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M:\Alicja Miklasz-Gadek\Przetargi 2024\8. DW 543 Wichulec\1. SWZ DW 543 ostateczny\1. SWZ DW 543\Na platformę\"/>
    </mc:Choice>
  </mc:AlternateContent>
  <xr:revisionPtr revIDLastSave="0" documentId="13_ncr:1_{92606542-A7A6-4E74-8E8E-162E52B31E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6" r:id="rId1"/>
    <sheet name="Arkusz1" sheetId="7" r:id="rId2"/>
  </sheets>
  <definedNames>
    <definedName name="_xlnm._FilterDatabase" localSheetId="0" hidden="1">KO!$A$5:$O$5</definedName>
    <definedName name="_xlnm.Print_Area" localSheetId="0">KO!$A$2:$E$84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6" l="1"/>
  <c r="J50" i="6"/>
  <c r="E75" i="6"/>
  <c r="E74" i="6"/>
  <c r="E73" i="6"/>
  <c r="E72" i="6"/>
  <c r="E40" i="6"/>
  <c r="E38" i="6"/>
  <c r="E14" i="6"/>
</calcChain>
</file>

<file path=xl/sharedStrings.xml><?xml version="1.0" encoding="utf-8"?>
<sst xmlns="http://schemas.openxmlformats.org/spreadsheetml/2006/main" count="270" uniqueCount="161">
  <si>
    <t>Lp.</t>
  </si>
  <si>
    <t>Podstawa</t>
  </si>
  <si>
    <t>Opis</t>
  </si>
  <si>
    <t>Ilość</t>
  </si>
  <si>
    <t>Roboty pomiarowe przy liniowych robotach ziemnych wraz z inwentaryzacją powykonawczą</t>
  </si>
  <si>
    <t>km</t>
  </si>
  <si>
    <t>m2</t>
  </si>
  <si>
    <t>Podatek VAT 23%</t>
  </si>
  <si>
    <t>Nazwa zadania:</t>
  </si>
  <si>
    <t>WYCENA</t>
  </si>
  <si>
    <t>D-01.01.01</t>
  </si>
  <si>
    <t>D-05.03.11</t>
  </si>
  <si>
    <t>D-04.01.01</t>
  </si>
  <si>
    <t>D-04.04.04</t>
  </si>
  <si>
    <t>D-05.03.05b</t>
  </si>
  <si>
    <t>Mg</t>
  </si>
  <si>
    <t>D-05.03.13a</t>
  </si>
  <si>
    <t>D-04.03.01</t>
  </si>
  <si>
    <t>D-06.04.01</t>
  </si>
  <si>
    <t>mb</t>
  </si>
  <si>
    <t>D-06.03.01b</t>
  </si>
  <si>
    <t>szt</t>
  </si>
  <si>
    <t>D-07.02.02</t>
  </si>
  <si>
    <t>OZNAKOWANIE i BRD</t>
  </si>
  <si>
    <t xml:space="preserve">NAWIERZCHNIE </t>
  </si>
  <si>
    <t>D-06.03.01</t>
  </si>
  <si>
    <t>X</t>
  </si>
  <si>
    <t xml:space="preserve">Tabela przedmiaru robót </t>
  </si>
  <si>
    <t>Jedn. obm.</t>
  </si>
  <si>
    <t>kpl</t>
  </si>
  <si>
    <t>Wykonanie koryta pod pobocze gr 15 cm i szerokości 75 cm</t>
  </si>
  <si>
    <t>Wykonanie oznakowania poziomego grubowarstwowego chemoutwardzalnego - gładkie - linie segregacyjne</t>
  </si>
  <si>
    <t>Wykonanie oznakowania poziomego grubowarstwowego chemoutwardzalnego - strukturalne - linie krawędziowe</t>
  </si>
  <si>
    <t>D-05.03.05a</t>
  </si>
  <si>
    <t>Wykonanie ścinki poboczy głębokość średnio 10 cm i szerokości 50 cm</t>
  </si>
  <si>
    <t>ROBOTY NIEPRZEWIDZIANE</t>
  </si>
  <si>
    <t>Oczyszczenie i skropienie nawierzchni drogowej emulsją asfaltową w ilości 0,5 kg/m2</t>
  </si>
  <si>
    <t>Oczyszczenie i skropienie nawierzchni drogowej emulsją asfaltową w ilości 0,3 kg/m2</t>
  </si>
  <si>
    <t>Wzmocnienie poboczy kruszywem kamiennym #0/31,5  gr 7 cm (górna warstwa)</t>
  </si>
  <si>
    <t>D-05.03.23</t>
  </si>
  <si>
    <t>D-03.01.03</t>
  </si>
  <si>
    <r>
      <t xml:space="preserve">Nawierzchnia z mieszanek mineralno-bitumicznych grysowo-żwirowych -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asfaltowa - grubość po zagęszczeniu 5 cm, AC16W  (jezdnia z odsadzką)</t>
    </r>
  </si>
  <si>
    <t>D-06.02.01</t>
  </si>
  <si>
    <t>D-07.01.01</t>
  </si>
  <si>
    <t>D.07.02.01</t>
  </si>
  <si>
    <t>Wykonanie oznakowania pionowego. Przymocowanie tablic znaków drogowych, typ A /średnie/ II generacji</t>
  </si>
  <si>
    <t>Wykonanie oznakowania pionowego. Przymocowanie tablic znaków drogowych, typ B /średnie/ II generacji</t>
  </si>
  <si>
    <t>Wykonanie oznakowania pionowego. Przymocowanie tablic znaków drogowych, typ D /średnie/ II generacji</t>
  </si>
  <si>
    <t>Wykonanie oznakowania pionowego. Przymocowanie tablic znaków drogowych, typ E /średnie/</t>
  </si>
  <si>
    <t>Wykonanie oznakowania pionowego. Przymocowanie tablic znaków drogowych, typ T</t>
  </si>
  <si>
    <t>Odtworzenie i wyprofilowanie rowu odwadniającego</t>
  </si>
  <si>
    <r>
      <t xml:space="preserve">Nawierzchnia z mieszanek mineralno-bitumicznych AC 11S 50/70 -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(zjazdy)</t>
    </r>
  </si>
  <si>
    <t>Wzmocnienie  poboczy materiałem Zamawiającego                                                   gł. średnio 8 cm (dolna warstwa) ok 380mg</t>
  </si>
  <si>
    <r>
      <t xml:space="preserve">Nawierzchnia z mieszanek mineralno-bitumicznych SMA 8 PMB - 45/80-55 </t>
    </r>
    <r>
      <rPr>
        <b/>
        <sz val="11"/>
        <rFont val="Calibri"/>
        <family val="2"/>
        <charset val="238"/>
        <scheme val="minor"/>
      </rPr>
      <t>warstwa ścieralna</t>
    </r>
    <r>
      <rPr>
        <sz val="11"/>
        <rFont val="Calibri"/>
        <family val="2"/>
        <charset val="238"/>
        <scheme val="minor"/>
      </rPr>
      <t xml:space="preserve"> - grubość po zagęszczeniu 4 cm (jezdnia)</t>
    </r>
  </si>
  <si>
    <t>D-08.01.01b</t>
  </si>
  <si>
    <t>D-08.02.02</t>
  </si>
  <si>
    <t>ZJAZDY PEŁNA KONSTRUKCJA</t>
  </si>
  <si>
    <t>Wzmocnienie  warstwy mrozoochronnej stabilizowanej mieszanką C1,5/2                                            gł. średnio 15 cm</t>
  </si>
  <si>
    <t>D-04.02.02</t>
  </si>
  <si>
    <t>Przełożenie nawierzchni zjazdów z kostki z uzupełnieniem podsypki cementowo - piaskoweg 1:4 gr 3 cm</t>
  </si>
  <si>
    <t>Remont przepustów średnicy 40 cm pod zjazdami (długość przepustu średnio 8 m) na podsypce z pospółki</t>
  </si>
  <si>
    <t>Bariery energochłonne - demontaż wraz z transportem do bazy w Brodnicy</t>
  </si>
  <si>
    <t>D-07.05.01</t>
  </si>
  <si>
    <t>I.</t>
  </si>
  <si>
    <t>1.1</t>
  </si>
  <si>
    <t>1.2</t>
  </si>
  <si>
    <t>II.</t>
  </si>
  <si>
    <t>2.1</t>
  </si>
  <si>
    <t>2.2</t>
  </si>
  <si>
    <t>2.3</t>
  </si>
  <si>
    <t>2.4</t>
  </si>
  <si>
    <t>2.5</t>
  </si>
  <si>
    <t>III.</t>
  </si>
  <si>
    <t>3.1</t>
  </si>
  <si>
    <t>3.3</t>
  </si>
  <si>
    <t>3.4</t>
  </si>
  <si>
    <t>3.5</t>
  </si>
  <si>
    <t>IV.</t>
  </si>
  <si>
    <t>V.</t>
  </si>
  <si>
    <t>5.1</t>
  </si>
  <si>
    <t>6.1</t>
  </si>
  <si>
    <t>Ustawienie obrzeży betonowych 8x30x100 na ławie betonowej</t>
  </si>
  <si>
    <t>Bariery energochłonne N2W2 - montaż zgodnie z planem sytuacyjnym</t>
  </si>
  <si>
    <t>ROWY</t>
  </si>
  <si>
    <t>D-08.03.01</t>
  </si>
  <si>
    <t>Wykonanie uzupełnienia poboczy materiałem ze ścinki głębokość średnio 10 cm i szerokości 50 cm</t>
  </si>
  <si>
    <t>2.6</t>
  </si>
  <si>
    <t>Wykonanie nawierzchni z kostki betonowej gr. 6 cm na podsypce cementowo - piaskowej gr 3 cm (chodniki i perony)</t>
  </si>
  <si>
    <t>Remont wlotów i wylotów ścianek czołowych przepustów pod zjazdami zabrukiem</t>
  </si>
  <si>
    <r>
      <t xml:space="preserve">Frezowanie nawierzchni bitumicznej średnio </t>
    </r>
    <r>
      <rPr>
        <b/>
        <sz val="11"/>
        <rFont val="Calibri"/>
        <family val="2"/>
        <charset val="238"/>
        <scheme val="minor"/>
      </rPr>
      <t>gr. 4 cm</t>
    </r>
    <r>
      <rPr>
        <sz val="11"/>
        <rFont val="Calibri"/>
        <family val="2"/>
        <charset val="238"/>
        <scheme val="minor"/>
      </rPr>
      <t xml:space="preserve"> z transportem materiału z rozbiórki do 30km </t>
    </r>
  </si>
  <si>
    <t>Regulacja nawierzchni zatok autobusowych w km 53+300 i 53+370</t>
  </si>
  <si>
    <t>Wykonanie koryta wraz z profilowaniem i zagęszczeniem podłoża gł. 29 cm (pod nawierzchnię peronów)</t>
  </si>
  <si>
    <t xml:space="preserve">Ustawienie krawężników wystających 15x30x100 na podsypce cementowo - piaskowej. Wykonanie ławy betonowej z oporem (jednostronnym) </t>
  </si>
  <si>
    <t>ZATOKI I PERONY AUTOBUSOWE</t>
  </si>
  <si>
    <t>Wykonanie oznakowania pionowego. Przymocowanie tablic znaków drogowych, typ "U" LUSTRO</t>
  </si>
  <si>
    <t xml:space="preserve">Balustrady U-12a - montaż wg planu syt. </t>
  </si>
  <si>
    <t>Montaż korytka ściekowego w poboczu drogi na ławie betonowej</t>
  </si>
  <si>
    <t>Wykonanie opaski wzmacniającej krawędź ścieku w poboczu drogi i na zjeździe gr 15 cm</t>
  </si>
  <si>
    <t>Regulacja wpustów i studni</t>
  </si>
  <si>
    <t>POBOCZA i roboty dodatkowe</t>
  </si>
  <si>
    <t>Chodniki</t>
  </si>
  <si>
    <t>Oczyszczenie ścieku przy krawędzi jezdni z zanieszczyszczeń i wegetacji roślin</t>
  </si>
  <si>
    <t>Powierzchnia chodnika do regulacji wysokościowej w ilości 30% powierzchni istniejącej po prawej i lewej stronie drogi</t>
  </si>
  <si>
    <t>3.2</t>
  </si>
  <si>
    <t>5.2</t>
  </si>
  <si>
    <t>5.5</t>
  </si>
  <si>
    <t>5.6</t>
  </si>
  <si>
    <t>5.7</t>
  </si>
  <si>
    <t>7.1</t>
  </si>
  <si>
    <t>8.5</t>
  </si>
  <si>
    <t>8.6</t>
  </si>
  <si>
    <t>8.7</t>
  </si>
  <si>
    <t>8.8</t>
  </si>
  <si>
    <t>8.9</t>
  </si>
  <si>
    <t>Demontaż blach przejazdowych na korytku ściekowym</t>
  </si>
  <si>
    <t xml:space="preserve">Montaż polimerowych korytek grzebieniowych na wjazdach </t>
  </si>
  <si>
    <t>D-08.05.01</t>
  </si>
  <si>
    <t>D – 03.02.01a</t>
  </si>
  <si>
    <t>wg ustaleń z Inspektorem Nadzoru</t>
  </si>
  <si>
    <t>ROBOTY PRZYGOTOWAWCZE</t>
  </si>
  <si>
    <t>4.1</t>
  </si>
  <si>
    <t>4.2</t>
  </si>
  <si>
    <t>4.3</t>
  </si>
  <si>
    <t>4.4</t>
  </si>
  <si>
    <t>Wykonanie nawierzchni z płyt ostrzegawczych z wypustkami na podsypce cementowo - piaskowej gr 5 cm na przejściach dla pieszych</t>
  </si>
  <si>
    <t>Obniżenie krawężnika na długości przejścia dla pieszych 5m</t>
  </si>
  <si>
    <r>
      <t xml:space="preserve">Nawierzchnia z mieszanek mineralno-bitumicznych grysowo-żwirowych - </t>
    </r>
    <r>
      <rPr>
        <b/>
        <sz val="11"/>
        <rFont val="Calibri"/>
        <family val="2"/>
        <charset val="238"/>
        <scheme val="minor"/>
      </rPr>
      <t>warstwa wiążąca</t>
    </r>
    <r>
      <rPr>
        <sz val="11"/>
        <rFont val="Calibri"/>
        <family val="2"/>
        <charset val="238"/>
        <scheme val="minor"/>
      </rPr>
      <t xml:space="preserve"> asfaltowa - grubość po zagęszczeniu 5 cm, AC16W  (zjazdy) z odsadzką</t>
    </r>
  </si>
  <si>
    <t>Podbudowa zasadnicza z mieszanki kruszyw łamanych  0/31,5 mm o grubości po zagęszczeniu 20 cm (zjazdy) - z odsadzką</t>
  </si>
  <si>
    <t>od km 51+047 do km 52+100</t>
  </si>
  <si>
    <t>Oczyszczenie i skropienie nawierzchni drogowej emulsją asfaltową pod warstwę wyrównawczą dł. 1,053 km</t>
  </si>
  <si>
    <t>Oczyszczenie i skropienie nawierzchni drogowej emulsją asfaltową pod warstwę wiążącą dł. 1,053 km</t>
  </si>
  <si>
    <t>Oczyszczenie i skropienie nawierzchni drogowej emulsją asfaltową pod warstwę ścieralną dł. 1,053 km</t>
  </si>
  <si>
    <t>-</t>
  </si>
  <si>
    <t>Wzmocnienie poboczy kruszywem kamiennym #0/31,5  gr 7 cm (opaska - górna warstwa)</t>
  </si>
  <si>
    <t>Wzmocnienie  poboczy materiałem Zamawiającego                                                   gł. średnio 8 cm (opaska - dolna warstwa)</t>
  </si>
  <si>
    <t>5.3</t>
  </si>
  <si>
    <t>5.4</t>
  </si>
  <si>
    <t>5.8</t>
  </si>
  <si>
    <t>5.9</t>
  </si>
  <si>
    <t>5.10</t>
  </si>
  <si>
    <t>VI</t>
  </si>
  <si>
    <t>6.2</t>
  </si>
  <si>
    <t>6.3</t>
  </si>
  <si>
    <t>6.4</t>
  </si>
  <si>
    <t>VII</t>
  </si>
  <si>
    <t>Demontaż istniejącego oznakowania pionowego - dostarczenie znaków, słupków do bazy RDW</t>
  </si>
  <si>
    <r>
      <t xml:space="preserve">Warstwa </t>
    </r>
    <r>
      <rPr>
        <b/>
        <sz val="11"/>
        <rFont val="Calibri"/>
        <family val="2"/>
        <charset val="238"/>
        <scheme val="minor"/>
      </rPr>
      <t>wyrównawcza</t>
    </r>
    <r>
      <rPr>
        <sz val="11"/>
        <rFont val="Calibri"/>
        <family val="2"/>
        <charset val="238"/>
        <scheme val="minor"/>
      </rPr>
      <t xml:space="preserve"> z mieszanki mineralno-asfaltowej AC 16W w ilości wg tabeli profilowania, z transportem mieszanki - (jezdnia z odsadzką) średnio 100 kg/m2</t>
    </r>
  </si>
  <si>
    <t>6.5.</t>
  </si>
  <si>
    <t>D-01.01.01b</t>
  </si>
  <si>
    <t>Wytyczenie punktów granic pasa drogowego ze stabilizacją granic kamieniami granicznymi z opisem "Pas drogowy"</t>
  </si>
  <si>
    <t>Roboty nieprzewidziane 3% od pozycji 1.1 do 6.5</t>
  </si>
  <si>
    <t>Ustawienie słupków prowadzących U-1a (lewy i prawy) uchylnych z opisem i zamontowanymi elementami odblaskowymi typu "wilcze oczy"</t>
  </si>
  <si>
    <t>Wykonanie koryta wraz z profilowaniem i zagęszczeniem podłoża gł. 44 cm (pod nawierzchnię zjazdów) z wywozem nadmiaru gruntu</t>
  </si>
  <si>
    <t>Wykonanie koryta wraz z profilowaniem i zagęszczeniem podłoża gł. 15 cm (pod opaskę nawierzchni zjazdu) z wywozem nadmiaru gruntu</t>
  </si>
  <si>
    <t>Odnowa nawierzchni DW 543 m. Wichulec od km 51+047 do km 52+100 długości 1,053 km.</t>
  </si>
  <si>
    <t>KOSZTORYS  OFERTOWY - załącznik nr 2 do SWZ</t>
  </si>
  <si>
    <t>Cena jedn. netto</t>
  </si>
  <si>
    <t>Wartość netto</t>
  </si>
  <si>
    <t>Razem wartość netto</t>
  </si>
  <si>
    <t>Razem wartość brutto</t>
  </si>
  <si>
    <t>Kosztorys ofertowy należy opatrzyć podpisem kwalifikowanym lub podpisem zaufanym albo podpisem osobistym, osoby 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</si>
</sst>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vertical="top"/>
    </xf>
    <xf numFmtId="2" fontId="1" fillId="2" borderId="13" xfId="0" applyNumberFormat="1" applyFont="1" applyFill="1" applyBorder="1" applyAlignment="1">
      <alignment horizontal="center" vertical="center"/>
    </xf>
    <xf numFmtId="4" fontId="1" fillId="3" borderId="13" xfId="0" applyNumberFormat="1" applyFont="1" applyFill="1" applyBorder="1" applyAlignment="1">
      <alignment vertical="top"/>
    </xf>
    <xf numFmtId="0" fontId="1" fillId="0" borderId="6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vertical="top"/>
    </xf>
    <xf numFmtId="4" fontId="3" fillId="3" borderId="13" xfId="0" applyNumberFormat="1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2" fontId="3" fillId="0" borderId="1" xfId="0" applyNumberFormat="1" applyFont="1" applyBorder="1"/>
    <xf numFmtId="1" fontId="1" fillId="2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top"/>
    </xf>
    <xf numFmtId="4" fontId="1" fillId="3" borderId="13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4" fontId="3" fillId="3" borderId="4" xfId="0" applyNumberFormat="1" applyFont="1" applyFill="1" applyBorder="1" applyAlignment="1">
      <alignment horizontal="center" vertical="top"/>
    </xf>
    <xf numFmtId="4" fontId="3" fillId="3" borderId="13" xfId="0" applyNumberFormat="1" applyFont="1" applyFill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4" fontId="5" fillId="0" borderId="1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5" xfId="0" applyFont="1" applyBorder="1"/>
    <xf numFmtId="0" fontId="3" fillId="0" borderId="13" xfId="0" applyFont="1" applyBorder="1"/>
    <xf numFmtId="0" fontId="2" fillId="2" borderId="23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4" fontId="9" fillId="3" borderId="4" xfId="0" applyNumberFormat="1" applyFont="1" applyFill="1" applyBorder="1" applyAlignment="1">
      <alignment horizontal="center" vertical="center"/>
    </xf>
    <xf numFmtId="4" fontId="9" fillId="3" borderId="13" xfId="0" applyNumberFormat="1" applyFont="1" applyFill="1" applyBorder="1" applyAlignment="1">
      <alignment horizontal="center" vertical="center"/>
    </xf>
    <xf numFmtId="0" fontId="1" fillId="0" borderId="4" xfId="0" applyFont="1" applyBorder="1"/>
    <xf numFmtId="49" fontId="2" fillId="0" borderId="1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4" fontId="1" fillId="3" borderId="21" xfId="0" applyNumberFormat="1" applyFont="1" applyFill="1" applyBorder="1" applyAlignment="1">
      <alignment horizontal="center" vertical="top"/>
    </xf>
    <xf numFmtId="4" fontId="1" fillId="3" borderId="24" xfId="0" applyNumberFormat="1" applyFont="1" applyFill="1" applyBorder="1" applyAlignment="1">
      <alignment horizontal="center" vertical="top"/>
    </xf>
    <xf numFmtId="164" fontId="3" fillId="0" borderId="1" xfId="0" applyNumberFormat="1" applyFont="1" applyBorder="1"/>
    <xf numFmtId="0" fontId="1" fillId="0" borderId="1" xfId="0" quotePrefix="1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 wrapText="1"/>
    </xf>
    <xf numFmtId="0" fontId="1" fillId="2" borderId="13" xfId="0" quotePrefix="1" applyFont="1" applyFill="1" applyBorder="1" applyAlignment="1">
      <alignment horizontal="center" vertical="center"/>
    </xf>
    <xf numFmtId="2" fontId="1" fillId="2" borderId="13" xfId="0" quotePrefix="1" applyNumberFormat="1" applyFont="1" applyFill="1" applyBorder="1" applyAlignment="1">
      <alignment horizontal="center" vertical="center"/>
    </xf>
    <xf numFmtId="1" fontId="1" fillId="2" borderId="13" xfId="0" quotePrefix="1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center" vertical="top"/>
    </xf>
    <xf numFmtId="4" fontId="3" fillId="3" borderId="13" xfId="0" applyNumberFormat="1" applyFont="1" applyFill="1" applyBorder="1" applyAlignment="1">
      <alignment horizontal="center" vertical="top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" vertical="top"/>
    </xf>
    <xf numFmtId="4" fontId="3" fillId="3" borderId="14" xfId="0" applyNumberFormat="1" applyFont="1" applyFill="1" applyBorder="1" applyAlignment="1">
      <alignment horizontal="center" vertical="top"/>
    </xf>
    <xf numFmtId="4" fontId="3" fillId="3" borderId="19" xfId="0" applyNumberFormat="1" applyFont="1" applyFill="1" applyBorder="1" applyAlignment="1">
      <alignment horizontal="center" vertical="top"/>
    </xf>
    <xf numFmtId="4" fontId="3" fillId="3" borderId="15" xfId="0" applyNumberFormat="1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" fontId="1" fillId="3" borderId="18" xfId="0" applyNumberFormat="1" applyFont="1" applyFill="1" applyBorder="1" applyAlignment="1">
      <alignment horizontal="center" vertical="top"/>
    </xf>
    <xf numFmtId="4" fontId="1" fillId="3" borderId="14" xfId="0" applyNumberFormat="1" applyFont="1" applyFill="1" applyBorder="1" applyAlignment="1">
      <alignment horizontal="center" vertical="top"/>
    </xf>
    <xf numFmtId="4" fontId="1" fillId="3" borderId="19" xfId="0" applyNumberFormat="1" applyFont="1" applyFill="1" applyBorder="1" applyAlignment="1">
      <alignment horizontal="center" vertical="top"/>
    </xf>
    <xf numFmtId="4" fontId="1" fillId="3" borderId="15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64D3-E8B4-46A2-A0CC-DACCB29C9CEA}">
  <dimension ref="A1:O103"/>
  <sheetViews>
    <sheetView tabSelected="1" zoomScale="85" zoomScaleNormal="85" workbookViewId="0">
      <selection activeCell="J7" sqref="J7"/>
    </sheetView>
  </sheetViews>
  <sheetFormatPr defaultColWidth="8.85546875" defaultRowHeight="15" x14ac:dyDescent="0.25"/>
  <cols>
    <col min="1" max="1" width="9.28515625" style="20" customWidth="1"/>
    <col min="2" max="2" width="14.5703125" style="20" customWidth="1"/>
    <col min="3" max="3" width="31.7109375" style="20" customWidth="1"/>
    <col min="4" max="4" width="9.5703125" style="20" customWidth="1"/>
    <col min="5" max="5" width="14.28515625" style="20" customWidth="1"/>
    <col min="6" max="6" width="21.7109375" style="20" customWidth="1"/>
    <col min="7" max="7" width="20.42578125" style="20" customWidth="1"/>
    <col min="8" max="9" width="8.85546875" style="20"/>
    <col min="10" max="10" width="39.28515625" style="20" customWidth="1"/>
    <col min="11" max="16384" width="8.85546875" style="20"/>
  </cols>
  <sheetData>
    <row r="1" spans="1:15" s="34" customFormat="1" ht="32.450000000000003" customHeight="1" thickBot="1" x14ac:dyDescent="0.3">
      <c r="A1" s="89" t="s">
        <v>155</v>
      </c>
      <c r="B1" s="90"/>
      <c r="C1" s="90"/>
      <c r="D1" s="90"/>
      <c r="E1" s="90"/>
      <c r="F1" s="91"/>
      <c r="G1" s="92"/>
      <c r="H1" s="33"/>
    </row>
    <row r="2" spans="1:15" s="21" customFormat="1" ht="62.45" customHeight="1" x14ac:dyDescent="0.25">
      <c r="A2" s="42" t="s">
        <v>8</v>
      </c>
      <c r="B2" s="93" t="s">
        <v>154</v>
      </c>
      <c r="C2" s="93"/>
      <c r="D2" s="93"/>
      <c r="E2" s="94"/>
      <c r="F2" s="95" t="s">
        <v>9</v>
      </c>
      <c r="G2" s="96"/>
      <c r="H2" s="35"/>
      <c r="I2" s="106"/>
      <c r="J2" s="107"/>
      <c r="K2" s="107"/>
      <c r="L2" s="107"/>
      <c r="M2" s="107"/>
      <c r="N2" s="107"/>
      <c r="O2" s="108"/>
    </row>
    <row r="3" spans="1:15" ht="18.75" x14ac:dyDescent="0.25">
      <c r="A3" s="97" t="s">
        <v>27</v>
      </c>
      <c r="B3" s="98"/>
      <c r="C3" s="98"/>
      <c r="D3" s="98"/>
      <c r="E3" s="99"/>
      <c r="F3" s="95"/>
      <c r="G3" s="96"/>
      <c r="H3" s="36"/>
    </row>
    <row r="4" spans="1:15" x14ac:dyDescent="0.25">
      <c r="A4" s="43" t="s">
        <v>26</v>
      </c>
      <c r="B4" s="22" t="s">
        <v>26</v>
      </c>
      <c r="C4" s="22" t="s">
        <v>26</v>
      </c>
      <c r="D4" s="22" t="s">
        <v>26</v>
      </c>
      <c r="E4" s="13" t="s">
        <v>26</v>
      </c>
      <c r="F4" s="12" t="s">
        <v>26</v>
      </c>
      <c r="G4" s="13" t="s">
        <v>26</v>
      </c>
      <c r="H4" s="36"/>
    </row>
    <row r="5" spans="1:15" ht="30" x14ac:dyDescent="0.25">
      <c r="A5" s="44" t="s">
        <v>0</v>
      </c>
      <c r="B5" s="45" t="s">
        <v>1</v>
      </c>
      <c r="C5" s="45" t="s">
        <v>2</v>
      </c>
      <c r="D5" s="46" t="s">
        <v>28</v>
      </c>
      <c r="E5" s="47" t="s">
        <v>3</v>
      </c>
      <c r="F5" s="48" t="s">
        <v>156</v>
      </c>
      <c r="G5" s="49" t="s">
        <v>157</v>
      </c>
      <c r="H5" s="36"/>
    </row>
    <row r="6" spans="1:15" ht="25.9" customHeight="1" x14ac:dyDescent="0.25">
      <c r="A6" s="26" t="s">
        <v>63</v>
      </c>
      <c r="B6" s="81" t="s">
        <v>119</v>
      </c>
      <c r="C6" s="82"/>
      <c r="D6" s="82"/>
      <c r="E6" s="83"/>
      <c r="F6" s="12" t="s">
        <v>26</v>
      </c>
      <c r="G6" s="13" t="s">
        <v>26</v>
      </c>
      <c r="H6" s="36"/>
    </row>
    <row r="7" spans="1:15" ht="53.45" customHeight="1" x14ac:dyDescent="0.25">
      <c r="A7" s="26" t="s">
        <v>64</v>
      </c>
      <c r="B7" s="3" t="s">
        <v>10</v>
      </c>
      <c r="C7" s="1" t="s">
        <v>4</v>
      </c>
      <c r="D7" s="2" t="s">
        <v>5</v>
      </c>
      <c r="E7" s="10">
        <v>1.0529999999999999</v>
      </c>
      <c r="F7" s="4"/>
      <c r="G7" s="6"/>
      <c r="H7" s="36"/>
    </row>
    <row r="8" spans="1:15" s="19" customFormat="1" ht="61.9" customHeight="1" x14ac:dyDescent="0.25">
      <c r="A8" s="71" t="s">
        <v>65</v>
      </c>
      <c r="B8" s="66" t="s">
        <v>11</v>
      </c>
      <c r="C8" s="1" t="s">
        <v>89</v>
      </c>
      <c r="D8" s="75" t="s">
        <v>6</v>
      </c>
      <c r="E8" s="86">
        <v>6512</v>
      </c>
      <c r="F8" s="65"/>
      <c r="G8" s="68"/>
      <c r="H8" s="50"/>
      <c r="K8" s="23"/>
    </row>
    <row r="9" spans="1:15" s="19" customFormat="1" ht="22.15" customHeight="1" x14ac:dyDescent="0.25">
      <c r="A9" s="88"/>
      <c r="B9" s="67"/>
      <c r="C9" s="1" t="s">
        <v>128</v>
      </c>
      <c r="D9" s="75"/>
      <c r="E9" s="87"/>
      <c r="F9" s="65"/>
      <c r="G9" s="68"/>
      <c r="H9" s="50"/>
    </row>
    <row r="10" spans="1:15" ht="24.6" customHeight="1" x14ac:dyDescent="0.25">
      <c r="A10" s="26" t="s">
        <v>66</v>
      </c>
      <c r="B10" s="81" t="s">
        <v>24</v>
      </c>
      <c r="C10" s="82"/>
      <c r="D10" s="82"/>
      <c r="E10" s="83"/>
      <c r="F10" s="12" t="s">
        <v>26</v>
      </c>
      <c r="G10" s="13" t="s">
        <v>26</v>
      </c>
      <c r="H10" s="36"/>
    </row>
    <row r="11" spans="1:15" ht="67.150000000000006" customHeight="1" x14ac:dyDescent="0.25">
      <c r="A11" s="26" t="s">
        <v>67</v>
      </c>
      <c r="B11" s="70" t="s">
        <v>17</v>
      </c>
      <c r="C11" s="1" t="s">
        <v>129</v>
      </c>
      <c r="D11" s="2" t="s">
        <v>6</v>
      </c>
      <c r="E11" s="5">
        <v>6605.18</v>
      </c>
      <c r="F11" s="8"/>
      <c r="G11" s="9"/>
      <c r="H11" s="36"/>
    </row>
    <row r="12" spans="1:15" ht="64.900000000000006" customHeight="1" x14ac:dyDescent="0.25">
      <c r="A12" s="26" t="s">
        <v>68</v>
      </c>
      <c r="B12" s="70"/>
      <c r="C12" s="1" t="s">
        <v>130</v>
      </c>
      <c r="D12" s="2" t="s">
        <v>6</v>
      </c>
      <c r="E12" s="5">
        <v>6552.53</v>
      </c>
      <c r="F12" s="8"/>
      <c r="G12" s="9"/>
      <c r="H12" s="36"/>
    </row>
    <row r="13" spans="1:15" ht="65.45" customHeight="1" x14ac:dyDescent="0.25">
      <c r="A13" s="26" t="s">
        <v>69</v>
      </c>
      <c r="B13" s="70"/>
      <c r="C13" s="1" t="s">
        <v>131</v>
      </c>
      <c r="D13" s="2" t="s">
        <v>6</v>
      </c>
      <c r="E13" s="5">
        <v>6512.23</v>
      </c>
      <c r="F13" s="8"/>
      <c r="G13" s="9"/>
      <c r="H13" s="36"/>
      <c r="N13" s="57"/>
    </row>
    <row r="14" spans="1:15" ht="90" x14ac:dyDescent="0.25">
      <c r="A14" s="26" t="s">
        <v>70</v>
      </c>
      <c r="B14" s="3" t="s">
        <v>14</v>
      </c>
      <c r="C14" s="1" t="s">
        <v>146</v>
      </c>
      <c r="D14" s="2" t="s">
        <v>15</v>
      </c>
      <c r="E14" s="11">
        <f>6605.18*0.1</f>
        <v>661</v>
      </c>
      <c r="F14" s="8"/>
      <c r="G14" s="9"/>
      <c r="H14" s="36"/>
      <c r="N14" s="57"/>
    </row>
    <row r="15" spans="1:15" ht="90" x14ac:dyDescent="0.25">
      <c r="A15" s="26" t="s">
        <v>71</v>
      </c>
      <c r="B15" s="3" t="s">
        <v>14</v>
      </c>
      <c r="C15" s="1" t="s">
        <v>41</v>
      </c>
      <c r="D15" s="2" t="s">
        <v>6</v>
      </c>
      <c r="E15" s="5">
        <v>6552.53</v>
      </c>
      <c r="F15" s="8"/>
      <c r="G15" s="9"/>
      <c r="H15" s="36"/>
    </row>
    <row r="16" spans="1:15" ht="75" x14ac:dyDescent="0.25">
      <c r="A16" s="26" t="s">
        <v>86</v>
      </c>
      <c r="B16" s="3" t="s">
        <v>16</v>
      </c>
      <c r="C16" s="1" t="s">
        <v>53</v>
      </c>
      <c r="D16" s="2" t="s">
        <v>6</v>
      </c>
      <c r="E16" s="5">
        <v>6512.23</v>
      </c>
      <c r="F16" s="8"/>
      <c r="G16" s="9"/>
      <c r="H16" s="36"/>
    </row>
    <row r="17" spans="1:8" ht="25.15" hidden="1" customHeight="1" x14ac:dyDescent="0.25">
      <c r="A17" s="26" t="s">
        <v>72</v>
      </c>
      <c r="B17" s="81" t="s">
        <v>93</v>
      </c>
      <c r="C17" s="82"/>
      <c r="D17" s="82"/>
      <c r="E17" s="83"/>
      <c r="F17" s="38" t="s">
        <v>26</v>
      </c>
      <c r="G17" s="37" t="s">
        <v>26</v>
      </c>
      <c r="H17" s="36"/>
    </row>
    <row r="18" spans="1:8" ht="60" hidden="1" x14ac:dyDescent="0.25">
      <c r="A18" s="71" t="s">
        <v>73</v>
      </c>
      <c r="B18" s="66" t="s">
        <v>12</v>
      </c>
      <c r="C18" s="16" t="s">
        <v>91</v>
      </c>
      <c r="D18" s="75" t="s">
        <v>6</v>
      </c>
      <c r="E18" s="74">
        <v>0</v>
      </c>
      <c r="F18" s="84"/>
      <c r="G18" s="85"/>
      <c r="H18" s="36"/>
    </row>
    <row r="19" spans="1:8" hidden="1" x14ac:dyDescent="0.25">
      <c r="A19" s="88"/>
      <c r="B19" s="67"/>
      <c r="C19" s="59" t="s">
        <v>132</v>
      </c>
      <c r="D19" s="75"/>
      <c r="E19" s="74"/>
      <c r="F19" s="84"/>
      <c r="G19" s="85"/>
      <c r="H19" s="36"/>
    </row>
    <row r="20" spans="1:8" ht="90" hidden="1" x14ac:dyDescent="0.25">
      <c r="A20" s="69" t="s">
        <v>103</v>
      </c>
      <c r="B20" s="66" t="s">
        <v>54</v>
      </c>
      <c r="C20" s="16" t="s">
        <v>92</v>
      </c>
      <c r="D20" s="75" t="s">
        <v>19</v>
      </c>
      <c r="E20" s="74">
        <v>0</v>
      </c>
      <c r="F20" s="84"/>
      <c r="G20" s="85"/>
      <c r="H20" s="36"/>
    </row>
    <row r="21" spans="1:8" hidden="1" x14ac:dyDescent="0.25">
      <c r="A21" s="69"/>
      <c r="B21" s="67"/>
      <c r="C21" s="58" t="s">
        <v>132</v>
      </c>
      <c r="D21" s="75"/>
      <c r="E21" s="74"/>
      <c r="F21" s="84"/>
      <c r="G21" s="85"/>
      <c r="H21" s="36"/>
    </row>
    <row r="22" spans="1:8" ht="30" hidden="1" x14ac:dyDescent="0.25">
      <c r="A22" s="69" t="s">
        <v>74</v>
      </c>
      <c r="B22" s="70" t="s">
        <v>84</v>
      </c>
      <c r="C22" s="16" t="s">
        <v>81</v>
      </c>
      <c r="D22" s="75" t="s">
        <v>19</v>
      </c>
      <c r="E22" s="74">
        <v>0</v>
      </c>
      <c r="F22" s="84"/>
      <c r="G22" s="85"/>
      <c r="H22" s="36"/>
    </row>
    <row r="23" spans="1:8" hidden="1" x14ac:dyDescent="0.25">
      <c r="A23" s="69"/>
      <c r="B23" s="70"/>
      <c r="C23" s="58" t="s">
        <v>132</v>
      </c>
      <c r="D23" s="75"/>
      <c r="E23" s="74"/>
      <c r="F23" s="84"/>
      <c r="G23" s="85"/>
      <c r="H23" s="36"/>
    </row>
    <row r="24" spans="1:8" ht="60" hidden="1" x14ac:dyDescent="0.25">
      <c r="A24" s="71" t="s">
        <v>75</v>
      </c>
      <c r="B24" s="66" t="s">
        <v>55</v>
      </c>
      <c r="C24" s="1" t="s">
        <v>87</v>
      </c>
      <c r="D24" s="100" t="s">
        <v>6</v>
      </c>
      <c r="E24" s="86">
        <v>0</v>
      </c>
      <c r="F24" s="102"/>
      <c r="G24" s="104"/>
      <c r="H24" s="36"/>
    </row>
    <row r="25" spans="1:8" hidden="1" x14ac:dyDescent="0.25">
      <c r="A25" s="88"/>
      <c r="B25" s="67"/>
      <c r="C25" s="58" t="s">
        <v>132</v>
      </c>
      <c r="D25" s="101"/>
      <c r="E25" s="87"/>
      <c r="F25" s="103"/>
      <c r="G25" s="105"/>
      <c r="H25" s="36"/>
    </row>
    <row r="26" spans="1:8" ht="45" hidden="1" x14ac:dyDescent="0.25">
      <c r="A26" s="69" t="s">
        <v>76</v>
      </c>
      <c r="B26" s="70" t="s">
        <v>84</v>
      </c>
      <c r="C26" s="16" t="s">
        <v>90</v>
      </c>
      <c r="D26" s="75" t="s">
        <v>6</v>
      </c>
      <c r="E26" s="74">
        <v>0</v>
      </c>
      <c r="F26" s="84"/>
      <c r="G26" s="85"/>
      <c r="H26" s="36"/>
    </row>
    <row r="27" spans="1:8" ht="34.9" hidden="1" customHeight="1" x14ac:dyDescent="0.25">
      <c r="A27" s="69"/>
      <c r="B27" s="70"/>
      <c r="C27" s="58" t="s">
        <v>132</v>
      </c>
      <c r="D27" s="75"/>
      <c r="E27" s="74"/>
      <c r="F27" s="84"/>
      <c r="G27" s="85"/>
      <c r="H27" s="36"/>
    </row>
    <row r="28" spans="1:8" s="19" customFormat="1" ht="21" hidden="1" customHeight="1" x14ac:dyDescent="0.25">
      <c r="A28" s="54" t="s">
        <v>77</v>
      </c>
      <c r="B28" s="121" t="s">
        <v>100</v>
      </c>
      <c r="C28" s="121"/>
      <c r="D28" s="121"/>
      <c r="E28" s="122"/>
      <c r="F28" s="27"/>
      <c r="G28" s="28"/>
      <c r="H28" s="50"/>
    </row>
    <row r="29" spans="1:8" s="19" customFormat="1" ht="63" hidden="1" customHeight="1" x14ac:dyDescent="0.25">
      <c r="A29" s="71" t="s">
        <v>120</v>
      </c>
      <c r="B29" s="66" t="s">
        <v>84</v>
      </c>
      <c r="C29" s="1" t="s">
        <v>124</v>
      </c>
      <c r="D29" s="75" t="s">
        <v>6</v>
      </c>
      <c r="E29" s="74">
        <v>0</v>
      </c>
      <c r="F29" s="117"/>
      <c r="G29" s="119"/>
      <c r="H29" s="50"/>
    </row>
    <row r="30" spans="1:8" s="19" customFormat="1" ht="21" hidden="1" customHeight="1" x14ac:dyDescent="0.25">
      <c r="A30" s="88"/>
      <c r="B30" s="67"/>
      <c r="C30" s="58" t="s">
        <v>132</v>
      </c>
      <c r="D30" s="75"/>
      <c r="E30" s="74"/>
      <c r="F30" s="118"/>
      <c r="G30" s="120"/>
      <c r="H30" s="50"/>
    </row>
    <row r="31" spans="1:8" s="19" customFormat="1" ht="37.15" hidden="1" customHeight="1" x14ac:dyDescent="0.25">
      <c r="A31" s="71" t="s">
        <v>121</v>
      </c>
      <c r="B31" s="66" t="s">
        <v>54</v>
      </c>
      <c r="C31" s="1" t="s">
        <v>125</v>
      </c>
      <c r="D31" s="75" t="s">
        <v>19</v>
      </c>
      <c r="E31" s="74">
        <v>0</v>
      </c>
      <c r="F31" s="117"/>
      <c r="G31" s="119"/>
      <c r="H31" s="50"/>
    </row>
    <row r="32" spans="1:8" s="19" customFormat="1" ht="21" hidden="1" customHeight="1" x14ac:dyDescent="0.25">
      <c r="A32" s="88"/>
      <c r="B32" s="67"/>
      <c r="C32" s="58" t="s">
        <v>132</v>
      </c>
      <c r="D32" s="75"/>
      <c r="E32" s="74"/>
      <c r="F32" s="118"/>
      <c r="G32" s="120"/>
      <c r="H32" s="50"/>
    </row>
    <row r="33" spans="1:10" s="19" customFormat="1" ht="69" hidden="1" customHeight="1" x14ac:dyDescent="0.25">
      <c r="A33" s="71" t="s">
        <v>122</v>
      </c>
      <c r="B33" s="66" t="s">
        <v>84</v>
      </c>
      <c r="C33" s="1" t="s">
        <v>102</v>
      </c>
      <c r="D33" s="75" t="s">
        <v>6</v>
      </c>
      <c r="E33" s="74">
        <v>0</v>
      </c>
      <c r="F33" s="55"/>
      <c r="G33" s="56"/>
      <c r="H33" s="50"/>
    </row>
    <row r="34" spans="1:10" s="19" customFormat="1" ht="22.9" hidden="1" customHeight="1" x14ac:dyDescent="0.25">
      <c r="A34" s="88"/>
      <c r="B34" s="67"/>
      <c r="C34" s="58" t="s">
        <v>132</v>
      </c>
      <c r="D34" s="75"/>
      <c r="E34" s="74"/>
      <c r="F34" s="55"/>
      <c r="G34" s="56"/>
      <c r="H34" s="50"/>
    </row>
    <row r="35" spans="1:10" s="19" customFormat="1" ht="47.45" hidden="1" customHeight="1" x14ac:dyDescent="0.25">
      <c r="A35" s="71" t="s">
        <v>123</v>
      </c>
      <c r="B35" s="66" t="s">
        <v>40</v>
      </c>
      <c r="C35" s="1" t="s">
        <v>101</v>
      </c>
      <c r="D35" s="75" t="s">
        <v>19</v>
      </c>
      <c r="E35" s="74">
        <v>0</v>
      </c>
      <c r="F35" s="117"/>
      <c r="G35" s="119"/>
      <c r="H35" s="50"/>
    </row>
    <row r="36" spans="1:10" s="19" customFormat="1" ht="19.899999999999999" hidden="1" customHeight="1" x14ac:dyDescent="0.25">
      <c r="A36" s="88"/>
      <c r="B36" s="67"/>
      <c r="C36" s="58" t="s">
        <v>132</v>
      </c>
      <c r="D36" s="75"/>
      <c r="E36" s="74"/>
      <c r="F36" s="118"/>
      <c r="G36" s="120"/>
      <c r="H36" s="50"/>
    </row>
    <row r="37" spans="1:10" s="19" customFormat="1" ht="31.15" customHeight="1" x14ac:dyDescent="0.25">
      <c r="A37" s="26" t="s">
        <v>72</v>
      </c>
      <c r="B37" s="81" t="s">
        <v>23</v>
      </c>
      <c r="C37" s="82"/>
      <c r="D37" s="82"/>
      <c r="E37" s="83"/>
      <c r="F37" s="12" t="s">
        <v>26</v>
      </c>
      <c r="G37" s="13" t="s">
        <v>26</v>
      </c>
      <c r="H37" s="50"/>
      <c r="J37" s="1"/>
    </row>
    <row r="38" spans="1:10" ht="64.150000000000006" customHeight="1" x14ac:dyDescent="0.25">
      <c r="A38" s="71" t="s">
        <v>73</v>
      </c>
      <c r="B38" s="70" t="s">
        <v>43</v>
      </c>
      <c r="C38" s="1" t="s">
        <v>31</v>
      </c>
      <c r="D38" s="100" t="s">
        <v>6</v>
      </c>
      <c r="E38" s="86">
        <f>16.66+119.47+4.5+3.64+81.23+4.35+16.64+5.78</f>
        <v>252.27</v>
      </c>
      <c r="F38" s="102"/>
      <c r="G38" s="104"/>
      <c r="H38" s="36"/>
      <c r="J38" s="29"/>
    </row>
    <row r="39" spans="1:10" ht="18" customHeight="1" x14ac:dyDescent="0.25">
      <c r="A39" s="88"/>
      <c r="B39" s="70"/>
      <c r="C39" s="52" t="s">
        <v>128</v>
      </c>
      <c r="D39" s="101"/>
      <c r="E39" s="87"/>
      <c r="F39" s="103"/>
      <c r="G39" s="105"/>
      <c r="H39" s="36"/>
      <c r="J39" s="29"/>
    </row>
    <row r="40" spans="1:10" ht="64.150000000000006" customHeight="1" x14ac:dyDescent="0.25">
      <c r="A40" s="71" t="s">
        <v>103</v>
      </c>
      <c r="B40" s="70"/>
      <c r="C40" s="1" t="s">
        <v>32</v>
      </c>
      <c r="D40" s="100" t="s">
        <v>6</v>
      </c>
      <c r="E40" s="86">
        <f>236.17+1.48+0.8+6.22</f>
        <v>244.67</v>
      </c>
      <c r="F40" s="102"/>
      <c r="G40" s="104"/>
      <c r="H40" s="36"/>
      <c r="J40" s="53"/>
    </row>
    <row r="41" spans="1:10" ht="18.600000000000001" customHeight="1" x14ac:dyDescent="0.25">
      <c r="A41" s="88"/>
      <c r="B41" s="70"/>
      <c r="C41" s="52" t="s">
        <v>128</v>
      </c>
      <c r="D41" s="101"/>
      <c r="E41" s="87"/>
      <c r="F41" s="103"/>
      <c r="G41" s="105"/>
      <c r="H41" s="36"/>
      <c r="J41" s="29"/>
    </row>
    <row r="42" spans="1:10" ht="77.45" customHeight="1" x14ac:dyDescent="0.25">
      <c r="A42" s="32" t="s">
        <v>74</v>
      </c>
      <c r="B42" s="7" t="s">
        <v>22</v>
      </c>
      <c r="C42" s="14" t="s">
        <v>151</v>
      </c>
      <c r="D42" s="17" t="s">
        <v>21</v>
      </c>
      <c r="E42" s="15">
        <v>20</v>
      </c>
      <c r="F42" s="8"/>
      <c r="G42" s="9"/>
      <c r="H42" s="36"/>
      <c r="J42" s="29"/>
    </row>
    <row r="43" spans="1:10" ht="66" customHeight="1" x14ac:dyDescent="0.25">
      <c r="A43" s="69" t="s">
        <v>75</v>
      </c>
      <c r="B43" s="70" t="s">
        <v>44</v>
      </c>
      <c r="C43" s="16" t="s">
        <v>145</v>
      </c>
      <c r="D43" s="2" t="s">
        <v>21</v>
      </c>
      <c r="E43" s="11">
        <v>14</v>
      </c>
      <c r="F43" s="8"/>
      <c r="G43" s="9"/>
      <c r="H43" s="36"/>
      <c r="J43" s="29"/>
    </row>
    <row r="44" spans="1:10" ht="68.45" customHeight="1" x14ac:dyDescent="0.25">
      <c r="A44" s="69"/>
      <c r="B44" s="70"/>
      <c r="C44" s="14" t="s">
        <v>45</v>
      </c>
      <c r="D44" s="2" t="s">
        <v>21</v>
      </c>
      <c r="E44" s="15">
        <v>8</v>
      </c>
      <c r="F44" s="8"/>
      <c r="G44" s="9"/>
      <c r="H44" s="36"/>
      <c r="J44" s="29"/>
    </row>
    <row r="45" spans="1:10" ht="73.900000000000006" customHeight="1" x14ac:dyDescent="0.25">
      <c r="A45" s="69"/>
      <c r="B45" s="70"/>
      <c r="C45" s="14" t="s">
        <v>46</v>
      </c>
      <c r="D45" s="2" t="s">
        <v>21</v>
      </c>
      <c r="E45" s="15">
        <v>11</v>
      </c>
      <c r="F45" s="8"/>
      <c r="G45" s="9"/>
      <c r="H45" s="36"/>
      <c r="J45" s="29"/>
    </row>
    <row r="46" spans="1:10" ht="60" hidden="1" x14ac:dyDescent="0.25">
      <c r="A46" s="69"/>
      <c r="B46" s="70"/>
      <c r="C46" s="14" t="s">
        <v>47</v>
      </c>
      <c r="D46" s="2" t="s">
        <v>21</v>
      </c>
      <c r="E46" s="60"/>
      <c r="F46" s="8"/>
      <c r="G46" s="9"/>
      <c r="H46" s="36"/>
      <c r="J46" s="29"/>
    </row>
    <row r="47" spans="1:10" ht="64.150000000000006" customHeight="1" x14ac:dyDescent="0.25">
      <c r="A47" s="69"/>
      <c r="B47" s="70"/>
      <c r="C47" s="14" t="s">
        <v>48</v>
      </c>
      <c r="D47" s="2" t="s">
        <v>21</v>
      </c>
      <c r="E47" s="15">
        <v>4</v>
      </c>
      <c r="F47" s="8"/>
      <c r="G47" s="9"/>
      <c r="H47" s="36"/>
      <c r="J47" s="29"/>
    </row>
    <row r="48" spans="1:10" ht="45" x14ac:dyDescent="0.25">
      <c r="A48" s="69"/>
      <c r="B48" s="70"/>
      <c r="C48" s="14" t="s">
        <v>49</v>
      </c>
      <c r="D48" s="2" t="s">
        <v>21</v>
      </c>
      <c r="E48" s="60">
        <v>5</v>
      </c>
      <c r="F48" s="8"/>
      <c r="G48" s="9"/>
      <c r="H48" s="36"/>
      <c r="J48" s="29"/>
    </row>
    <row r="49" spans="1:10" ht="60" x14ac:dyDescent="0.25">
      <c r="A49" s="69"/>
      <c r="B49" s="70"/>
      <c r="C49" s="14" t="s">
        <v>94</v>
      </c>
      <c r="D49" s="2" t="s">
        <v>21</v>
      </c>
      <c r="E49" s="15">
        <v>1</v>
      </c>
      <c r="F49" s="8"/>
      <c r="G49" s="9"/>
      <c r="H49" s="36"/>
    </row>
    <row r="50" spans="1:10" ht="50.45" hidden="1" customHeight="1" x14ac:dyDescent="0.25">
      <c r="A50" s="71" t="s">
        <v>107</v>
      </c>
      <c r="B50" s="66" t="s">
        <v>62</v>
      </c>
      <c r="C50" s="14" t="s">
        <v>95</v>
      </c>
      <c r="D50" s="2" t="s">
        <v>19</v>
      </c>
      <c r="E50" s="60" t="s">
        <v>132</v>
      </c>
      <c r="F50" s="8"/>
      <c r="G50" s="9"/>
      <c r="H50" s="36"/>
      <c r="J50" s="20">
        <f>1520*0.5</f>
        <v>760</v>
      </c>
    </row>
    <row r="51" spans="1:10" ht="47.45" hidden="1" customHeight="1" x14ac:dyDescent="0.25">
      <c r="A51" s="72"/>
      <c r="B51" s="73"/>
      <c r="C51" s="14" t="s">
        <v>61</v>
      </c>
      <c r="D51" s="2" t="s">
        <v>19</v>
      </c>
      <c r="E51" s="60" t="s">
        <v>132</v>
      </c>
      <c r="F51" s="4"/>
      <c r="G51" s="9"/>
      <c r="H51" s="36"/>
      <c r="J51" s="20">
        <f>J50/2</f>
        <v>380</v>
      </c>
    </row>
    <row r="52" spans="1:10" s="19" customFormat="1" ht="46.15" hidden="1" customHeight="1" x14ac:dyDescent="0.25">
      <c r="A52" s="72"/>
      <c r="B52" s="73"/>
      <c r="C52" s="14" t="s">
        <v>82</v>
      </c>
      <c r="D52" s="2" t="s">
        <v>19</v>
      </c>
      <c r="E52" s="60" t="s">
        <v>132</v>
      </c>
      <c r="F52" s="4"/>
      <c r="G52" s="6"/>
      <c r="H52" s="50"/>
    </row>
    <row r="53" spans="1:10" s="19" customFormat="1" ht="24.6" customHeight="1" x14ac:dyDescent="0.25">
      <c r="A53" s="26" t="s">
        <v>77</v>
      </c>
      <c r="B53" s="113" t="s">
        <v>83</v>
      </c>
      <c r="C53" s="114"/>
      <c r="D53" s="114"/>
      <c r="E53" s="115"/>
      <c r="F53" s="12" t="s">
        <v>26</v>
      </c>
      <c r="G53" s="13" t="s">
        <v>26</v>
      </c>
      <c r="H53" s="50"/>
    </row>
    <row r="54" spans="1:10" s="19" customFormat="1" ht="37.9" customHeight="1" x14ac:dyDescent="0.25">
      <c r="A54" s="26" t="s">
        <v>120</v>
      </c>
      <c r="B54" s="3" t="s">
        <v>18</v>
      </c>
      <c r="C54" s="16" t="s">
        <v>50</v>
      </c>
      <c r="D54" s="2" t="s">
        <v>19</v>
      </c>
      <c r="E54" s="11">
        <v>1770</v>
      </c>
      <c r="F54" s="4"/>
      <c r="G54" s="6"/>
      <c r="H54" s="50"/>
    </row>
    <row r="55" spans="1:10" ht="26.45" customHeight="1" x14ac:dyDescent="0.25">
      <c r="A55" s="26" t="s">
        <v>78</v>
      </c>
      <c r="B55" s="113" t="s">
        <v>56</v>
      </c>
      <c r="C55" s="114"/>
      <c r="D55" s="114"/>
      <c r="E55" s="115"/>
      <c r="F55" s="12" t="s">
        <v>26</v>
      </c>
      <c r="G55" s="13" t="s">
        <v>26</v>
      </c>
      <c r="H55" s="36"/>
    </row>
    <row r="56" spans="1:10" ht="84.6" customHeight="1" x14ac:dyDescent="0.25">
      <c r="A56" s="69" t="s">
        <v>79</v>
      </c>
      <c r="B56" s="70" t="s">
        <v>12</v>
      </c>
      <c r="C56" s="1" t="s">
        <v>152</v>
      </c>
      <c r="D56" s="2" t="s">
        <v>6</v>
      </c>
      <c r="E56" s="5">
        <v>125</v>
      </c>
      <c r="F56" s="8"/>
      <c r="G56" s="9"/>
      <c r="H56" s="36"/>
    </row>
    <row r="57" spans="1:10" ht="85.15" customHeight="1" x14ac:dyDescent="0.25">
      <c r="A57" s="69"/>
      <c r="B57" s="70"/>
      <c r="C57" s="1" t="s">
        <v>153</v>
      </c>
      <c r="D57" s="2" t="s">
        <v>6</v>
      </c>
      <c r="E57" s="5">
        <v>60.9</v>
      </c>
      <c r="F57" s="8"/>
      <c r="G57" s="9"/>
      <c r="H57" s="36"/>
    </row>
    <row r="58" spans="1:10" ht="49.9" customHeight="1" x14ac:dyDescent="0.25">
      <c r="A58" s="69" t="s">
        <v>104</v>
      </c>
      <c r="B58" s="70" t="s">
        <v>17</v>
      </c>
      <c r="C58" s="1" t="s">
        <v>36</v>
      </c>
      <c r="D58" s="2" t="s">
        <v>6</v>
      </c>
      <c r="E58" s="5">
        <v>125</v>
      </c>
      <c r="F58" s="8"/>
      <c r="G58" s="9"/>
      <c r="H58" s="36"/>
    </row>
    <row r="59" spans="1:10" ht="51" customHeight="1" x14ac:dyDescent="0.25">
      <c r="A59" s="69"/>
      <c r="B59" s="70"/>
      <c r="C59" s="1" t="s">
        <v>37</v>
      </c>
      <c r="D59" s="2" t="s">
        <v>6</v>
      </c>
      <c r="E59" s="5">
        <v>125</v>
      </c>
      <c r="F59" s="30"/>
      <c r="G59" s="31"/>
      <c r="H59" s="36"/>
    </row>
    <row r="60" spans="1:10" s="19" customFormat="1" ht="81.599999999999994" customHeight="1" x14ac:dyDescent="0.25">
      <c r="A60" s="26" t="s">
        <v>135</v>
      </c>
      <c r="B60" s="3" t="s">
        <v>13</v>
      </c>
      <c r="C60" s="1" t="s">
        <v>127</v>
      </c>
      <c r="D60" s="2" t="s">
        <v>6</v>
      </c>
      <c r="E60" s="5">
        <v>125</v>
      </c>
      <c r="F60" s="4"/>
      <c r="G60" s="6"/>
      <c r="H60" s="50"/>
    </row>
    <row r="61" spans="1:10" s="19" customFormat="1" ht="69" customHeight="1" x14ac:dyDescent="0.25">
      <c r="A61" s="26" t="s">
        <v>136</v>
      </c>
      <c r="B61" s="3" t="s">
        <v>58</v>
      </c>
      <c r="C61" s="16" t="s">
        <v>57</v>
      </c>
      <c r="D61" s="2" t="s">
        <v>6</v>
      </c>
      <c r="E61" s="5">
        <v>125</v>
      </c>
      <c r="F61" s="4"/>
      <c r="G61" s="6"/>
      <c r="H61" s="50"/>
    </row>
    <row r="62" spans="1:10" s="19" customFormat="1" ht="94.9" customHeight="1" x14ac:dyDescent="0.25">
      <c r="A62" s="69" t="s">
        <v>105</v>
      </c>
      <c r="B62" s="70" t="s">
        <v>14</v>
      </c>
      <c r="C62" s="1" t="s">
        <v>126</v>
      </c>
      <c r="D62" s="75" t="s">
        <v>6</v>
      </c>
      <c r="E62" s="74">
        <v>125</v>
      </c>
      <c r="F62" s="65"/>
      <c r="G62" s="68"/>
      <c r="H62" s="50"/>
    </row>
    <row r="63" spans="1:10" s="19" customFormat="1" x14ac:dyDescent="0.25">
      <c r="A63" s="69"/>
      <c r="B63" s="70"/>
      <c r="C63" s="1"/>
      <c r="D63" s="75"/>
      <c r="E63" s="74"/>
      <c r="F63" s="65"/>
      <c r="G63" s="68"/>
      <c r="H63" s="50"/>
    </row>
    <row r="64" spans="1:10" s="19" customFormat="1" ht="62.45" customHeight="1" x14ac:dyDescent="0.25">
      <c r="A64" s="69" t="s">
        <v>106</v>
      </c>
      <c r="B64" s="70" t="s">
        <v>33</v>
      </c>
      <c r="C64" s="1" t="s">
        <v>51</v>
      </c>
      <c r="D64" s="75" t="s">
        <v>6</v>
      </c>
      <c r="E64" s="74">
        <v>125</v>
      </c>
      <c r="F64" s="65"/>
      <c r="G64" s="68"/>
      <c r="H64" s="50"/>
    </row>
    <row r="65" spans="1:8" s="19" customFormat="1" ht="14.45" customHeight="1" x14ac:dyDescent="0.25">
      <c r="A65" s="69"/>
      <c r="B65" s="70"/>
      <c r="C65" s="1"/>
      <c r="D65" s="75"/>
      <c r="E65" s="74"/>
      <c r="F65" s="65"/>
      <c r="G65" s="68"/>
      <c r="H65" s="50"/>
    </row>
    <row r="66" spans="1:8" s="19" customFormat="1" ht="51.6" customHeight="1" x14ac:dyDescent="0.25">
      <c r="A66" s="69" t="s">
        <v>107</v>
      </c>
      <c r="B66" s="70" t="s">
        <v>25</v>
      </c>
      <c r="C66" s="16" t="s">
        <v>133</v>
      </c>
      <c r="D66" s="2" t="s">
        <v>6</v>
      </c>
      <c r="E66" s="5">
        <v>60.9</v>
      </c>
      <c r="F66" s="4"/>
      <c r="G66" s="6"/>
      <c r="H66" s="50"/>
    </row>
    <row r="67" spans="1:8" s="19" customFormat="1" ht="59.45" customHeight="1" x14ac:dyDescent="0.25">
      <c r="A67" s="69"/>
      <c r="B67" s="70"/>
      <c r="C67" s="16" t="s">
        <v>134</v>
      </c>
      <c r="D67" s="2" t="s">
        <v>6</v>
      </c>
      <c r="E67" s="5">
        <v>60.9</v>
      </c>
      <c r="F67" s="4"/>
      <c r="G67" s="6"/>
      <c r="H67" s="50"/>
    </row>
    <row r="68" spans="1:8" s="19" customFormat="1" ht="55.15" customHeight="1" x14ac:dyDescent="0.25">
      <c r="A68" s="26" t="s">
        <v>137</v>
      </c>
      <c r="B68" s="3" t="s">
        <v>39</v>
      </c>
      <c r="C68" s="16" t="s">
        <v>59</v>
      </c>
      <c r="D68" s="2" t="s">
        <v>6</v>
      </c>
      <c r="E68" s="5">
        <v>88</v>
      </c>
      <c r="F68" s="4"/>
      <c r="G68" s="6"/>
      <c r="H68" s="50"/>
    </row>
    <row r="69" spans="1:8" s="19" customFormat="1" ht="58.9" customHeight="1" x14ac:dyDescent="0.25">
      <c r="A69" s="26" t="s">
        <v>138</v>
      </c>
      <c r="B69" s="66" t="s">
        <v>42</v>
      </c>
      <c r="C69" s="16" t="s">
        <v>60</v>
      </c>
      <c r="D69" s="2" t="s">
        <v>19</v>
      </c>
      <c r="E69" s="5">
        <v>32</v>
      </c>
      <c r="F69" s="4"/>
      <c r="G69" s="6"/>
      <c r="H69" s="50"/>
    </row>
    <row r="70" spans="1:8" s="19" customFormat="1" ht="52.9" customHeight="1" x14ac:dyDescent="0.25">
      <c r="A70" s="26" t="s">
        <v>139</v>
      </c>
      <c r="B70" s="67"/>
      <c r="C70" s="16" t="s">
        <v>88</v>
      </c>
      <c r="D70" s="2" t="s">
        <v>6</v>
      </c>
      <c r="E70" s="5">
        <v>12</v>
      </c>
      <c r="F70" s="4"/>
      <c r="G70" s="6"/>
      <c r="H70" s="50"/>
    </row>
    <row r="71" spans="1:8" s="19" customFormat="1" ht="22.9" customHeight="1" x14ac:dyDescent="0.25">
      <c r="A71" s="26" t="s">
        <v>140</v>
      </c>
      <c r="B71" s="81" t="s">
        <v>99</v>
      </c>
      <c r="C71" s="82"/>
      <c r="D71" s="82"/>
      <c r="E71" s="83"/>
      <c r="F71" s="12" t="s">
        <v>26</v>
      </c>
      <c r="G71" s="13" t="s">
        <v>26</v>
      </c>
      <c r="H71" s="50"/>
    </row>
    <row r="72" spans="1:8" s="19" customFormat="1" ht="37.9" customHeight="1" x14ac:dyDescent="0.25">
      <c r="A72" s="26" t="s">
        <v>80</v>
      </c>
      <c r="B72" s="3" t="s">
        <v>12</v>
      </c>
      <c r="C72" s="16" t="s">
        <v>30</v>
      </c>
      <c r="D72" s="2" t="s">
        <v>6</v>
      </c>
      <c r="E72" s="11">
        <f>2026*0.75</f>
        <v>1520</v>
      </c>
      <c r="F72" s="4"/>
      <c r="G72" s="6"/>
      <c r="H72" s="50"/>
    </row>
    <row r="73" spans="1:8" s="19" customFormat="1" ht="49.9" customHeight="1" x14ac:dyDescent="0.25">
      <c r="A73" s="26" t="s">
        <v>141</v>
      </c>
      <c r="B73" s="66" t="s">
        <v>25</v>
      </c>
      <c r="C73" s="16" t="s">
        <v>38</v>
      </c>
      <c r="D73" s="2" t="s">
        <v>6</v>
      </c>
      <c r="E73" s="5">
        <f>E72</f>
        <v>1520</v>
      </c>
      <c r="F73" s="4"/>
      <c r="G73" s="6"/>
      <c r="H73" s="50"/>
    </row>
    <row r="74" spans="1:8" s="19" customFormat="1" ht="67.900000000000006" customHeight="1" x14ac:dyDescent="0.25">
      <c r="A74" s="26" t="s">
        <v>142</v>
      </c>
      <c r="B74" s="67"/>
      <c r="C74" s="16" t="s">
        <v>52</v>
      </c>
      <c r="D74" s="2" t="s">
        <v>6</v>
      </c>
      <c r="E74" s="5">
        <f>E72</f>
        <v>1520</v>
      </c>
      <c r="F74" s="4"/>
      <c r="G74" s="6"/>
      <c r="H74" s="50"/>
    </row>
    <row r="75" spans="1:8" s="19" customFormat="1" ht="67.900000000000006" customHeight="1" x14ac:dyDescent="0.25">
      <c r="A75" s="76" t="s">
        <v>143</v>
      </c>
      <c r="B75" s="70" t="s">
        <v>25</v>
      </c>
      <c r="C75" s="16" t="s">
        <v>34</v>
      </c>
      <c r="D75" s="2" t="s">
        <v>6</v>
      </c>
      <c r="E75" s="5">
        <f>(2026*0.5)/2</f>
        <v>506.5</v>
      </c>
      <c r="F75" s="4"/>
      <c r="G75" s="6"/>
      <c r="H75" s="50"/>
    </row>
    <row r="76" spans="1:8" s="19" customFormat="1" ht="67.900000000000006" customHeight="1" x14ac:dyDescent="0.25">
      <c r="A76" s="76"/>
      <c r="B76" s="70"/>
      <c r="C76" s="63" t="s">
        <v>85</v>
      </c>
      <c r="D76" s="2" t="s">
        <v>6</v>
      </c>
      <c r="E76" s="5">
        <v>506.5</v>
      </c>
      <c r="F76" s="4"/>
      <c r="G76" s="6"/>
      <c r="H76" s="50"/>
    </row>
    <row r="77" spans="1:8" s="19" customFormat="1" ht="67.900000000000006" customHeight="1" x14ac:dyDescent="0.25">
      <c r="A77" s="26" t="s">
        <v>147</v>
      </c>
      <c r="B77" s="3" t="s">
        <v>148</v>
      </c>
      <c r="C77" s="16" t="s">
        <v>149</v>
      </c>
      <c r="D77" s="2" t="s">
        <v>21</v>
      </c>
      <c r="E77" s="11">
        <v>50</v>
      </c>
      <c r="F77" s="4"/>
      <c r="G77" s="6"/>
      <c r="H77" s="50"/>
    </row>
    <row r="78" spans="1:8" s="19" customFormat="1" ht="38.450000000000003" hidden="1" customHeight="1" x14ac:dyDescent="0.25">
      <c r="A78" s="54" t="s">
        <v>109</v>
      </c>
      <c r="B78" s="3" t="s">
        <v>116</v>
      </c>
      <c r="C78" s="16" t="s">
        <v>96</v>
      </c>
      <c r="D78" s="2" t="s">
        <v>19</v>
      </c>
      <c r="E78" s="61" t="s">
        <v>132</v>
      </c>
      <c r="F78" s="4"/>
      <c r="G78" s="6"/>
      <c r="H78" s="50"/>
    </row>
    <row r="79" spans="1:8" s="19" customFormat="1" ht="50.45" hidden="1" customHeight="1" x14ac:dyDescent="0.25">
      <c r="A79" s="54" t="s">
        <v>110</v>
      </c>
      <c r="B79" s="3" t="s">
        <v>20</v>
      </c>
      <c r="C79" s="16" t="s">
        <v>97</v>
      </c>
      <c r="D79" s="2" t="s">
        <v>6</v>
      </c>
      <c r="E79" s="61" t="s">
        <v>132</v>
      </c>
      <c r="F79" s="4"/>
      <c r="G79" s="6"/>
      <c r="H79" s="50"/>
    </row>
    <row r="80" spans="1:8" s="19" customFormat="1" ht="36.6" hidden="1" customHeight="1" x14ac:dyDescent="0.25">
      <c r="A80" s="54" t="s">
        <v>111</v>
      </c>
      <c r="B80" s="3" t="s">
        <v>117</v>
      </c>
      <c r="C80" s="16" t="s">
        <v>98</v>
      </c>
      <c r="D80" s="2" t="s">
        <v>21</v>
      </c>
      <c r="E80" s="62" t="s">
        <v>132</v>
      </c>
      <c r="F80" s="4"/>
      <c r="G80" s="6"/>
      <c r="H80" s="50"/>
    </row>
    <row r="81" spans="1:9" s="19" customFormat="1" ht="37.15" hidden="1" customHeight="1" x14ac:dyDescent="0.25">
      <c r="A81" s="54" t="s">
        <v>112</v>
      </c>
      <c r="B81" s="66" t="s">
        <v>118</v>
      </c>
      <c r="C81" s="16" t="s">
        <v>114</v>
      </c>
      <c r="D81" s="2" t="s">
        <v>19</v>
      </c>
      <c r="E81" s="62" t="s">
        <v>132</v>
      </c>
      <c r="F81" s="4"/>
      <c r="G81" s="6"/>
      <c r="H81" s="50"/>
    </row>
    <row r="82" spans="1:9" s="19" customFormat="1" ht="29.45" hidden="1" customHeight="1" x14ac:dyDescent="0.25">
      <c r="A82" s="54" t="s">
        <v>113</v>
      </c>
      <c r="B82" s="67"/>
      <c r="C82" s="16" t="s">
        <v>115</v>
      </c>
      <c r="D82" s="2" t="s">
        <v>19</v>
      </c>
      <c r="E82" s="62" t="s">
        <v>132</v>
      </c>
      <c r="F82" s="4"/>
      <c r="G82" s="6"/>
      <c r="H82" s="50"/>
    </row>
    <row r="83" spans="1:9" s="19" customFormat="1" x14ac:dyDescent="0.25">
      <c r="A83" s="26" t="s">
        <v>144</v>
      </c>
      <c r="B83" s="81" t="s">
        <v>35</v>
      </c>
      <c r="C83" s="82"/>
      <c r="D83" s="82"/>
      <c r="E83" s="83"/>
      <c r="F83" s="12" t="s">
        <v>26</v>
      </c>
      <c r="G83" s="13" t="s">
        <v>26</v>
      </c>
      <c r="H83" s="50"/>
    </row>
    <row r="84" spans="1:9" s="19" customFormat="1" ht="26.45" customHeight="1" thickBot="1" x14ac:dyDescent="0.3">
      <c r="A84" s="51" t="s">
        <v>108</v>
      </c>
      <c r="B84" s="116" t="s">
        <v>150</v>
      </c>
      <c r="C84" s="116"/>
      <c r="D84" s="18" t="s">
        <v>29</v>
      </c>
      <c r="E84" s="25">
        <v>1</v>
      </c>
      <c r="F84" s="65"/>
      <c r="G84" s="68"/>
      <c r="H84" s="50"/>
    </row>
    <row r="85" spans="1:9" x14ac:dyDescent="0.25">
      <c r="A85" s="39"/>
      <c r="B85" s="40"/>
      <c r="C85" s="40"/>
      <c r="D85" s="40"/>
      <c r="E85" s="40"/>
      <c r="G85" s="41"/>
      <c r="H85" s="36"/>
    </row>
    <row r="86" spans="1:9" ht="18.75" x14ac:dyDescent="0.25">
      <c r="A86" s="77" t="s">
        <v>158</v>
      </c>
      <c r="B86" s="78"/>
      <c r="C86" s="78"/>
      <c r="D86" s="78"/>
      <c r="E86" s="78"/>
      <c r="F86" s="79"/>
      <c r="G86" s="80"/>
      <c r="H86" s="36"/>
    </row>
    <row r="87" spans="1:9" ht="18.75" x14ac:dyDescent="0.25">
      <c r="A87" s="77" t="s">
        <v>7</v>
      </c>
      <c r="B87" s="78"/>
      <c r="C87" s="78"/>
      <c r="D87" s="78"/>
      <c r="E87" s="78"/>
      <c r="F87" s="79"/>
      <c r="G87" s="80"/>
      <c r="H87" s="36"/>
    </row>
    <row r="88" spans="1:9" ht="18.75" x14ac:dyDescent="0.25">
      <c r="A88" s="77" t="s">
        <v>159</v>
      </c>
      <c r="B88" s="78"/>
      <c r="C88" s="78"/>
      <c r="D88" s="78"/>
      <c r="E88" s="78"/>
      <c r="F88" s="79"/>
      <c r="G88" s="80"/>
      <c r="H88" s="36"/>
    </row>
    <row r="89" spans="1:9" ht="19.5" thickBot="1" x14ac:dyDescent="0.3">
      <c r="A89" s="109"/>
      <c r="B89" s="110"/>
      <c r="C89" s="111"/>
      <c r="D89" s="111"/>
      <c r="E89" s="111"/>
      <c r="F89" s="111"/>
      <c r="G89" s="112"/>
      <c r="H89" s="36"/>
    </row>
    <row r="90" spans="1:9" x14ac:dyDescent="0.25">
      <c r="A90" s="40"/>
      <c r="B90" s="40"/>
      <c r="C90" s="40"/>
      <c r="D90" s="40"/>
      <c r="E90" s="40"/>
      <c r="F90" s="40"/>
      <c r="G90" s="40"/>
      <c r="H90" s="36"/>
    </row>
    <row r="91" spans="1:9" ht="75.75" customHeight="1" x14ac:dyDescent="0.25">
      <c r="C91" s="64" t="s">
        <v>160</v>
      </c>
      <c r="D91" s="64"/>
      <c r="E91" s="64"/>
      <c r="H91" s="36"/>
    </row>
    <row r="92" spans="1:9" x14ac:dyDescent="0.25">
      <c r="H92" s="36"/>
    </row>
    <row r="93" spans="1:9" x14ac:dyDescent="0.25">
      <c r="H93" s="36"/>
    </row>
    <row r="94" spans="1:9" x14ac:dyDescent="0.25">
      <c r="H94" s="36"/>
    </row>
    <row r="95" spans="1:9" x14ac:dyDescent="0.25">
      <c r="H95" s="36"/>
    </row>
    <row r="96" spans="1:9" x14ac:dyDescent="0.25">
      <c r="H96" s="36"/>
      <c r="I96" s="24"/>
    </row>
    <row r="97" spans="8:8" x14ac:dyDescent="0.25">
      <c r="H97" s="36"/>
    </row>
    <row r="98" spans="8:8" ht="33" customHeight="1" x14ac:dyDescent="0.25">
      <c r="H98" s="36"/>
    </row>
    <row r="99" spans="8:8" x14ac:dyDescent="0.25">
      <c r="H99" s="36"/>
    </row>
    <row r="100" spans="8:8" x14ac:dyDescent="0.25">
      <c r="H100" s="36"/>
    </row>
    <row r="101" spans="8:8" x14ac:dyDescent="0.25">
      <c r="H101" s="36"/>
    </row>
    <row r="102" spans="8:8" x14ac:dyDescent="0.25">
      <c r="H102" s="36"/>
    </row>
    <row r="103" spans="8:8" x14ac:dyDescent="0.25">
      <c r="H103" s="36"/>
    </row>
  </sheetData>
  <autoFilter ref="A5:O5" xr:uid="{4E7464D3-E8B4-46A2-A0CC-DACCB29C9CEA}"/>
  <mergeCells count="122">
    <mergeCell ref="G31:G32"/>
    <mergeCell ref="E38:E39"/>
    <mergeCell ref="F38:F39"/>
    <mergeCell ref="G38:G39"/>
    <mergeCell ref="A38:A39"/>
    <mergeCell ref="B35:B36"/>
    <mergeCell ref="I2:O2"/>
    <mergeCell ref="E18:E19"/>
    <mergeCell ref="A8:A9"/>
    <mergeCell ref="B8:B9"/>
    <mergeCell ref="G20:G21"/>
    <mergeCell ref="A88:E88"/>
    <mergeCell ref="F88:G88"/>
    <mergeCell ref="A89:B89"/>
    <mergeCell ref="C89:G89"/>
    <mergeCell ref="B71:E71"/>
    <mergeCell ref="B83:E83"/>
    <mergeCell ref="B55:E55"/>
    <mergeCell ref="B53:E53"/>
    <mergeCell ref="A56:A57"/>
    <mergeCell ref="B56:B57"/>
    <mergeCell ref="A58:A59"/>
    <mergeCell ref="B58:B59"/>
    <mergeCell ref="G64:G65"/>
    <mergeCell ref="A66:A67"/>
    <mergeCell ref="B66:B67"/>
    <mergeCell ref="B84:C84"/>
    <mergeCell ref="F84:G84"/>
    <mergeCell ref="B73:B74"/>
    <mergeCell ref="B69:B70"/>
    <mergeCell ref="A1:G1"/>
    <mergeCell ref="B2:E2"/>
    <mergeCell ref="F2:G3"/>
    <mergeCell ref="A3:E3"/>
    <mergeCell ref="D40:D41"/>
    <mergeCell ref="E40:E41"/>
    <mergeCell ref="F40:F41"/>
    <mergeCell ref="G40:G41"/>
    <mergeCell ref="B38:B41"/>
    <mergeCell ref="D35:D36"/>
    <mergeCell ref="E35:E36"/>
    <mergeCell ref="D29:D30"/>
    <mergeCell ref="E29:E30"/>
    <mergeCell ref="F24:F25"/>
    <mergeCell ref="G24:G25"/>
    <mergeCell ref="A22:A23"/>
    <mergeCell ref="B22:B23"/>
    <mergeCell ref="D22:D23"/>
    <mergeCell ref="E22:E23"/>
    <mergeCell ref="F22:F23"/>
    <mergeCell ref="G22:G23"/>
    <mergeCell ref="B20:B21"/>
    <mergeCell ref="B18:B19"/>
    <mergeCell ref="A18:A19"/>
    <mergeCell ref="G18:G19"/>
    <mergeCell ref="B11:B13"/>
    <mergeCell ref="D8:D9"/>
    <mergeCell ref="E8:E9"/>
    <mergeCell ref="F8:F9"/>
    <mergeCell ref="G8:G9"/>
    <mergeCell ref="A40:A41"/>
    <mergeCell ref="F26:F27"/>
    <mergeCell ref="G26:G27"/>
    <mergeCell ref="B24:B25"/>
    <mergeCell ref="A24:A25"/>
    <mergeCell ref="D24:D25"/>
    <mergeCell ref="E24:E25"/>
    <mergeCell ref="A26:A27"/>
    <mergeCell ref="B26:B27"/>
    <mergeCell ref="D26:D27"/>
    <mergeCell ref="E26:E27"/>
    <mergeCell ref="F29:F30"/>
    <mergeCell ref="G29:G30"/>
    <mergeCell ref="B29:B30"/>
    <mergeCell ref="F35:F36"/>
    <mergeCell ref="G35:G36"/>
    <mergeCell ref="D38:D39"/>
    <mergeCell ref="B28:E28"/>
    <mergeCell ref="B37:E37"/>
    <mergeCell ref="B17:E17"/>
    <mergeCell ref="B10:E10"/>
    <mergeCell ref="B6:E6"/>
    <mergeCell ref="A20:A21"/>
    <mergeCell ref="D20:D21"/>
    <mergeCell ref="E20:E21"/>
    <mergeCell ref="F20:F21"/>
    <mergeCell ref="D18:D19"/>
    <mergeCell ref="F18:F19"/>
    <mergeCell ref="D33:D34"/>
    <mergeCell ref="E33:E34"/>
    <mergeCell ref="A29:A30"/>
    <mergeCell ref="A33:A34"/>
    <mergeCell ref="B33:B34"/>
    <mergeCell ref="A35:A36"/>
    <mergeCell ref="A31:A32"/>
    <mergeCell ref="B31:B32"/>
    <mergeCell ref="D31:D32"/>
    <mergeCell ref="E31:E32"/>
    <mergeCell ref="F31:F32"/>
    <mergeCell ref="C91:E91"/>
    <mergeCell ref="F64:F65"/>
    <mergeCell ref="B81:B82"/>
    <mergeCell ref="F62:F63"/>
    <mergeCell ref="G62:G63"/>
    <mergeCell ref="A43:A49"/>
    <mergeCell ref="B43:B49"/>
    <mergeCell ref="A50:A52"/>
    <mergeCell ref="B50:B52"/>
    <mergeCell ref="A64:A65"/>
    <mergeCell ref="B64:B65"/>
    <mergeCell ref="E62:E63"/>
    <mergeCell ref="D64:D65"/>
    <mergeCell ref="E64:E65"/>
    <mergeCell ref="A75:A76"/>
    <mergeCell ref="B75:B76"/>
    <mergeCell ref="A86:E86"/>
    <mergeCell ref="F86:G86"/>
    <mergeCell ref="A87:E87"/>
    <mergeCell ref="F87:G87"/>
    <mergeCell ref="A62:A63"/>
    <mergeCell ref="B62:B63"/>
    <mergeCell ref="D62:D63"/>
  </mergeCells>
  <printOptions horizontalCentered="1"/>
  <pageMargins left="0.47244094488188981" right="0.39370078740157483" top="0.59055118110236227" bottom="0.27559055118110237" header="0.31496062992125984" footer="0.15748031496062992"/>
  <pageSetup paperSize="9" scale="70" fitToHeight="6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C058D-EE06-42DF-B55A-EA1D3C428DF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</vt:lpstr>
      <vt:lpstr>Arkusz1</vt:lpstr>
      <vt:lpstr>KO!Obszar_wydruku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Alicja Miklasz-Gadek</cp:lastModifiedBy>
  <cp:lastPrinted>2024-02-08T08:07:57Z</cp:lastPrinted>
  <dcterms:created xsi:type="dcterms:W3CDTF">2020-07-14T05:21:31Z</dcterms:created>
  <dcterms:modified xsi:type="dcterms:W3CDTF">2024-02-08T08:08:02Z</dcterms:modified>
</cp:coreProperties>
</file>