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_skoroszyt" defaultThemeVersion="124226"/>
  <mc:AlternateContent xmlns:mc="http://schemas.openxmlformats.org/markup-compatibility/2006">
    <mc:Choice Requires="x15">
      <x15ac:absPath xmlns:x15ac="http://schemas.microsoft.com/office/spreadsheetml/2010/11/ac" url="C:\Users\amatys\Desktop\66.2022.LS\"/>
    </mc:Choice>
  </mc:AlternateContent>
  <bookViews>
    <workbookView xWindow="0" yWindow="0" windowWidth="28605" windowHeight="12030" tabRatio="894" activeTab="2"/>
  </bookViews>
  <sheets>
    <sheet name="Informacje ogólne" sheetId="1" r:id="rId1"/>
    <sheet name="część (1)" sheetId="109" r:id="rId2"/>
    <sheet name="część (2)" sheetId="113" r:id="rId3"/>
    <sheet name="część (3)" sheetId="111" r:id="rId4"/>
    <sheet name="część (4)" sheetId="118" r:id="rId5"/>
    <sheet name="część (5)" sheetId="115" r:id="rId6"/>
    <sheet name="część (6)" sheetId="119" r:id="rId7"/>
    <sheet name="część (7)" sheetId="117" r:id="rId8"/>
    <sheet name="część (8)" sheetId="120" r:id="rId9"/>
    <sheet name="część (9)" sheetId="121" r:id="rId10"/>
    <sheet name="część (10)" sheetId="122" r:id="rId11"/>
    <sheet name="część (11)" sheetId="123" r:id="rId12"/>
    <sheet name="część (12)" sheetId="124" r:id="rId13"/>
    <sheet name="część (13)" sheetId="125" r:id="rId14"/>
    <sheet name="część (14)" sheetId="126" r:id="rId15"/>
    <sheet name="część (15)" sheetId="127" r:id="rId16"/>
    <sheet name="część (16)" sheetId="128" r:id="rId17"/>
    <sheet name="część (17)" sheetId="129" r:id="rId18"/>
  </sheets>
  <definedNames>
    <definedName name="_xlnm.Print_Area" localSheetId="1">'część (1)'!$A$1:$I$15</definedName>
    <definedName name="_xlnm.Print_Area" localSheetId="10">'część (10)'!$A$1:$I$14</definedName>
    <definedName name="_xlnm.Print_Area" localSheetId="11">'część (11)'!$A$1:$I$23</definedName>
    <definedName name="_xlnm.Print_Area" localSheetId="12">'część (12)'!$A$1:$I$14</definedName>
    <definedName name="_xlnm.Print_Area" localSheetId="13">'część (13)'!$A$1:$I$16</definedName>
    <definedName name="_xlnm.Print_Area" localSheetId="14">'część (14)'!$A$1:$I$13</definedName>
    <definedName name="_xlnm.Print_Area" localSheetId="15">'część (15)'!$A$1:$I$13</definedName>
    <definedName name="_xlnm.Print_Area" localSheetId="16">'część (16)'!$A$1:$I$25</definedName>
    <definedName name="_xlnm.Print_Area" localSheetId="17">'część (17)'!$A$1:$I$13</definedName>
    <definedName name="_xlnm.Print_Area" localSheetId="2">'część (2)'!$A$1:$I$18</definedName>
    <definedName name="_xlnm.Print_Area" localSheetId="3">'część (3)'!$A$1:$I$13</definedName>
    <definedName name="_xlnm.Print_Area" localSheetId="4">'część (4)'!$A$1:$I$22</definedName>
    <definedName name="_xlnm.Print_Area" localSheetId="5">'część (5)'!$A$1:$I$15</definedName>
    <definedName name="_xlnm.Print_Area" localSheetId="6">'część (6)'!$A$1:$I$14</definedName>
    <definedName name="_xlnm.Print_Area" localSheetId="7">'część (7)'!$A$1:$I$14</definedName>
    <definedName name="_xlnm.Print_Area" localSheetId="8">'część (8)'!$A$1:$I$15</definedName>
    <definedName name="_xlnm.Print_Area" localSheetId="9">'część (9)'!$A$1:$I$19</definedName>
    <definedName name="_xlnm.Print_Area" localSheetId="0">'Informacje ogólne'!$A$1:$F$73</definedName>
  </definedNames>
  <calcPr calcId="162913"/>
</workbook>
</file>

<file path=xl/calcChain.xml><?xml version="1.0" encoding="utf-8"?>
<calcChain xmlns="http://schemas.openxmlformats.org/spreadsheetml/2006/main">
  <c r="D37" i="1" l="1"/>
  <c r="D35" i="1"/>
  <c r="D34" i="1"/>
  <c r="D33" i="1"/>
  <c r="D32" i="1"/>
  <c r="D31" i="1"/>
  <c r="D30" i="1"/>
  <c r="D29" i="1"/>
  <c r="D28" i="1"/>
  <c r="D27" i="1"/>
  <c r="D26" i="1"/>
  <c r="D24" i="1"/>
  <c r="I10" i="129" l="1"/>
  <c r="F7" i="129" s="1"/>
  <c r="B1" i="129"/>
  <c r="I15" i="128"/>
  <c r="I16" i="128"/>
  <c r="I17" i="128"/>
  <c r="I18" i="128"/>
  <c r="I19" i="128"/>
  <c r="I20" i="128"/>
  <c r="I21" i="128"/>
  <c r="I14" i="128"/>
  <c r="I13" i="128"/>
  <c r="I12" i="128"/>
  <c r="I11" i="128"/>
  <c r="I10" i="128"/>
  <c r="B1" i="128"/>
  <c r="I10" i="127"/>
  <c r="F7" i="127" s="1"/>
  <c r="B1" i="127"/>
  <c r="I10" i="126"/>
  <c r="F7" i="126" s="1"/>
  <c r="B1" i="126"/>
  <c r="I13" i="125"/>
  <c r="I12" i="125"/>
  <c r="I11" i="125"/>
  <c r="I10" i="125"/>
  <c r="F7" i="125" s="1"/>
  <c r="B1" i="125"/>
  <c r="I11" i="124"/>
  <c r="I10" i="124"/>
  <c r="F7" i="124" s="1"/>
  <c r="B1" i="124"/>
  <c r="F7" i="128" l="1"/>
  <c r="D36" i="1" s="1"/>
  <c r="I20" i="123"/>
  <c r="I16" i="123"/>
  <c r="I12" i="123" l="1"/>
  <c r="I11" i="123"/>
  <c r="I10" i="123"/>
  <c r="B1" i="123"/>
  <c r="I10" i="122"/>
  <c r="F7" i="122" s="1"/>
  <c r="B1" i="122"/>
  <c r="I14" i="121"/>
  <c r="I15" i="121"/>
  <c r="I13" i="121"/>
  <c r="I12" i="121"/>
  <c r="I11" i="121"/>
  <c r="I10" i="121"/>
  <c r="B1" i="121"/>
  <c r="I10" i="120"/>
  <c r="F7" i="123" l="1"/>
  <c r="F7" i="121"/>
  <c r="I11" i="120" l="1"/>
  <c r="F7" i="120" s="1"/>
  <c r="B1" i="120"/>
  <c r="I11" i="119"/>
  <c r="I10" i="119"/>
  <c r="F7" i="119" s="1"/>
  <c r="B1" i="119"/>
  <c r="I16" i="118"/>
  <c r="I17" i="118"/>
  <c r="I15" i="118"/>
  <c r="I13" i="118"/>
  <c r="I12" i="118"/>
  <c r="I11" i="118"/>
  <c r="B1" i="118"/>
  <c r="F7" i="118" l="1"/>
  <c r="I11" i="113"/>
  <c r="I12" i="113"/>
  <c r="I13" i="113"/>
  <c r="I14" i="113"/>
  <c r="I10" i="117" l="1"/>
  <c r="F7" i="117" s="1"/>
  <c r="B1" i="117"/>
  <c r="I12" i="115"/>
  <c r="I11" i="115"/>
  <c r="I10" i="115"/>
  <c r="B1" i="115"/>
  <c r="I10" i="111"/>
  <c r="I10" i="113"/>
  <c r="B1" i="113"/>
  <c r="I11" i="109"/>
  <c r="I10" i="109"/>
  <c r="F7" i="115" l="1"/>
  <c r="D25" i="1" s="1"/>
  <c r="F7" i="113"/>
  <c r="D22" i="1" s="1"/>
  <c r="B1" i="111" l="1"/>
  <c r="F7" i="111" l="1"/>
  <c r="D23" i="1" s="1"/>
  <c r="B1" i="109"/>
  <c r="F7" i="109" l="1"/>
  <c r="D21" i="1" s="1"/>
</calcChain>
</file>

<file path=xl/sharedStrings.xml><?xml version="1.0" encoding="utf-8"?>
<sst xmlns="http://schemas.openxmlformats.org/spreadsheetml/2006/main" count="534" uniqueCount="173">
  <si>
    <t>Dane do umowy:</t>
  </si>
  <si>
    <t>Imię i nazwisko</t>
  </si>
  <si>
    <t>Stanowisko</t>
  </si>
  <si>
    <t xml:space="preserve">   </t>
  </si>
  <si>
    <t>Nr telefonu / e-mail</t>
  </si>
  <si>
    <t>Nazwa i adres banku</t>
  </si>
  <si>
    <t>Część nr:</t>
  </si>
  <si>
    <t>Numer części</t>
  </si>
  <si>
    <t>ARKUSZ CENOWY</t>
  </si>
  <si>
    <t>Osoby które będą zawierały umowę ze strony Wykonawcy:</t>
  </si>
  <si>
    <t>Osoba(y)  odpowiedzialna za realizację umowy ze strony Wykonawcy</t>
  </si>
  <si>
    <t>Nr konta bankowego do rozliczeń pomiędzy Zamawiającym a Wykonawcy</t>
  </si>
  <si>
    <t>część 1</t>
  </si>
  <si>
    <t>część 2</t>
  </si>
  <si>
    <t>część 3</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</si>
  <si>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</si>
  <si>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</si>
  <si>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</si>
  <si>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</si>
  <si>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</si>
  <si>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</si>
  <si>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</si>
  <si>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</si>
  <si>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</si>
  <si>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</si>
  <si>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</si>
  <si>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</si>
  <si>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</si>
  <si>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</si>
  <si>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</si>
  <si>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</si>
  <si>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</si>
  <si>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Załącznik nr …… do umowy</t>
  </si>
  <si>
    <t>Załącznik nr 1a do specyfikacji</t>
  </si>
  <si>
    <t>część 4</t>
  </si>
  <si>
    <t>1.</t>
  </si>
  <si>
    <t>2.</t>
  </si>
  <si>
    <t>3.</t>
  </si>
  <si>
    <t>4.</t>
  </si>
  <si>
    <t>5.</t>
  </si>
  <si>
    <t>6.</t>
  </si>
  <si>
    <t>7.</t>
  </si>
  <si>
    <t>8.</t>
  </si>
  <si>
    <t>9.</t>
  </si>
  <si>
    <t>Oferujemy wykonanie całego przedmiotu zamówienia (w danej części) za cenę:</t>
  </si>
  <si>
    <t>10.</t>
  </si>
  <si>
    <t>11.</t>
  </si>
  <si>
    <t>Producent</t>
  </si>
  <si>
    <t>Nazwa handlowa produktu</t>
  </si>
  <si>
    <t>J.M.</t>
  </si>
  <si>
    <t>12.</t>
  </si>
  <si>
    <t>sztuk</t>
  </si>
  <si>
    <t>Oświadczamy, że zapoznaliśmy się ze specyfikacją warunków zamówienia wraz z jej załącznikami i nie wnosimy do niej zastrzeżeń oraz, że zdobyliśmy konieczne informacje do przygotowania oferty.</t>
  </si>
  <si>
    <t>Oświadczamy, że oferujemy realizację przedmiotu zamówienia zgodnie z zasadami określonymi w specyfikacji warunków zamówienia wraz z załącznikami.</t>
  </si>
  <si>
    <t>Oświadczamy, że jesteśmy związani niniejszą ofertą przez okres podany w specyfikacji warunków zamówienia.</t>
  </si>
  <si>
    <t>Oświadczam, że wybór niniejszej oferty będzie prowadził do powstania u Zamawiającego obowiązku podatkowego zgodnie z przepisami o podatku od towarów i usług w zakresie*:</t>
  </si>
  <si>
    <t>nazwa (rodzaj) towaru lub usługi:
wartość bez kwoty podatku:
stawka podatku, która będzie miała zastosowanie:</t>
  </si>
  <si>
    <t>...……………………………..…………………………..
………………………………..…………………………..
………………………………..………………………</t>
  </si>
  <si>
    <t>* Należy podać informacje o których mowa w pkt. 10.9 SWZ. Jeżeli wykonawca nie poda powyższej informacji to Zamawiający przyjmie, że wybór oferty nie będzie prowadził do powstania u Zamawiającego obowiązku podatkowego zgodnie z przepisami o podatku od towarów i usług.</t>
  </si>
  <si>
    <t>Oświadczamy, że zamierzamy powierzyć następujące części zamówienia podwykonawcom i jednocześnie podajemy nazwy (firmy) podwykonawców *:</t>
  </si>
  <si>
    <t>część zamówienia:
nazwa (firma) podwykonawcy:</t>
  </si>
  <si>
    <t>...……………………………..…………………………...
………………………………..…………………………..</t>
  </si>
  <si>
    <t>Oświadczamy, że jesteśmy *:</t>
  </si>
  <si>
    <t>mikroprzedsiębiorstwem 
małym przedsiębiorstwem 
średnim przedsiębiorstwem
jednoosobową działalnością gospodarczą 
osobą fizyczną nieprowadzącą działalności gospodarczej
inny rodzaj (w tym duże przedsiębiorstwo)</t>
  </si>
  <si>
    <t>* zaznaczyć właściwe.</t>
  </si>
  <si>
    <r>
      <rPr>
        <b/>
        <sz val="11"/>
        <color theme="1"/>
        <rFont val="Wingdings 2"/>
        <family val="1"/>
        <charset val="2"/>
      </rPr>
      <t></t>
    </r>
    <r>
      <rPr>
        <b/>
        <sz val="11"/>
        <color theme="1"/>
        <rFont val="Garamond"/>
        <family val="1"/>
        <charset val="238"/>
      </rPr>
      <t xml:space="preserve">
</t>
    </r>
    <r>
      <rPr>
        <b/>
        <sz val="11"/>
        <color theme="1"/>
        <rFont val="Wingdings 2"/>
        <family val="1"/>
        <charset val="2"/>
      </rPr>
      <t></t>
    </r>
    <r>
      <rPr>
        <b/>
        <sz val="11"/>
        <color theme="1"/>
        <rFont val="Garamond"/>
        <family val="1"/>
        <charset val="238"/>
      </rPr>
      <t xml:space="preserve">
</t>
    </r>
    <r>
      <rPr>
        <b/>
        <sz val="11"/>
        <color theme="1"/>
        <rFont val="Wingdings 2"/>
        <family val="1"/>
        <charset val="2"/>
      </rPr>
      <t>


</t>
    </r>
  </si>
  <si>
    <t>Oświadczamy, że termin płatności wynosi: do 60 dni. Dodatkowe informacje znajdują się we wzorze umowy.</t>
  </si>
  <si>
    <t>* jeżeli wybór oferty będzie prowadził do powstania u Zamawiającego obowiązku podatkowego, zgodnie z przepisami o podatku od towarów i usług, należy podać cenę netto.</t>
  </si>
  <si>
    <t>Cena brutto*:</t>
  </si>
  <si>
    <t>Cena jednostkowa brutto*</t>
  </si>
  <si>
    <t>Wartość brutto* pozycji</t>
  </si>
  <si>
    <t>Załącznik nr 1 do SWZ</t>
  </si>
  <si>
    <t>część 5</t>
  </si>
  <si>
    <t>część 6</t>
  </si>
  <si>
    <t>część 7</t>
  </si>
  <si>
    <t>DFP.271.66.2022.LS</t>
  </si>
  <si>
    <t>Dostawa różnych materiałów dla Szpitala Uniwersyteckiego w Krakowie.</t>
  </si>
  <si>
    <t>część 8</t>
  </si>
  <si>
    <t>część 9</t>
  </si>
  <si>
    <t>część 10</t>
  </si>
  <si>
    <t>część 11</t>
  </si>
  <si>
    <t>część 12</t>
  </si>
  <si>
    <t>część 13</t>
  </si>
  <si>
    <t>część 14</t>
  </si>
  <si>
    <t>część 15</t>
  </si>
  <si>
    <t>część 16</t>
  </si>
  <si>
    <t>część 17</t>
  </si>
  <si>
    <t>(cena produktów wraz z czynszem dzierżawnym)</t>
  </si>
  <si>
    <t xml:space="preserve">Oświadczamy, że zamówienie będziemy wykonywać do czasu wyczerpania kwoty wynagrodzenia umownego, jednak nie dłużej niż przez: 
- 12 miesięcy (dotyczy części 8, 17) od daty zawarcia umowy;
- 24 miesiące (dotyczy części 1-7, 9-14, 16) od daty zawarcia umowy;
- 34 miesiące (dotyczy części 15) od daty zawarcia umowy.
</t>
  </si>
  <si>
    <t>Jednorazowe, sterylne uszczelki do podgrzewacza optyki, bez latexu</t>
  </si>
  <si>
    <t xml:space="preserve">Platforma dostępu transalnego zawierająca obturator, 4 samofiksujące kaniule, kanał dostępu z wprowadzeniem i nakładką żelową </t>
  </si>
  <si>
    <t>Znacznik - jalowa wodna zawiesina cząstek superparamagnetycznego tlenku żelaza; powłoka organiczna-karboksydekstran;pojemność fiolki - 2ml zawiesiny; zawartość żelaza ok.28mg/ml. Znacznik kompatybilny z posiadaną przez zamawiającego sondą System Sentimag.</t>
  </si>
  <si>
    <t>opakowań</t>
  </si>
  <si>
    <t>Sterylna siatka chirurgiczna do wzmacniania tkanek miękkich w przypadku ich osłabienia oraz stosowania w zabiegach rekonstrukcyjnych piersi. W 100% syntetyczna, budowana z włókien będących kopolimerem glikolidu, laktydu i węglanu trimetylenu lub włókien polidioksanonu monofilamentowego (PDO).
Waga siatki 80-110 g/m2, wielkość porów 1-2mm, grubość siatki nie więcej niż 0,50mm.
Czas  absorpcji  do 36 miesiecy.</t>
  </si>
  <si>
    <t>x</t>
  </si>
  <si>
    <t>rozmiar 15-17,5 x 10-11,5 cm</t>
  </si>
  <si>
    <t xml:space="preserve">rozmiar 20-22,5 x 14,5-15 cm </t>
  </si>
  <si>
    <t>rozmiar 28,5-30 x 17,5-20 cm</t>
  </si>
  <si>
    <t>Sterylna siatka polipropylenowa powleczona wchłanialnym związkiem kwasu poliglikolowego i kaprolactonu (PGACL) do rekonstrukcji piersi. Czas absorbcji 90-120 dni. Gramatura przed wchłonięciem 85-100 g/m2, gramatura po wchłonięciu nie więcej niż 30 g/m2, wielkość porów 2-4 mm, grubość siatki nie więcej niż 0,60 mm.</t>
  </si>
  <si>
    <t>rozmiar 17,5 x 11,5 cm</t>
  </si>
  <si>
    <t>rozmiar 22,5 x 14,5 cm</t>
  </si>
  <si>
    <t>rozmiar 28,5 x17,5 cm</t>
  </si>
  <si>
    <t>1.1.</t>
  </si>
  <si>
    <t>1.2.</t>
  </si>
  <si>
    <t>1.3.</t>
  </si>
  <si>
    <t>2.1.</t>
  </si>
  <si>
    <t>2.2.</t>
  </si>
  <si>
    <t>Kleszczyki anatomiczne proste Pean 14 cm,  z wytrzymałej szczotkowanej stali antyrefleksyjnej o matowanej jedwabiście powierzchni. Sterylne, gotowe do użycia</t>
  </si>
  <si>
    <t>Systemy aterektomii do usuwania blaszek miażdżycowych w przebiegu tętnic udowych i udowych powierzchownych 
• Mechaniczny cewnik do trombaterektomii „4 w 1“ – oddzielenie, zasysanie, fragmentacja, transport skrzepliny
• Zastosowanie do świeżych i zorganizowanych skrzeplin (do 6 miesięcy). 
• Trzy średnice, stosownie do miejsca zastosowania (6F – średnica naczynia 3-5 mm, 8F – 5-8 mm, 10F- 8-12 mm).
• Mała utrata krwi podczas zabiegu (6F – 45ml/min przy max. 60.000 obrotach na minutę; 8F – 75ml/min przy max. 40.000 obrotach na minutę).
•  „możliwość ścierania“ wynosi 360 stopni
• Całość materiału jest usunięta z naczynia krwionośnego.
• Obniżone ryzyko embolizacji dystalnej dzięki ciągłemu zasysaniu mechanicznemu.
• Obniżone ryzyko uszkodzenia wyściółki naczynia dzięki technologii OTW.
• Dla układu tętniczego (class III approval).
• System z prądem krwi (antegrade) lub cross-over (dostępny w rozmiarach: 6F – 110cm i 135cm; 8F – 85cm i 110cm, 10 F – 110 cm).
• system dostarczany w komplecie: cewnik, drut prowadzący (zależnie od cewnika), 1x worek, sterylna serweta do silnika i/lub przełącznika nożnego oraz instrukcja obsługi.</t>
  </si>
  <si>
    <t>Systemy trombektomi mechanicznej do usuwania zmian zatorowo-zakrzepowych z tętnic natywnych i pomostów o średnicy 6-8F 
• Mechaniczny cewnik do trombektomii „3 w 1“ – zasysanie, fragmentacja, transport.
Do świeżych skrzeplin (do 2 tygodni).
• Trzy średnice stosownie do miejsca zastosowania (6F - średnica naczynia 3-5 mm, 8F – 5-8 mm 10F – 8-12 mm).
• Mała utrata krwi podczas zabiegu (6F – 45ml/min przy max. 60.000 obrotach na minutę; 8F – 75ml/min przy max. 40.000 obrotach na minutę, 10F – 180ml/min przy max. 40.000 obrotach na minutę).
• Całość materiału jest usunięta z naczynia krwionośnego.
• Obniżone ryzyko embolizacji dystalnej dzięki ciągłemu zasysaniu mechanicznemu.
• Obniżone ryzyko uszkodzenia wyściółki naczynia dzięki technologii OTW.
• Dla układu tętnicznego i żylnego.
• System z prądem krwi (antegrade) lub cross-over (dostępny w rozmiarach:6F – 110cm i 135cm; 8F – 85cm i 110cm; 10F – 110cm).
• system dostarczany w komplecie: cewnik, drut prowadzący (zależnie od cewnika), 1x worek, sterylna serweta do silnika i/lub przełącznika nożnego oraz instrukcja obsługi.</t>
  </si>
  <si>
    <t>Siatka z poliptopylenu monofilamentowego,  makroporowa, o gramaturze 46 g/m2. Wielkość porów 2,0 x 2,4 mm. Grubość siatki 0,7 mm. Możliwość docinania siatki bez ryzyka strzępienia.  Rozmiar: 15 x 15 cm</t>
  </si>
  <si>
    <t>Siatka z poliptopylenu monofilamentowego,  makroporowa, o gramaturze 46 g/m2. Wielkość porów 2,0 x 2,4 mm. Grubość siatki 0,7 mm. Możliwość docinania siatki bez ryzyka strzępienia.  Rozmiar: 30 x 30 cm</t>
  </si>
  <si>
    <t>Siatka z poliptopylenu monofilamentowego,  makroporowa, o gramaturze 46 g/m2. Wielkość porów 2,0 x 2,4 mm. Grubość siatki 0,7 mm. Możliwość docinania siatki bez ryzyka strzępienia.  Rozmiar: 11 x 6 cm</t>
  </si>
  <si>
    <t>Cewnik typu balon wsuwany przez kanał endoskopu. Elektroda przeznaczona do ablacji obwodowej większych obszarów tkanki.Długość shaftu cewnika 85 cm, średnica shaftu cewnika 7 mm, balon o długości 80 mm, elektroda o długości 40 mm</t>
  </si>
  <si>
    <t>Cewnik typu "stopka/łapka"zakładalny na dystalny koniec endoskopu.Elektroda przeznaczona do ablacji ogniskowej mniejszych obszarów tkanki.Długość shaftu cewnika 160 cm, średnica shaftu cewnika 4 mm, elektroda o długości 15 mm i szerokości 10 mm. Zalecane rozmiary endoscopów 8,6-9,8 mm</t>
  </si>
  <si>
    <t>Cewnik typu "stopka/łapka"zakładalny na dystalny koniec endoskopu.Elektroda przeznaczona do ablacji ogniskowej mniejszych obszarów tkanki.Długość shaftu cewnika 160 cm, średnica shaftu cewnika 4 mm, elektroda o długości 20 mm i szerokości 13 mm. Zalecane rozmiary endoscopów:  8,6-12,8 mm</t>
  </si>
  <si>
    <t>Dzierżawa sprzętu:</t>
  </si>
  <si>
    <t>Przedmiot dzierżawy</t>
  </si>
  <si>
    <t>Ilość</t>
  </si>
  <si>
    <t>j.m.</t>
  </si>
  <si>
    <t>Rok produkcji 
dzierżawionego urządzenia</t>
  </si>
  <si>
    <t>miesiące</t>
  </si>
  <si>
    <t>Koszt zużycia energii elektrycznej:</t>
  </si>
  <si>
    <t>Koszt zużycia energii elektrycznej przez dzierżawione urządzenia</t>
  </si>
  <si>
    <t xml:space="preserve">Założony czas pracy urządzenia </t>
  </si>
  <si>
    <t>Przyjęty koszt 1 kWh</t>
  </si>
  <si>
    <t>Moc oferowanego urządzenia w watach [W]</t>
  </si>
  <si>
    <t>Koszt zużycia energii elektrycznej</t>
  </si>
  <si>
    <t>godziny</t>
  </si>
  <si>
    <t xml:space="preserve">Dzierżawa - Generator RF do termoablacji wraz z kablem zasilającym, pedałem nożnym oraz kablem wyjściowym dla cewników balonowych i ogniskowych (1 sztuka)
</t>
  </si>
  <si>
    <t>Nazwa handlowa / Typ / Producent
dzierżawionego urządzenia / Akcesoria</t>
  </si>
  <si>
    <t>Generator RF do termoablacji (1 sztuka)</t>
  </si>
  <si>
    <t>Czynsz dzierżawny brutto* za 1 miesiąc</t>
  </si>
  <si>
    <t>Czynsz dzierżawny brutto* pozycji</t>
  </si>
  <si>
    <t>Zestaw do pełnościennej resekcji ściany jelita w składzie: klips gotowy do założenia z nakładką na końcówkę endoskopu, mechanizm zwalniający montowany na kanale roboczym, rękaw na endoskop, pętla do odcięcia, sonda do znakowania zmiany, szczypce do usunięcia materiału.Długość robocza 220 cm do endoskopów o rozmiarach 11,5-14 mm</t>
  </si>
  <si>
    <t>Zestaw do pełnościennej resekcji ściany żoładka i dwunastnicy w składzie: klips gotowy do założenia z nakładką na końcówkę endoskopu, mechanizm zwalniający montowany na kanale roboczym,rękaw na endoskop, pętla do odcięcia,sonda do znakowania zmiany, szczypce do usunięcia materiału, prowadnik i balon.Długość robocza 180 cm do endoskopów o rozmiarach 10,5-12 mm</t>
  </si>
  <si>
    <t xml:space="preserve">Jednorazowe kaniule proste do podłączenia tętnicy typu SealRing  - 3, 5, 8 mm </t>
  </si>
  <si>
    <t>Bezbarwne probówki do reakcji ilościowej PCR o pojemności 0,2ml. Łączone w tzw. Paski po 8 sztuk. Wykonane z optycznego plastiku umozliwiającego przeprowadzanie analiz opartych na odczycie wyniku rekacji barwnej (barwniki fluorescencyjne FAM, TAMRA, SYBRGreen, ROX). Probówki sterylne wolne od DNA-z, RNA-z i innych inhibitorów reakcji PCR.  Kompatybilne z aparatem ViiA7Dx posiadanym przez Zamawiającego. Dostosowane do pracy w systemie standardowym</t>
  </si>
  <si>
    <t xml:space="preserve">Pudełko kartonowe foliowane z separatorami do przechowywania materiału w probówkach: stożkowych o pojemności 1,5ml oraz okrągłodennych o pojemności 2,0ml. Pudełko o wymiarach 135x135x45mm o całkowitej pojemności 81 probówek w układzie 9x9 miejsc.    </t>
  </si>
  <si>
    <t>Końcówki bezbarwne 0,5-20µl z filtrem hydrofobowym do pipet automatycznych typu Eppendorf (pipety o zakresie objętości od 0,1ul-10ul), sterylne, wolne od DNAz, RNAz, niskoretencyjne. Pakowane w pudełka po 96 sztuk.. Każde pudełko pakowane pojedynczo w folię. Oznaczenia kalibracyjne umozliwiające dokładne odmierzanie. Wymiary końcówki dł. całk. 4,6-4,70 cm, dł. do kołnierza 4,30 cm</t>
  </si>
  <si>
    <t xml:space="preserve">Końcówka bezbarwne 200µl w statywach (pudełkach). Jednorazowa końcówka do pipet automatycznych typu Eppendorf, autoklawowalna, pakowana po 5 statywów x 96 sztuk. Wymiary końcówki dł. całk. 5,1 cm, długość do kołnierza 4,5 cm.   </t>
  </si>
  <si>
    <t xml:space="preserve">Końcówka 2-200µl, pakowane w worki Jednorazowa końcówka 200µl do pipet automatycznych typu Eppendorf, autoklawowalna. Wymiary 5,1 cm do kołnierza 4,5 cm. </t>
  </si>
  <si>
    <t xml:space="preserve">Końcówki bezbarwne 2-100µl z filtrem hydrofobowym do pipet automatycznych typu Eppendorf, sterylne, wolne od DNAz, RNAz, niskoretencyjne. Pakowane pojedyńczo.  Oznaczenia kalibracyjne umozliwiające dokładne odmierzanie. Wymiary końcówki dł. całk. 5,1 cm, dł. do kołnierza 4,50 cm.   </t>
  </si>
  <si>
    <t>Naczynie reakcyjne z dołaczoną zakrętką zawierajacą uszczelkę i polem do opisu, sterylne, typ I, o poj. 2 ml., PP, z kołnierzem umożliwiającym postawienie probówki w pozycji pionowej.</t>
  </si>
  <si>
    <t xml:space="preserve">Sterylna probówka do PCR ciennkościenna o poj. 0,2 ml, neutralna, PP, z zamknięciem gwarantującym szczelność i z zabezpieczeniem przed zanieczyszczeniem. Płaskie wieczko. Probówki wolne od: pirogenów ludzkiego DNA, DNA-z, RNA-zy i ATP.  </t>
  </si>
  <si>
    <t xml:space="preserve">Sterylna bezbarwna końcówka 10 -20 µl w statywach (pudełkach). Indywidualnie pakowane. Jednorazowa końcówka do pipet automatycznych typu Eppendorf. Wymiary dł. cał. 4,6 cm, do kołnierza 4,2 cm. </t>
  </si>
  <si>
    <t>Końcówki z filtrem 200μl, pre-sterylne, niskoretencyjne,wolne od endotoksyn, kwasów nukleinowych, DNazy, RNazy, filtr wykonany z HDPE – High Density PolyEthylene lub filterem wykonanym z polietylenu, rozmiar porów 20-40 µm, kompatybilne z pipetami eppendorf reference i research plus posiadanymi przez Zamawiająćego.
1 opakowanie zawiera 8 pudełek x 96szt. końcówek</t>
  </si>
  <si>
    <t>Jednorazowe kleszczyki chirurgiczne proste typu Kocher 14 cm, sterylne, wykonane z wytrzymałej szczotkowanej stali antyrefleksyjnej o matowanej jedwabiście powierzchni. Gotowe do użycia. 
Zamawiający wymaga narzędzi skwalifikowanych w klasie IIa, reguła 6.
Zamawiający dopuszcza aby zaoferowane narzędzia chirurgiczne jednorazowego użytku pakowane były w opakowania papierowo-foliowe wyposażone w samoprzylepną etykietę kontrolną z możliwością wklejenia do dokumentacji medycznej.
Zamawiający dopuszcza aby zaoferowane narzędzia chirurgiczne jednorazowego użytku posiadały oznaczenie kolorystyczne naniesione obszarowo w sposób widoczny i wyraźny po obu stronach narzędzia jednoznacznie odróżniające je od narzędzi wielorazowych.</t>
  </si>
  <si>
    <t>Jednorazowe kaniule  do podłączenia tętnicy, kaniula typu SeaIRing w rozmiarach: 7x20 mm, 10x35 mm. Zamawiający dopuszcza kaniule uniwersalne typu SealRing do podłączenia tętnicy o rozmiarach 3, 5, 7 i 9 mm.</t>
  </si>
  <si>
    <t>Jednorazowe sterylne serwety oddzielnie zapakowane do posiadanego przez Zamawiającego urządzenia LifePort Kidney</t>
  </si>
  <si>
    <t>Dializatory wysokoprzepływowe z membraną z  mieszanki poliaryloeterosulfonu i poliwynylopirolidonu sterylizowane parą wodną, o współczynniku ulrafiltracji 54, KoA dla mocznika 1439, współczynniku przesiewalności dla B2mikroglobuliny 0,95 o efektywnej powierzchni membrany 1,8m2</t>
  </si>
  <si>
    <r>
      <t xml:space="preserve">Igła do nakłuć talerza biodrowego, regulowana długość igły od 50 do 70 mm, metalowe lub twarde odporne na uszkodzenia tworzywo sztuczne zakończenie typ luer, zdejmowany pierścieniowy ogranicznik głębokości punkcji , regulacja, zdejmowany uchwyt typu poprzecznego, sterylna, jednorazowego użytku, średnica 14 G, długość całkowita 85mm lub 95 mm. 
</t>
    </r>
    <r>
      <rPr>
        <sz val="11"/>
        <rFont val="Garamond"/>
        <family val="1"/>
        <charset val="238"/>
      </rPr>
      <t xml:space="preserve"> </t>
    </r>
  </si>
  <si>
    <t>Pipeta typu Pasteura jednomiarowa o dł. 155 mm, wykonana z PE o pojemności 3,5 ml, wielkość kropli 35-55 µl z podziałką, niesterylna</t>
  </si>
  <si>
    <t>Zamawiający wymaga aby w instrukcji obsługi produktu był zapis, iż siatka służy do rekonstrukcji piersi (dotyczy wszystkich pozycji).</t>
  </si>
  <si>
    <t>Cewniki do embolektomi  OTW (over-the-wire)  
Cewniki do embolektomii kompatybilne z posiadanym przez Zamawiajacego prowadnikiem 0,035 in w rozmiarze balona 6-14 mm i dł.cewnika 40 i 80 cm.</t>
  </si>
  <si>
    <t>* Jeżeli wykonawca nie poda tych informacji to Zamawiający przyjmie, że wykonawca nie zamierza powierzać żadnej części zamówienia podwykonawcy.
^ W przypadku wskazania podwykonawcy, zastosowanie ma ogólnounijny zakaz udziału rosyjskich wykonawców w zamówieniach publicznych i koncesjach udzielanych w państwach członkowskich Unii Europejskiej ustanowiony na mocy art. 1 pkt 23 rozporządzenia 2022/576 z dnia 8 kwietnia 2022 r. do rozporządzenia Rady (UE) 833/2014 dotyczącego środków ograniczających w związku z działaniami Rosji destabilizującymi sytuację na Ukrainie.</t>
  </si>
  <si>
    <r>
      <t xml:space="preserve">Sterylny zestaw jednorazowego użytku, do posiadanego przez Zamawiającego urządzenia LifePort. Zestaw do perfuzji-zamknięty układ z filtrem in-line i czujnikiem ciśnienia, kaniulę typu  SeaIRing 7x20 mm, sterylną serwetę. Zestaw kompatybilny z posiadanym przez Zamawiającego urządzeniem LifePort
</t>
    </r>
    <r>
      <rPr>
        <sz val="11"/>
        <color rgb="FFFF0000"/>
        <rFont val="Garamond"/>
        <family val="1"/>
        <charset val="238"/>
      </rPr>
      <t>Dopuszcza się zestawy do perfuzji nerkowej LifePort nie zawierające kaniuli typu SeaIRing 7 mm x 20 mm i pozostałymi parametrami bez zmian.</t>
    </r>
  </si>
  <si>
    <r>
      <t xml:space="preserve">Pistolet jednorazowy do biopsji gruboigłowej, igła jednorazowa, sterylna, ze zintegrowanym, jednorazowym "pistoletem"  z dwoma niezależnymi przyciskami umożliwiającymi strzał - z tyłu oraz na lewym boku rękojeści, długość strzału 22mm, rękojeść w ergonomicznym owalnym kształcie, posiadająca plastikowe wypustki, zapobiegające przypadkowemu stoczeniu się urządzenia ze stolika,  , rozmiary oznaczone odpowiednio kolorami na przyciskach strzału, rozmiary: dla śred. 14G - 10     i 16cm; 16G - 10 i 16cm; 18G - 10, 16, 20, 25cm; 20G - 10, 16, 20cm; pakowane po 5 szt.
</t>
    </r>
    <r>
      <rPr>
        <sz val="11"/>
        <color rgb="FFFF0000"/>
        <rFont val="Garamond"/>
        <family val="1"/>
        <charset val="238"/>
      </rPr>
      <t>Dopuszcza się pistolet jednorazowy do biopsji gruboigłowej, igła jednorazowa, sterylna ze zintegrowanym jednorazowym pistoletem z dwoma niezależnymi przyciskami umożliwiającymi strzał – z tyłu oraz na lewym boku rękojeści, długość strzału 22 mm, z ergonomiczną rękojeścią w kształcie prostopadłościanu z dodatkowymi wypustkami, igła stabilna, brak możliwości przypadkowego stoczenia się ze stolika – rozmiary jak w pierwotnym wymogu SWZ.</t>
    </r>
  </si>
  <si>
    <r>
      <t xml:space="preserve">Jednorazowy pistolet automatyczny do biopsji tkanek miękkich 14G 10cm,16cm z obrotowym systemem ładującym w 2 krokach i przyciskiem do biopsji o penetracji tkanek 22mm lub 11mm lub 15mm w dwóch osobnych przyrządach.  
</t>
    </r>
    <r>
      <rPr>
        <sz val="11"/>
        <color rgb="FFFF0000"/>
        <rFont val="Garamond"/>
        <family val="1"/>
        <charset val="238"/>
      </rPr>
      <t>Dopuszcza się jednorazowy pistolet automatyczny do biopsji tkanek miękkich 14G 10 cm, 16cm z obrotowym systemem ładującym w 2 krokach i przyciskiem do biopsji o penetracji tkanek 22 mm lub 11 mm w dwóch osobnych przyrządach.</t>
    </r>
  </si>
  <si>
    <r>
      <t xml:space="preserve">Jednorazowy pistolet automatyczny do biopsji tkanek miękkich 16G 16cm z obrotowym systemem ładującym w 2 krokach i przyciskiem do biopsji o penetracji tkanek 22mm lub 11mm lub 15mm w dwóch osobnych przyrządach. 
</t>
    </r>
    <r>
      <rPr>
        <sz val="11"/>
        <color rgb="FFFF0000"/>
        <rFont val="Garamond"/>
        <family val="1"/>
        <charset val="238"/>
      </rPr>
      <t>Dopuszcza się jednorazowy pistolet automatyczny do biopsji tkanek miękkich 16G 16 cm z obrotowym systemem ładującym w 2 krokach i przyciskiem do biopsji o penetracji tkanek 22 mm lub 11 mm w dwóch osobnych przyrządach.</t>
    </r>
  </si>
  <si>
    <r>
      <t xml:space="preserve">Zestaw jednorazowego przyrządu,pistolet półautomatyczny do biopsji gruboigłowej, obejmujący: 
- jednorazowy przyrząd do biopsji gruboigłowej (zbudowany z igły z podziałką i wzmocnieniem do obrazu USG, tłoczka oznaczonego kolorem w zależności od rozmiaru, posiadający wskaźnik głebokości penetracji 10 mm i 20mm), z możliwością wyboru głębokości penetracji w jednym urządzeniu .
Rozmiar jednorazowego przyrządu do biopsji: 20G długość 20 cm, 20G długość 16 cm, 20G długość 10 cm, 18G długość 25 cm, 18G długość 20 cm, 18G długość 16 cm, 18G długość 10 cm, 16G długość 16 cm, 16G długość 10 cm, 14G długość 16 cm, 14G długość 10 cm.
</t>
    </r>
    <r>
      <rPr>
        <sz val="11"/>
        <color rgb="FFFF0000"/>
        <rFont val="Garamond"/>
        <family val="1"/>
        <charset val="238"/>
      </rPr>
      <t>Dopuszcza się zestaw bez rozmiaru 20G długość 20 cm.</t>
    </r>
  </si>
  <si>
    <r>
      <t xml:space="preserve">Jednorazowy pistolet automatyczny do biopsji tkanek miękkich 12G 10cm z obrotowym systemem ładującym w 2 krokach i przyciskiem do biopsji o penetracji tkanek 22mm lub 11mm lub 15mm w dwóch osobnych przyrządach. 
</t>
    </r>
    <r>
      <rPr>
        <sz val="11"/>
        <color rgb="FFFF0000"/>
        <rFont val="Garamond"/>
        <family val="1"/>
        <charset val="238"/>
      </rPr>
      <t xml:space="preserve">Dopuszcza się jednorazowy pistolet automatyczny do biopsji tkanek miękkich 12G 10 cm z obrotowym systemem ładującym w 2 krokach i przyciskiem do biopsji o penetracji tkanek 22 mm lub 11 mm w dwóch osobnych przyrządach.
Dopuszcza się specyfikowane urządzenie o parametrach :12G i o penetracji tkanek 22mm.
</t>
    </r>
  </si>
  <si>
    <r>
      <t xml:space="preserve">Nożyczki chirurgiczne T-T proste 14,5 cm </t>
    </r>
    <r>
      <rPr>
        <sz val="11"/>
        <color rgb="FFFF0000"/>
        <rFont val="Garamond"/>
        <family val="1"/>
        <charset val="238"/>
      </rPr>
      <t>lub</t>
    </r>
    <r>
      <rPr>
        <sz val="11"/>
        <rFont val="Garamond"/>
        <family val="1"/>
        <charset val="238"/>
      </rPr>
      <t xml:space="preserve"> 17cm,wykonane z wytrzymałej szczotkowanej stali antyrefleksyjnej o matowanej jedwabiście powierzchni. Sterylne, gotowe do użycia. Zamawiający wymaga narzędzi skwalifikowanych w klasie IIa, reguła 6.
Zamawiający dopuszcza aby zaoferowane narzędzia chirurgiczne jednorazowego użytku pakowane były w opakowania papierowo-foliowe wyposażone w samoprzylepną etykietę kontrolną z możliwością wklejenia do dokumentacji medycznej.
Zamawiający dopuszcza aby zaoferowane narzędzia chirurgiczne jednorazowego użytku posiadały oznaczenie kolorystyczne naniesione obszarowo w sposób widoczny i wyraźny po obu stronach narzędzia jednoznacznie odróżniające je od narzędzi wielorazowych.</t>
    </r>
  </si>
  <si>
    <r>
      <t xml:space="preserve">Końcówka 1000µl, bezbarwna. Jednorazowa końcówka 1000µl do pipet automatycznych typu Eppendorf, autoklawowalna, pakowana w worki po 250 </t>
    </r>
    <r>
      <rPr>
        <sz val="11"/>
        <color rgb="FFFF0000"/>
        <rFont val="Garamond"/>
        <family val="1"/>
        <charset val="238"/>
      </rPr>
      <t>lub 500 sztuk</t>
    </r>
    <r>
      <rPr>
        <sz val="11"/>
        <rFont val="Garamond"/>
        <family val="1"/>
        <charset val="238"/>
      </rPr>
      <t>. Wymiary końcówki dł. całk. 7,2 cm, dł. kołnierza 6,4 cm. Nadają się do autoklawowania. Końcówka bez wypukłości  ("schodki") na odcinku końcówki, która jest zanurzana w materiale biologicznym</t>
    </r>
  </si>
  <si>
    <t>opakowanie</t>
  </si>
  <si>
    <r>
      <t xml:space="preserve">Oświadczamy, że oferowane przez nas wyroby medyczne są dopuszczone do obrotu i używania na terenie Polski na zasadach określonych w ustawie o wyrobach medycznych oraz rozporządzenia Parlamentu Europejskiego i Rady (UE) 2017/745 z dnia 5 kwietnia 2017r (MDR) </t>
    </r>
    <r>
      <rPr>
        <sz val="11"/>
        <color rgb="FFFF0000"/>
        <rFont val="Garamond"/>
        <family val="1"/>
        <charset val="238"/>
      </rPr>
      <t>(nie dotyczy części 16 poz. 4)</t>
    </r>
    <r>
      <rPr>
        <sz val="11"/>
        <rFont val="Garamond"/>
        <family val="1"/>
        <charset val="238"/>
      </rPr>
      <t>. Jednocześnie oświadczamy, że na każdorazowe wezwanie Zamawiającego przedstawimy dokumenty dopuszczające do obrotu i używania na terenie Polski.</t>
    </r>
  </si>
  <si>
    <r>
      <t xml:space="preserve">Igła do nakłuć talerza biodrowego, regulowana długość igły od 35 do 70 mm, metalowe lub twarde odporne na uszkodzenia tworzywo sztuczne zakończenie typ Luer, zdejmowany pierścieniowy ogranicznik głębokości punkcji, zdejmowany uchwyt typu poprzecznrego + dodatkowa kulista nasadka ochronna na uchwyt mandrynu, sterylna, jednorazowego użytku lub z uchwytem masywnym typu "młotek" dopasowanym do dłoni, usuwalnym regulatorem długości, gniazdem Luer-Lock w uchwycie, średnica 14 G, długość całkowita 85 mm. 
</t>
    </r>
    <r>
      <rPr>
        <sz val="11"/>
        <color rgb="FFFF0000"/>
        <rFont val="Garamond"/>
        <family val="1"/>
        <charset val="238"/>
      </rPr>
      <t>Dopuszcza się możliwość zaoferowania w pozycji nr 2 igieł do nakłuć talerza biodrowego z regulowaną długością igły od 40 mm do 60 mm spełniających wszystkie pozostałe parametry SWZ</t>
    </r>
    <r>
      <rPr>
        <sz val="11"/>
        <rFont val="Garamond"/>
        <family val="1"/>
        <charset val="238"/>
      </rPr>
      <t xml:space="preserve">
</t>
    </r>
    <r>
      <rPr>
        <sz val="11"/>
        <color rgb="FFFF0000"/>
        <rFont val="Garamond"/>
        <family val="1"/>
        <charset val="238"/>
      </rPr>
      <t/>
    </r>
  </si>
  <si>
    <r>
      <t xml:space="preserve">Igła do trepanobiopsji. Ergonomiczna rączka dopasowującą się do każdego rozmiaru dłoni (dodatkowa nakładka do dłoni dużej). Igła posiada wewnętrzny system utrzymywania próbki, który gwarantuje zdobycie materiału biopsyjnego, bez uszkodzeń. Cylindryczna komora wewnętrzna zapewniająca większą ilość materiału biopsyjnego w porównaniu z klasycznymi igłami. Cylindryczne ostrze typu TREPAN skos o wysokiej penetracji. Dla rozmiaru 9G przekrój wewnętrzny Ø 2,5mm, dla rozmiaru 11G przekrój wewnętrzny  Ø 2,1mm  W zestawie : dodatkowa nakładka uchwytu, tulejka , metalowy ekstraktor materiału, zatyczka luer, igła znakowana co 1cm posiadająca zew.kaniulę ekstrakcyjną pozwalającą pobrać próbkę w sposób całkowicie automatyczny oraz utrzymać i wyjąć ją bez naruszenia jej powierzchni i struktury zewnętrznej. Cylindryczna komora wewnętrzna (igła nie przewężająca się), krawędź tnąca igły z pięcioma ząbkami,mandryn piramidalny ostrzony w czterech płaszczyznach. W zestawie: prowadnica, zatyczka, osłona ostrza, kaniula ekstrakcyjna. Rozmiary: 8,9,11G oraz 13G dł. 7cm ,10cm oraz 15cm
</t>
    </r>
    <r>
      <rPr>
        <sz val="11"/>
        <color rgb="FFFF0000"/>
        <rFont val="Garamond"/>
        <family val="1"/>
        <charset val="238"/>
      </rPr>
      <t>Dopuszcza się możliwość zaoferowania (obok istniejących zapisów) równoważnych igieł o następujących parametrach:
igła do trepanobiopsji z systemem utrzymywania próbki HEMAX®;
ergonomiczna duża plastikowa rękojeść typu młotek dopasowująca się do dłoni; igła posiada specjalną zewnętrzną kaniulę ekstrakcyjną pozwalającą pobrać próbkę w sposób całkowicie atraumatyczny i bezpieczny oraz utrzymać i wyjąć ją bez naruszania jej powierzchni i struktury wewnętrznej (zdobycie materiału biopsyjnego bez uszkodzeń); igła znakowana co 1 cm; cylindryczna komora wewnętrzna (igła nie przewężająca się); krawędź tnąca igły z pięcioma ząbkami; mandryn piramidalny ostrzony w czterech płaszczyznach; w zestawie prowadnica, zatyczka, osłona ostrza, kaniula ekstrakcyjna; dostępne rozmiary do wyboru: średnica 8, 9, 11 i 13 G; długości 70, 100 i 150 mm</t>
    </r>
    <r>
      <rPr>
        <sz val="11"/>
        <color rgb="FF0070C0"/>
        <rFont val="Garamond"/>
        <family val="1"/>
        <charset val="238"/>
      </rPr>
      <t xml:space="preserve">
</t>
    </r>
  </si>
  <si>
    <r>
      <t xml:space="preserve">Siatka częsciowowchłanialna, makroporowa, samomocująca, wykonana z poliestru monofilamentowego i PLA. Mocowanie za pomocą mikrozaczepów, gęstość zaczepów 36/cm2. Siatka makroporowa, o oczkach o wielkości </t>
    </r>
    <r>
      <rPr>
        <strike/>
        <sz val="11"/>
        <color rgb="FFFF0000"/>
        <rFont val="Garamond"/>
        <family val="1"/>
        <charset val="238"/>
      </rPr>
      <t>1,8 x 18 cm</t>
    </r>
    <r>
      <rPr>
        <sz val="11"/>
        <color rgb="FFFF0000"/>
        <rFont val="Garamond"/>
        <family val="1"/>
        <charset val="238"/>
      </rPr>
      <t xml:space="preserve"> 1,8mm x 1,8mm</t>
    </r>
    <r>
      <rPr>
        <sz val="11"/>
        <rFont val="Garamond"/>
        <family val="1"/>
        <charset val="238"/>
      </rPr>
      <t xml:space="preserve"> . Siatka pokryta filmem kolagenowym ułatwiającym rozkładanie. Gramatura siatki: 82 g/m2 przed wchłonięciem warstwy PLA, 38g/m2 po wchłonięciu mikrozaczepów. Czas całkowitego wchłaniania PLA – do około 1 roku od wszczepienia. Rozmiar: Siatka płaska 15 x 10 cm</t>
    </r>
  </si>
  <si>
    <r>
      <t>Siatka częsciowowchłanialna, makroporowa, samomocująca, wykonana z poliestru monofilamentowego i PLA. Mocowanie za pomocą mikrozaczepów, gęstość zaczepów 36/cm2. Siatka makroporowa, o oczkach o wielkości</t>
    </r>
    <r>
      <rPr>
        <sz val="11"/>
        <color rgb="FFFF0000"/>
        <rFont val="Garamond"/>
        <family val="1"/>
        <charset val="238"/>
      </rPr>
      <t xml:space="preserve"> </t>
    </r>
    <r>
      <rPr>
        <strike/>
        <sz val="11"/>
        <color rgb="FFFF0000"/>
        <rFont val="Garamond"/>
        <family val="1"/>
        <charset val="238"/>
      </rPr>
      <t>1,8 x 18 cm</t>
    </r>
    <r>
      <rPr>
        <sz val="11"/>
        <color rgb="FFFF0000"/>
        <rFont val="Garamond"/>
        <family val="1"/>
        <charset val="238"/>
      </rPr>
      <t xml:space="preserve"> 1,8mm x 1,8mm</t>
    </r>
    <r>
      <rPr>
        <sz val="11"/>
        <rFont val="Garamond"/>
        <family val="1"/>
        <charset val="238"/>
      </rPr>
      <t>. Siatka pokryta filmem kolagenowym ułatwiającym rozkładanie. Gramatura siatki: 82 g/m2 przed wchłonięciem warstwy PLA, 38g/m2 po wchłonięciu mikrozaczepów. Czas całkowitego wchłaniania PLA – do około 1 roku od wszczepienia. Rozmiar: Siatka anatomiczna prawa 15 x 10 cm</t>
    </r>
  </si>
  <si>
    <r>
      <t xml:space="preserve">Siatka do naprawy przepuklin, poliestrowa, monofilamentowa o strukturze 3D, wewnątrzorzewnowa – z hydrofilową powłoką kolagenową, makroporowa -rozmiar porów 3,3 x 2,3 mm. Grubość siatki </t>
    </r>
    <r>
      <rPr>
        <strike/>
        <sz val="11"/>
        <color rgb="FFFF0000"/>
        <rFont val="Garamond"/>
        <family val="1"/>
        <charset val="238"/>
      </rPr>
      <t>0,7 cm</t>
    </r>
    <r>
      <rPr>
        <sz val="11"/>
        <color rgb="FFFF0000"/>
        <rFont val="Garamond"/>
        <family val="1"/>
        <charset val="238"/>
      </rPr>
      <t xml:space="preserve"> 0,7mm</t>
    </r>
    <r>
      <rPr>
        <sz val="11"/>
        <rFont val="Garamond"/>
        <family val="1"/>
        <charset val="238"/>
      </rPr>
      <t xml:space="preserve"> , gramatura siatki:</t>
    </r>
    <r>
      <rPr>
        <strike/>
        <sz val="11"/>
        <color rgb="FFFF0000"/>
        <rFont val="Garamond"/>
        <family val="1"/>
        <charset val="238"/>
      </rPr>
      <t xml:space="preserve"> 0,66 g/m2</t>
    </r>
    <r>
      <rPr>
        <sz val="11"/>
        <color rgb="FFFF0000"/>
        <rFont val="Garamond"/>
        <family val="1"/>
        <charset val="238"/>
      </rPr>
      <t xml:space="preserve"> 66 g/m2</t>
    </r>
    <r>
      <rPr>
        <sz val="11"/>
        <rFont val="Garamond"/>
        <family val="1"/>
        <charset val="238"/>
      </rPr>
      <t>. Możliwość docinania siatki. Rozmiar: 20 x 15 cm</t>
    </r>
  </si>
  <si>
    <r>
      <t xml:space="preserve">Igła do biopsji tkanek miękkich 18G/6 cm,18G/9 cm pod kontrolą ultrasonografii.
</t>
    </r>
    <r>
      <rPr>
        <sz val="11"/>
        <color rgb="FFFF0000"/>
        <rFont val="Garamond"/>
        <family val="1"/>
        <charset val="238"/>
      </rPr>
      <t xml:space="preserve">Dopuszcza się możliwość zaoferowania (obok istniejących zapisów) równoważnych igieł o następujących parametrach:
igła do biopsji tkanek miękkich 18G/6 cm, 18G/8 cm i 18G/10 cm pod kontrolą ultrasonografii
</t>
    </r>
  </si>
  <si>
    <r>
      <t xml:space="preserve">Trzykomorowy  zestaw do drenażu klatki piersiowej, sterylny, posiadający wydzieloną komorę zastawki podwodnej z barwnikiem, komorę na wydzielinę o pojemności 2200 ml do 2300ml,  wydzieloną wodną komorę regulacji siły ssania z barwnikiem, samouszczelniającym portem igłowym, posiadający automatyczną zastawkę zabezpieczającą przed wysokim dodatnim ciśnieniem oraz mechaniczną zastawkę zabezpieczającą przed wysokim ciśnieniem ujemnym z filtrem. Zestaw z samouszczelniającym portem igłowym do pobierania próbek drenowanego płynu. Możliwość wyciszenia bez ingerencji w system centralnej próżni oraz autoregulacja intensywności „bąblowania”. Zestaw o budowie kompaktowej, o stabilnej podstawie i wysokości maksymalnej 40cm, z uchwytem umożliwiającym przenoszenie lub powieszenie. Dren łączący bezlateksowy zabezpieczony przed zagięciem metalową sprężyną. 
</t>
    </r>
    <r>
      <rPr>
        <sz val="10"/>
        <color rgb="FFFF0000"/>
        <rFont val="Garamond"/>
        <family val="1"/>
        <charset val="238"/>
      </rPr>
      <t xml:space="preserve">Dopuszcza sie aby zestawy do drenażu klatki piersiowej były w pełni zgodne ze środowiskiem rezonansu magnetycznego (MRI) i nie posiadały metalowych części.
Dopuszcza się możliwość zaoferowania (obok istniejących zapisów) równoważnych zestawów do drenażu klatki piersiowej o następujących parametrach:
- zestaw w pełni kompaktowy – funkcjonalnie trzykomorowy: mechaniczna zastawka jednokierunkowa o bardzo niskim ciśnieniu otwarcia; mechaniczna regulacja siły ssania za pomocą pokrętła w zakresie 0 – 45 cm H2O; wyskalowana komora na wydzielinę 2250 ml
- wskaźnik przecieku doopłucnowego w postaci dodatkowej komory bąbelkowej,
- wskaźnik rzeczywistej wartości aktywnego ssania,
- dostępy do komór poprzez bezigłowe porty,
- posiadający bańkę ssącą sygnalizującą o stanie rozprężenia płuc,
- zestaw posiada podwójny zawór zabezpieczający przed dodatnim ciśnieniem oraz automatyczną zastawkę zabezpieczającą przed wysokim ciśnieniem ujemnym,
- zestaw pracujący bezszelestnie (brak zastawki wodnej i wodnej regulacji ssania),
- zestaw z zintegrowanym zaczepami na łóżko, uchwytem do przenoszenia, możliwość postawienia na podłodze, wysokość zestawu 29 cm,
- dren do pacjenta z łącznikiem stożkowym z zabezpieczeniem przed zagięciem,
- zestaw sterylny, jednorazowego użytku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</si>
</sst>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 numFmtId="168" formatCode="#,##0.00\ &quot;zł&quot;"/>
    <numFmt numFmtId="169" formatCode="#,##0.00_ ;\-#,##0.00\ "/>
  </numFmts>
  <fonts count="49">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theme="1"/>
      <name val="Garamond"/>
      <family val="1"/>
      <charset val="238"/>
    </font>
    <font>
      <i/>
      <sz val="11"/>
      <color theme="1"/>
      <name val="Garamond"/>
      <family val="1"/>
      <charset val="238"/>
    </font>
    <font>
      <b/>
      <sz val="11"/>
      <color theme="1"/>
      <name val="Garamond"/>
      <family val="1"/>
      <charset val="238"/>
    </font>
    <font>
      <b/>
      <sz val="11"/>
      <color theme="1"/>
      <name val="Wingdings 2"/>
      <family val="1"/>
      <charset val="2"/>
    </font>
    <font>
      <i/>
      <sz val="10"/>
      <name val="Garamond"/>
      <family val="1"/>
      <charset val="238"/>
    </font>
    <font>
      <i/>
      <sz val="11"/>
      <name val="Garamond"/>
      <family val="1"/>
      <charset val="238"/>
    </font>
    <font>
      <sz val="11"/>
      <color rgb="FFFF0000"/>
      <name val="Garamond"/>
      <family val="1"/>
      <charset val="238"/>
    </font>
    <font>
      <sz val="11"/>
      <color rgb="FF0070C0"/>
      <name val="Garamond"/>
      <family val="1"/>
      <charset val="238"/>
    </font>
    <font>
      <sz val="10"/>
      <name val="Garamond"/>
      <family val="1"/>
      <charset val="238"/>
    </font>
    <font>
      <sz val="10"/>
      <color rgb="FFFF0000"/>
      <name val="Garamond"/>
      <family val="1"/>
      <charset val="238"/>
    </font>
    <font>
      <strike/>
      <sz val="11"/>
      <color rgb="FFFF0000"/>
      <name val="Garamond"/>
      <family val="1"/>
      <charset val="238"/>
    </font>
  </fonts>
  <fills count="29">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165" fontId="7" fillId="0" borderId="0" applyFill="0" applyBorder="0" applyAlignment="0" applyProtection="0"/>
    <xf numFmtId="0" fontId="11" fillId="9" borderId="5" applyNumberFormat="0" applyAlignment="0" applyProtection="0"/>
    <xf numFmtId="0" fontId="12" fillId="22" borderId="6" applyNumberFormat="0" applyAlignment="0" applyProtection="0"/>
    <xf numFmtId="0" fontId="13"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9" fillId="0" borderId="0"/>
    <xf numFmtId="0" fontId="15" fillId="0" borderId="0" applyNumberFormat="0" applyFill="0" applyBorder="0" applyProtection="0">
      <alignment vertical="top" wrapText="1"/>
    </xf>
    <xf numFmtId="0" fontId="14"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7" fillId="0" borderId="0"/>
    <xf numFmtId="0" fontId="4" fillId="0" borderId="0"/>
    <xf numFmtId="0" fontId="4" fillId="0" borderId="0"/>
    <xf numFmtId="0" fontId="25"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6"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7" fillId="0" borderId="0"/>
    <xf numFmtId="0" fontId="7" fillId="0" borderId="0"/>
    <xf numFmtId="0" fontId="8" fillId="0" borderId="0"/>
    <xf numFmtId="0" fontId="7" fillId="0" borderId="0"/>
    <xf numFmtId="0" fontId="8" fillId="0" borderId="0"/>
    <xf numFmtId="0" fontId="7" fillId="0" borderId="0"/>
    <xf numFmtId="0" fontId="28" fillId="0" borderId="0"/>
    <xf numFmtId="0" fontId="2" fillId="0" borderId="0"/>
    <xf numFmtId="0" fontId="1" fillId="0" borderId="0"/>
    <xf numFmtId="0" fontId="1" fillId="0" borderId="0"/>
    <xf numFmtId="0" fontId="1" fillId="0" borderId="0"/>
    <xf numFmtId="0" fontId="7"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4" fillId="0" borderId="0"/>
    <xf numFmtId="0" fontId="29" fillId="0" borderId="0"/>
    <xf numFmtId="0" fontId="14"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22" borderId="5"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1" fillId="0" borderId="0"/>
    <xf numFmtId="0" fontId="32" fillId="0" borderId="12" applyNumberFormat="0" applyFill="0" applyAlignment="0" applyProtection="0"/>
    <xf numFmtId="167" fontId="14" fillId="0" borderId="0"/>
    <xf numFmtId="165" fontId="7" fillId="0" borderId="0" applyBorder="0" applyProtection="0"/>
    <xf numFmtId="0" fontId="33" fillId="0" borderId="0" applyNumberFormat="0" applyFill="0" applyBorder="0" applyAlignment="0" applyProtection="0"/>
    <xf numFmtId="0" fontId="34" fillId="24" borderId="0" applyBorder="0" applyProtection="0"/>
    <xf numFmtId="0" fontId="35" fillId="0" borderId="0" applyNumberFormat="0" applyFill="0" applyBorder="0" applyAlignment="0" applyProtection="0"/>
    <xf numFmtId="0" fontId="36" fillId="0" borderId="0" applyNumberFormat="0" applyFill="0" applyBorder="0" applyAlignment="0" applyProtection="0"/>
    <xf numFmtId="0" fontId="7" fillId="25" borderId="13"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37" fillId="5" borderId="0" applyNumberFormat="0" applyBorder="0" applyAlignment="0" applyProtection="0"/>
  </cellStyleXfs>
  <cellXfs count="158">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center" wrapText="1"/>
      <protection locked="0"/>
    </xf>
    <xf numFmtId="0" fontId="5" fillId="0" borderId="17" xfId="10" applyFont="1" applyFill="1" applyBorder="1" applyAlignment="1">
      <alignment horizontal="left" vertical="center" wrapText="1"/>
    </xf>
    <xf numFmtId="44" fontId="5" fillId="0" borderId="1" xfId="11"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38" fillId="0" borderId="17" xfId="0" applyFont="1" applyFill="1" applyBorder="1" applyAlignment="1" applyProtection="1">
      <alignment horizontal="justify" vertical="top" wrapText="1"/>
    </xf>
    <xf numFmtId="3" fontId="6" fillId="0" borderId="18"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44" fontId="5" fillId="0" borderId="0" xfId="11"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 fontId="5" fillId="0" borderId="1" xfId="0" applyNumberFormat="1"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43" fillId="0" borderId="0" xfId="0" applyFont="1" applyFill="1" applyBorder="1" applyAlignment="1" applyProtection="1">
      <alignment horizontal="left" vertical="top" wrapText="1"/>
      <protection locked="0"/>
    </xf>
    <xf numFmtId="0" fontId="5" fillId="2" borderId="17" xfId="0"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right" vertical="center" wrapText="1"/>
    </xf>
    <xf numFmtId="44" fontId="38" fillId="0" borderId="0" xfId="0" applyNumberFormat="1" applyFont="1" applyFill="1" applyBorder="1" applyAlignment="1">
      <alignment horizontal="left" vertical="top" wrapText="1"/>
    </xf>
    <xf numFmtId="0" fontId="38" fillId="0" borderId="0" xfId="0" applyFont="1" applyFill="1" applyAlignment="1" applyProtection="1">
      <alignment horizontal="left" vertical="top" wrapText="1"/>
      <protection locked="0"/>
    </xf>
    <xf numFmtId="9" fontId="38" fillId="0" borderId="0" xfId="0" applyNumberFormat="1" applyFont="1" applyFill="1" applyAlignment="1" applyProtection="1">
      <alignment horizontal="left" vertical="top" wrapText="1"/>
      <protection locked="0"/>
    </xf>
    <xf numFmtId="0" fontId="40" fillId="27" borderId="2" xfId="0" applyFont="1" applyFill="1" applyBorder="1" applyAlignment="1" applyProtection="1">
      <alignment horizontal="center" vertical="center" wrapText="1"/>
      <protection locked="0"/>
    </xf>
    <xf numFmtId="0" fontId="40" fillId="27" borderId="17" xfId="0" applyFont="1" applyFill="1" applyBorder="1" applyAlignment="1">
      <alignment horizontal="center" vertical="center" wrapText="1"/>
    </xf>
    <xf numFmtId="3" fontId="40" fillId="27" borderId="17" xfId="0" applyNumberFormat="1" applyFont="1" applyFill="1" applyBorder="1" applyAlignment="1">
      <alignment horizontal="center" vertical="center" wrapText="1"/>
    </xf>
    <xf numFmtId="0" fontId="40" fillId="27" borderId="17" xfId="0" applyFont="1" applyFill="1" applyBorder="1" applyAlignment="1" applyProtection="1">
      <alignment horizontal="center" vertical="center" wrapText="1"/>
      <protection locked="0"/>
    </xf>
    <xf numFmtId="0" fontId="38" fillId="27" borderId="2" xfId="0" applyFont="1" applyFill="1" applyBorder="1" applyAlignment="1" applyProtection="1">
      <alignment horizontal="left" vertical="top" wrapText="1"/>
      <protection locked="0"/>
    </xf>
    <xf numFmtId="0" fontId="38" fillId="27" borderId="17" xfId="0" applyFont="1" applyFill="1" applyBorder="1" applyAlignment="1">
      <alignment horizontal="left" vertical="center" wrapText="1"/>
    </xf>
    <xf numFmtId="3" fontId="38" fillId="27" borderId="17" xfId="0" applyNumberFormat="1" applyFont="1" applyFill="1" applyBorder="1" applyAlignment="1">
      <alignment horizontal="center" vertical="center" wrapText="1"/>
    </xf>
    <xf numFmtId="0" fontId="38" fillId="0" borderId="17" xfId="0" applyFont="1" applyFill="1" applyBorder="1" applyAlignment="1" applyProtection="1">
      <alignment horizontal="center" vertical="center" wrapText="1"/>
      <protection locked="0"/>
    </xf>
    <xf numFmtId="44" fontId="38" fillId="0" borderId="17" xfId="202" applyFont="1" applyFill="1" applyBorder="1" applyAlignment="1" applyProtection="1">
      <alignment horizontal="right" vertical="center" wrapText="1"/>
      <protection locked="0"/>
    </xf>
    <xf numFmtId="0" fontId="38" fillId="27" borderId="17" xfId="0" applyFont="1" applyFill="1" applyBorder="1" applyAlignment="1" applyProtection="1">
      <alignment horizontal="left" vertical="top" wrapText="1"/>
      <protection locked="0"/>
    </xf>
    <xf numFmtId="0" fontId="38" fillId="0" borderId="0" xfId="0" applyFont="1" applyFill="1" applyBorder="1" applyAlignment="1">
      <alignment horizontal="left" vertical="center" wrapText="1"/>
    </xf>
    <xf numFmtId="3" fontId="38"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wrapText="1"/>
      <protection locked="0"/>
    </xf>
    <xf numFmtId="0" fontId="38" fillId="0" borderId="0" xfId="0" applyFont="1" applyFill="1" applyBorder="1" applyAlignment="1">
      <alignment horizontal="center" vertical="center" wrapText="1"/>
    </xf>
    <xf numFmtId="44" fontId="38" fillId="0" borderId="0" xfId="202" applyFont="1" applyFill="1" applyBorder="1" applyAlignment="1" applyProtection="1">
      <alignment horizontal="right" vertical="center" wrapText="1"/>
      <protection locked="0"/>
    </xf>
    <xf numFmtId="3" fontId="38" fillId="28" borderId="0" xfId="0" applyNumberFormat="1" applyFont="1" applyFill="1" applyBorder="1" applyAlignment="1" applyProtection="1">
      <alignment horizontal="center" vertical="center" wrapText="1"/>
      <protection locked="0"/>
    </xf>
    <xf numFmtId="0" fontId="38" fillId="0" borderId="0" xfId="0" applyFont="1" applyBorder="1" applyAlignment="1">
      <alignment horizontal="left" vertical="top" wrapText="1"/>
    </xf>
    <xf numFmtId="44" fontId="38" fillId="0" borderId="0" xfId="202" applyFont="1" applyFill="1" applyBorder="1" applyAlignment="1" applyProtection="1">
      <alignment horizontal="center" vertical="top" wrapText="1"/>
      <protection locked="0"/>
    </xf>
    <xf numFmtId="0" fontId="40" fillId="27" borderId="2" xfId="0" applyFont="1" applyFill="1" applyBorder="1" applyAlignment="1" applyProtection="1">
      <alignment horizontal="left" vertical="top" wrapText="1"/>
      <protection locked="0"/>
    </xf>
    <xf numFmtId="3" fontId="38" fillId="27" borderId="17" xfId="0" applyNumberFormat="1" applyFont="1" applyFill="1" applyBorder="1" applyAlignment="1" applyProtection="1">
      <alignment horizontal="center" vertical="center" wrapText="1"/>
      <protection locked="0"/>
    </xf>
    <xf numFmtId="0" fontId="38" fillId="27" borderId="17" xfId="0" applyFont="1" applyFill="1" applyBorder="1" applyAlignment="1" applyProtection="1">
      <alignment horizontal="center" vertical="center" wrapText="1"/>
      <protection locked="0"/>
    </xf>
    <xf numFmtId="169" fontId="38" fillId="0" borderId="17" xfId="0" applyNumberFormat="1" applyFont="1" applyFill="1" applyBorder="1" applyAlignment="1" applyProtection="1">
      <alignment horizontal="center" vertical="center" wrapText="1"/>
      <protection locked="0"/>
    </xf>
    <xf numFmtId="44" fontId="38" fillId="28" borderId="17" xfId="0" applyNumberFormat="1" applyFont="1" applyFill="1" applyBorder="1" applyAlignment="1" applyProtection="1">
      <alignment horizontal="right" vertical="center" wrapText="1"/>
      <protection locked="0"/>
    </xf>
    <xf numFmtId="169" fontId="38" fillId="0" borderId="0" xfId="0" applyNumberFormat="1" applyFont="1" applyFill="1" applyBorder="1" applyAlignment="1" applyProtection="1">
      <alignment horizontal="center" vertical="center" wrapText="1"/>
      <protection locked="0"/>
    </xf>
    <xf numFmtId="44" fontId="38" fillId="28" borderId="0" xfId="0" applyNumberFormat="1" applyFont="1" applyFill="1" applyBorder="1" applyAlignment="1" applyProtection="1">
      <alignment horizontal="right" vertical="center" wrapText="1"/>
      <protection locked="0"/>
    </xf>
    <xf numFmtId="3" fontId="38" fillId="0" borderId="0" xfId="0" applyNumberFormat="1" applyFont="1" applyFill="1" applyBorder="1" applyAlignment="1" applyProtection="1">
      <alignment horizontal="center" vertical="center" wrapText="1"/>
      <protection locked="0"/>
    </xf>
    <xf numFmtId="168" fontId="38" fillId="0" borderId="0" xfId="0" applyNumberFormat="1" applyFont="1" applyFill="1" applyBorder="1" applyAlignment="1" applyProtection="1">
      <alignment horizontal="center" vertical="center" wrapText="1"/>
      <protection locked="0"/>
    </xf>
    <xf numFmtId="168" fontId="38" fillId="0" borderId="0" xfId="0" applyNumberFormat="1" applyFont="1" applyFill="1" applyBorder="1" applyAlignment="1">
      <alignment horizontal="center" vertical="center" wrapText="1"/>
    </xf>
    <xf numFmtId="3" fontId="44" fillId="0" borderId="1" xfId="10" applyNumberFormat="1" applyFont="1" applyFill="1" applyBorder="1" applyAlignment="1" applyProtection="1">
      <alignment horizontal="center" vertical="center" wrapText="1"/>
    </xf>
    <xf numFmtId="0" fontId="44" fillId="2" borderId="3" xfId="0" applyFont="1" applyFill="1" applyBorder="1" applyAlignment="1" applyProtection="1">
      <alignment horizontal="center" vertical="center" wrapText="1"/>
      <protection locked="0"/>
    </xf>
    <xf numFmtId="0" fontId="46" fillId="0" borderId="17" xfId="10" applyFont="1" applyFill="1" applyBorder="1" applyAlignment="1">
      <alignment horizontal="left" vertical="center" wrapText="1"/>
    </xf>
    <xf numFmtId="0" fontId="42" fillId="0" borderId="0" xfId="0" applyFont="1" applyFill="1" applyBorder="1" applyAlignment="1" applyProtection="1">
      <alignment horizontal="left" vertical="center" wrapText="1"/>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49" fontId="5" fillId="0" borderId="2" xfId="0" applyNumberFormat="1" applyFont="1" applyFill="1" applyBorder="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3" xfId="0" applyNumberFormat="1"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2" xfId="0" applyNumberFormat="1"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0" xfId="0" applyFont="1" applyFill="1" applyAlignment="1" applyProtection="1">
      <alignment horizontal="justify" vertical="top" wrapText="1"/>
      <protection locked="0"/>
    </xf>
    <xf numFmtId="0" fontId="5" fillId="0" borderId="0" xfId="0" applyFont="1" applyFill="1" applyAlignment="1" applyProtection="1">
      <alignment horizontal="left" vertical="top" wrapText="1"/>
      <protection locked="0"/>
    </xf>
    <xf numFmtId="0" fontId="38" fillId="0" borderId="14" xfId="0" applyFont="1" applyFill="1" applyBorder="1" applyAlignment="1" applyProtection="1">
      <alignment horizontal="justify" vertical="top" wrapText="1"/>
    </xf>
    <xf numFmtId="0" fontId="38" fillId="26" borderId="2" xfId="0" applyFont="1" applyFill="1" applyBorder="1" applyAlignment="1" applyProtection="1">
      <alignment horizontal="justify" vertical="top" wrapText="1"/>
    </xf>
    <xf numFmtId="0" fontId="38" fillId="26" borderId="3" xfId="0" applyFont="1" applyFill="1" applyBorder="1" applyAlignment="1" applyProtection="1">
      <alignment horizontal="justify" vertical="top" wrapText="1"/>
    </xf>
    <xf numFmtId="0" fontId="39" fillId="0" borderId="16" xfId="0" applyFont="1" applyFill="1" applyBorder="1" applyAlignment="1" applyProtection="1">
      <alignment horizontal="justify"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39" fillId="0" borderId="16" xfId="0" applyFont="1" applyFill="1" applyBorder="1" applyAlignment="1" applyProtection="1">
      <alignment horizontal="justify" vertical="top" wrapText="1"/>
      <protection locked="0"/>
    </xf>
    <xf numFmtId="0" fontId="38" fillId="0" borderId="0" xfId="0" applyFont="1" applyFill="1" applyBorder="1" applyAlignment="1" applyProtection="1">
      <alignment horizontal="justify" vertical="top" wrapText="1"/>
    </xf>
    <xf numFmtId="0" fontId="38" fillId="0" borderId="14" xfId="0" applyFont="1" applyFill="1" applyBorder="1" applyAlignment="1" applyProtection="1">
      <alignment horizontal="justify" vertical="top" wrapText="1"/>
      <protection locked="0"/>
    </xf>
    <xf numFmtId="0" fontId="40" fillId="26" borderId="2" xfId="0" applyFont="1" applyFill="1" applyBorder="1" applyAlignment="1" applyProtection="1">
      <alignment horizontal="right" vertical="top" wrapText="1"/>
    </xf>
    <xf numFmtId="0" fontId="40" fillId="26" borderId="3" xfId="0" applyFont="1" applyFill="1" applyBorder="1" applyAlignment="1" applyProtection="1">
      <alignment horizontal="right" vertical="top" wrapText="1"/>
    </xf>
    <xf numFmtId="0" fontId="5" fillId="0" borderId="0" xfId="0" applyFont="1" applyFill="1" applyAlignment="1" applyProtection="1">
      <alignment horizontal="right" vertical="top" wrapText="1"/>
      <protection locked="0"/>
    </xf>
    <xf numFmtId="44" fontId="5" fillId="2" borderId="2" xfId="0" applyNumberFormat="1" applyFont="1" applyFill="1" applyBorder="1" applyAlignment="1" applyProtection="1">
      <alignment horizontal="left" vertical="top" wrapText="1"/>
      <protection locked="0"/>
    </xf>
    <xf numFmtId="44" fontId="5" fillId="2" borderId="3" xfId="0" applyNumberFormat="1" applyFont="1" applyFill="1" applyBorder="1" applyAlignment="1" applyProtection="1">
      <alignment horizontal="left" vertical="top" wrapText="1"/>
      <protection locked="0"/>
    </xf>
    <xf numFmtId="49" fontId="6" fillId="0" borderId="14" xfId="0" applyNumberFormat="1" applyFont="1" applyFill="1" applyBorder="1" applyAlignment="1" applyProtection="1">
      <alignment horizontal="left" vertical="center" wrapText="1"/>
    </xf>
    <xf numFmtId="0" fontId="40" fillId="27" borderId="2" xfId="0" applyFont="1" applyFill="1" applyBorder="1" applyAlignment="1">
      <alignment horizontal="center" vertical="center" wrapText="1"/>
    </xf>
    <xf numFmtId="0" fontId="38" fillId="27" borderId="3" xfId="0" applyFont="1" applyFill="1" applyBorder="1" applyAlignment="1">
      <alignment horizontal="center" vertical="center" wrapText="1"/>
    </xf>
    <xf numFmtId="0" fontId="38" fillId="0" borderId="17" xfId="0" applyFont="1" applyFill="1" applyBorder="1" applyAlignment="1" applyProtection="1">
      <alignment horizontal="center" vertical="center" wrapText="1"/>
      <protection locked="0"/>
    </xf>
    <xf numFmtId="0" fontId="38" fillId="0" borderId="17" xfId="0" applyFont="1" applyFill="1" applyBorder="1" applyAlignment="1">
      <alignment horizontal="center" vertical="center" wrapText="1"/>
    </xf>
    <xf numFmtId="0" fontId="40" fillId="0" borderId="14" xfId="0" applyFont="1" applyFill="1" applyBorder="1" applyAlignment="1" applyProtection="1">
      <alignment horizontal="left" vertical="top" wrapText="1"/>
      <protection locked="0"/>
    </xf>
    <xf numFmtId="1" fontId="40" fillId="27" borderId="17" xfId="0" applyNumberFormat="1" applyFont="1" applyFill="1" applyBorder="1" applyAlignment="1" applyProtection="1">
      <alignment horizontal="center" vertical="center" wrapText="1"/>
      <protection locked="0"/>
    </xf>
    <xf numFmtId="0" fontId="38" fillId="27" borderId="17" xfId="0" applyFont="1" applyFill="1" applyBorder="1" applyAlignment="1">
      <alignment wrapText="1"/>
    </xf>
    <xf numFmtId="168" fontId="38" fillId="27" borderId="17" xfId="0" applyNumberFormat="1" applyFont="1" applyFill="1" applyBorder="1" applyAlignment="1" applyProtection="1">
      <alignment horizontal="center" vertical="center" wrapText="1"/>
      <protection locked="0"/>
    </xf>
    <xf numFmtId="168" fontId="38" fillId="27" borderId="17" xfId="0" applyNumberFormat="1" applyFont="1" applyFill="1" applyBorder="1" applyAlignment="1">
      <alignment horizontal="center" vertical="center" wrapText="1"/>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G75"/>
  <sheetViews>
    <sheetView showGridLines="0" view="pageBreakPreview" zoomScaleNormal="100" zoomScaleSheetLayoutView="100" zoomScalePageLayoutView="115" workbookViewId="0">
      <selection activeCell="H24" sqref="H24"/>
    </sheetView>
  </sheetViews>
  <sheetFormatPr defaultColWidth="9.140625" defaultRowHeight="15"/>
  <cols>
    <col min="1" max="1" width="2.28515625" style="54" customWidth="1"/>
    <col min="2" max="2" width="4.140625" style="1" customWidth="1"/>
    <col min="3" max="3" width="19.140625" style="1" customWidth="1"/>
    <col min="4" max="4" width="37.5703125" style="1" customWidth="1"/>
    <col min="5" max="5" width="50.7109375" style="4" customWidth="1"/>
    <col min="6" max="6" width="2.5703125" style="1" customWidth="1"/>
    <col min="7" max="11" width="9.140625" style="1"/>
    <col min="12" max="12" width="16.5703125" style="1" customWidth="1"/>
    <col min="13" max="14" width="16.140625" style="1" customWidth="1"/>
    <col min="15" max="16384" width="9.140625" style="1"/>
  </cols>
  <sheetData>
    <row r="1" spans="3:7" ht="18" customHeight="1">
      <c r="E1" s="2" t="s">
        <v>71</v>
      </c>
    </row>
    <row r="2" spans="3:7" ht="18" customHeight="1">
      <c r="C2" s="3"/>
      <c r="D2" s="3" t="s">
        <v>29</v>
      </c>
      <c r="E2" s="3"/>
    </row>
    <row r="3" spans="3:7" ht="18" customHeight="1"/>
    <row r="4" spans="3:7" ht="18" customHeight="1">
      <c r="C4" s="1" t="s">
        <v>21</v>
      </c>
      <c r="D4" s="1" t="s">
        <v>75</v>
      </c>
      <c r="F4" s="5"/>
    </row>
    <row r="5" spans="3:7" ht="18" customHeight="1">
      <c r="F5" s="5"/>
    </row>
    <row r="6" spans="3:7" ht="24.75" customHeight="1">
      <c r="C6" s="1" t="s">
        <v>20</v>
      </c>
      <c r="D6" s="121" t="s">
        <v>76</v>
      </c>
      <c r="E6" s="121"/>
      <c r="F6" s="6"/>
      <c r="G6" s="7"/>
    </row>
    <row r="7" spans="3:7" ht="14.25" customHeight="1"/>
    <row r="8" spans="3:7" ht="14.25" customHeight="1">
      <c r="C8" s="8" t="s">
        <v>17</v>
      </c>
      <c r="D8" s="122"/>
      <c r="E8" s="123"/>
      <c r="F8" s="5"/>
    </row>
    <row r="9" spans="3:7" ht="31.5" customHeight="1">
      <c r="C9" s="8" t="s">
        <v>22</v>
      </c>
      <c r="D9" s="124"/>
      <c r="E9" s="125"/>
      <c r="F9" s="5"/>
    </row>
    <row r="10" spans="3:7" ht="18" customHeight="1">
      <c r="C10" s="8" t="s">
        <v>16</v>
      </c>
      <c r="D10" s="118"/>
      <c r="E10" s="119"/>
      <c r="F10" s="5"/>
    </row>
    <row r="11" spans="3:7" ht="18" customHeight="1">
      <c r="C11" s="8" t="s">
        <v>23</v>
      </c>
      <c r="D11" s="118"/>
      <c r="E11" s="119"/>
      <c r="F11" s="5"/>
    </row>
    <row r="12" spans="3:7" ht="18" customHeight="1">
      <c r="C12" s="8" t="s">
        <v>24</v>
      </c>
      <c r="D12" s="118"/>
      <c r="E12" s="119"/>
      <c r="F12" s="5"/>
    </row>
    <row r="13" spans="3:7" ht="18" customHeight="1">
      <c r="C13" s="8" t="s">
        <v>25</v>
      </c>
      <c r="D13" s="118"/>
      <c r="E13" s="119"/>
      <c r="F13" s="5"/>
    </row>
    <row r="14" spans="3:7" ht="18" customHeight="1">
      <c r="C14" s="8" t="s">
        <v>26</v>
      </c>
      <c r="D14" s="118"/>
      <c r="E14" s="119"/>
      <c r="F14" s="5"/>
    </row>
    <row r="15" spans="3:7" ht="18" customHeight="1">
      <c r="C15" s="8" t="s">
        <v>27</v>
      </c>
      <c r="D15" s="118"/>
      <c r="E15" s="119"/>
      <c r="F15" s="5"/>
    </row>
    <row r="16" spans="3:7" ht="18" customHeight="1">
      <c r="C16" s="8" t="s">
        <v>28</v>
      </c>
      <c r="D16" s="118"/>
      <c r="E16" s="119"/>
      <c r="F16" s="5"/>
    </row>
    <row r="17" spans="1:6" ht="18" customHeight="1">
      <c r="D17" s="5"/>
      <c r="E17" s="9"/>
      <c r="F17" s="5"/>
    </row>
    <row r="18" spans="1:6" ht="18" customHeight="1">
      <c r="B18" s="47" t="s">
        <v>35</v>
      </c>
      <c r="C18" s="120" t="s">
        <v>44</v>
      </c>
      <c r="D18" s="120"/>
      <c r="E18" s="120"/>
      <c r="F18" s="7"/>
    </row>
    <row r="19" spans="1:6" ht="9.6" customHeight="1" thickBot="1">
      <c r="D19" s="7"/>
      <c r="E19" s="10"/>
      <c r="F19" s="7"/>
    </row>
    <row r="20" spans="1:6" ht="18" customHeight="1">
      <c r="C20" s="50" t="s">
        <v>7</v>
      </c>
      <c r="D20" s="57" t="s">
        <v>68</v>
      </c>
      <c r="E20" s="1"/>
    </row>
    <row r="21" spans="1:6" ht="18" customHeight="1">
      <c r="B21" s="11"/>
      <c r="C21" s="12" t="s">
        <v>12</v>
      </c>
      <c r="D21" s="53">
        <f>'część (1)'!$F$7</f>
        <v>0</v>
      </c>
      <c r="E21" s="1"/>
    </row>
    <row r="22" spans="1:6" ht="18" customHeight="1">
      <c r="B22" s="11"/>
      <c r="C22" s="12" t="s">
        <v>13</v>
      </c>
      <c r="D22" s="53">
        <f>'część (2)'!$F$7</f>
        <v>0</v>
      </c>
      <c r="E22" s="1"/>
    </row>
    <row r="23" spans="1:6" s="46" customFormat="1" ht="18" customHeight="1">
      <c r="A23" s="54"/>
      <c r="B23" s="11"/>
      <c r="C23" s="12" t="s">
        <v>14</v>
      </c>
      <c r="D23" s="53">
        <f>'część (3)'!$F$7</f>
        <v>0</v>
      </c>
    </row>
    <row r="24" spans="1:6" s="67" customFormat="1" ht="18" customHeight="1">
      <c r="B24" s="49"/>
      <c r="C24" s="12" t="s">
        <v>34</v>
      </c>
      <c r="D24" s="53">
        <f>'część (4)'!$F$7</f>
        <v>0</v>
      </c>
    </row>
    <row r="25" spans="1:6" s="67" customFormat="1" ht="18" customHeight="1">
      <c r="B25" s="49"/>
      <c r="C25" s="12" t="s">
        <v>72</v>
      </c>
      <c r="D25" s="53">
        <f>'część (5)'!$F$7</f>
        <v>0</v>
      </c>
    </row>
    <row r="26" spans="1:6" s="67" customFormat="1" ht="18" customHeight="1">
      <c r="B26" s="49"/>
      <c r="C26" s="12" t="s">
        <v>73</v>
      </c>
      <c r="D26" s="53">
        <f>'część (6)'!$F$7</f>
        <v>0</v>
      </c>
    </row>
    <row r="27" spans="1:6" s="72" customFormat="1" ht="18" customHeight="1">
      <c r="B27" s="49"/>
      <c r="C27" s="12" t="s">
        <v>74</v>
      </c>
      <c r="D27" s="53">
        <f>'część (7)'!$F$7</f>
        <v>0</v>
      </c>
    </row>
    <row r="28" spans="1:6" s="72" customFormat="1" ht="18" customHeight="1">
      <c r="B28" s="49"/>
      <c r="C28" s="12" t="s">
        <v>77</v>
      </c>
      <c r="D28" s="53">
        <f>'część (8)'!$F$7</f>
        <v>0</v>
      </c>
    </row>
    <row r="29" spans="1:6" s="72" customFormat="1" ht="18" customHeight="1">
      <c r="B29" s="49"/>
      <c r="C29" s="12" t="s">
        <v>78</v>
      </c>
      <c r="D29" s="53">
        <f>'część (9)'!$F$7</f>
        <v>0</v>
      </c>
    </row>
    <row r="30" spans="1:6" s="72" customFormat="1" ht="18" customHeight="1">
      <c r="B30" s="49"/>
      <c r="C30" s="12" t="s">
        <v>79</v>
      </c>
      <c r="D30" s="53">
        <f>'część (10)'!$F$7</f>
        <v>0</v>
      </c>
    </row>
    <row r="31" spans="1:6" s="72" customFormat="1" ht="18" customHeight="1">
      <c r="B31" s="49"/>
      <c r="C31" s="12" t="s">
        <v>80</v>
      </c>
      <c r="D31" s="53">
        <f>'część (11)'!$F$7</f>
        <v>0</v>
      </c>
      <c r="E31" s="80" t="s">
        <v>87</v>
      </c>
    </row>
    <row r="32" spans="1:6" s="72" customFormat="1" ht="18" customHeight="1">
      <c r="B32" s="49"/>
      <c r="C32" s="12" t="s">
        <v>81</v>
      </c>
      <c r="D32" s="53">
        <f>'część (12)'!$F$7</f>
        <v>0</v>
      </c>
    </row>
    <row r="33" spans="1:5" s="72" customFormat="1" ht="18" customHeight="1">
      <c r="B33" s="49"/>
      <c r="C33" s="12" t="s">
        <v>82</v>
      </c>
      <c r="D33" s="53">
        <f>'część (13)'!$F$7</f>
        <v>0</v>
      </c>
    </row>
    <row r="34" spans="1:5" s="72" customFormat="1" ht="18" customHeight="1">
      <c r="B34" s="49"/>
      <c r="C34" s="12" t="s">
        <v>83</v>
      </c>
      <c r="D34" s="53">
        <f>'część (14)'!$F$7</f>
        <v>0</v>
      </c>
    </row>
    <row r="35" spans="1:5" s="72" customFormat="1" ht="18" customHeight="1">
      <c r="B35" s="49"/>
      <c r="C35" s="12" t="s">
        <v>84</v>
      </c>
      <c r="D35" s="53">
        <f>'część (15)'!$F$7</f>
        <v>0</v>
      </c>
    </row>
    <row r="36" spans="1:5" s="72" customFormat="1" ht="18" customHeight="1">
      <c r="B36" s="49"/>
      <c r="C36" s="12" t="s">
        <v>85</v>
      </c>
      <c r="D36" s="53">
        <f>'część (16)'!$F$7</f>
        <v>0</v>
      </c>
    </row>
    <row r="37" spans="1:5" s="46" customFormat="1" ht="18" customHeight="1">
      <c r="A37" s="54"/>
      <c r="B37" s="11"/>
      <c r="C37" s="12" t="s">
        <v>86</v>
      </c>
      <c r="D37" s="53">
        <f>'część (17)'!$F$7</f>
        <v>0</v>
      </c>
    </row>
    <row r="38" spans="1:5" s="60" customFormat="1" ht="10.5" customHeight="1">
      <c r="B38" s="49"/>
      <c r="C38" s="42"/>
      <c r="D38" s="61"/>
    </row>
    <row r="39" spans="1:5" s="60" customFormat="1" ht="28.5" customHeight="1">
      <c r="B39" s="49"/>
      <c r="C39" s="117" t="s">
        <v>67</v>
      </c>
      <c r="D39" s="117"/>
      <c r="E39" s="117"/>
    </row>
    <row r="40" spans="1:5" s="41" customFormat="1" ht="14.25" customHeight="1">
      <c r="A40" s="54"/>
      <c r="B40" s="11"/>
      <c r="C40" s="42"/>
      <c r="D40" s="43"/>
      <c r="E40" s="43"/>
    </row>
    <row r="41" spans="1:5" s="55" customFormat="1" ht="34.5" customHeight="1">
      <c r="B41" s="55" t="s">
        <v>36</v>
      </c>
      <c r="C41" s="134" t="s">
        <v>55</v>
      </c>
      <c r="D41" s="134"/>
      <c r="E41" s="134"/>
    </row>
    <row r="42" spans="1:5" s="55" customFormat="1" ht="59.25" customHeight="1">
      <c r="C42" s="135" t="s">
        <v>56</v>
      </c>
      <c r="D42" s="136"/>
      <c r="E42" s="56" t="s">
        <v>57</v>
      </c>
    </row>
    <row r="43" spans="1:5" s="55" customFormat="1" ht="46.5" customHeight="1">
      <c r="C43" s="137" t="s">
        <v>58</v>
      </c>
      <c r="D43" s="137"/>
      <c r="E43" s="137"/>
    </row>
    <row r="44" spans="1:5" s="55" customFormat="1" ht="31.5" customHeight="1">
      <c r="B44" s="55" t="s">
        <v>37</v>
      </c>
      <c r="C44" s="142" t="s">
        <v>59</v>
      </c>
      <c r="D44" s="142"/>
      <c r="E44" s="142"/>
    </row>
    <row r="45" spans="1:5" s="55" customFormat="1" ht="51" customHeight="1">
      <c r="C45" s="135" t="s">
        <v>60</v>
      </c>
      <c r="D45" s="136"/>
      <c r="E45" s="56" t="s">
        <v>61</v>
      </c>
    </row>
    <row r="46" spans="1:5" s="55" customFormat="1" ht="105.75" customHeight="1">
      <c r="C46" s="140" t="s">
        <v>155</v>
      </c>
      <c r="D46" s="140"/>
      <c r="E46" s="140"/>
    </row>
    <row r="47" spans="1:5" s="55" customFormat="1" ht="18.75" customHeight="1">
      <c r="B47" s="55" t="s">
        <v>38</v>
      </c>
      <c r="C47" s="142" t="s">
        <v>62</v>
      </c>
      <c r="D47" s="142"/>
      <c r="E47" s="142"/>
    </row>
    <row r="48" spans="1:5" s="55" customFormat="1" ht="94.5" customHeight="1">
      <c r="C48" s="143" t="s">
        <v>65</v>
      </c>
      <c r="D48" s="144"/>
      <c r="E48" s="56" t="s">
        <v>63</v>
      </c>
    </row>
    <row r="49" spans="2:7" s="55" customFormat="1" ht="25.5" customHeight="1">
      <c r="C49" s="140" t="s">
        <v>64</v>
      </c>
      <c r="D49" s="140"/>
      <c r="E49" s="140"/>
    </row>
    <row r="50" spans="2:7" s="55" customFormat="1" ht="32.25" customHeight="1">
      <c r="B50" s="55" t="s">
        <v>39</v>
      </c>
      <c r="C50" s="141" t="s">
        <v>53</v>
      </c>
      <c r="D50" s="141"/>
      <c r="E50" s="141"/>
    </row>
    <row r="51" spans="2:7" ht="27.6" customHeight="1">
      <c r="B51" s="1" t="s">
        <v>40</v>
      </c>
      <c r="C51" s="133" t="s">
        <v>66</v>
      </c>
      <c r="D51" s="120"/>
      <c r="E51" s="139"/>
      <c r="F51" s="13"/>
    </row>
    <row r="52" spans="2:7" ht="89.25" customHeight="1">
      <c r="B52" s="55" t="s">
        <v>41</v>
      </c>
      <c r="C52" s="138" t="s">
        <v>88</v>
      </c>
      <c r="D52" s="138"/>
      <c r="E52" s="138"/>
      <c r="F52" s="14"/>
      <c r="G52" s="7"/>
    </row>
    <row r="53" spans="2:7" s="58" customFormat="1" ht="70.5" customHeight="1">
      <c r="B53" s="58" t="s">
        <v>42</v>
      </c>
      <c r="C53" s="138" t="s">
        <v>165</v>
      </c>
      <c r="D53" s="138"/>
      <c r="E53" s="138"/>
      <c r="F53" s="14"/>
      <c r="G53" s="59"/>
    </row>
    <row r="54" spans="2:7" ht="47.25" customHeight="1">
      <c r="B54" s="55" t="s">
        <v>43</v>
      </c>
      <c r="C54" s="121" t="s">
        <v>52</v>
      </c>
      <c r="D54" s="132"/>
      <c r="E54" s="132"/>
      <c r="F54" s="13"/>
      <c r="G54" s="7"/>
    </row>
    <row r="55" spans="2:7" ht="27.75" customHeight="1">
      <c r="B55" s="58" t="s">
        <v>45</v>
      </c>
      <c r="C55" s="120" t="s">
        <v>54</v>
      </c>
      <c r="D55" s="133"/>
      <c r="E55" s="133"/>
      <c r="F55" s="13"/>
      <c r="G55" s="7"/>
    </row>
    <row r="56" spans="2:7" ht="44.25" customHeight="1">
      <c r="B56" s="55" t="s">
        <v>46</v>
      </c>
      <c r="C56" s="121" t="s">
        <v>15</v>
      </c>
      <c r="D56" s="132"/>
      <c r="E56" s="132"/>
      <c r="F56" s="13"/>
      <c r="G56" s="7"/>
    </row>
    <row r="57" spans="2:7" ht="18" customHeight="1">
      <c r="B57" s="58" t="s">
        <v>50</v>
      </c>
      <c r="C57" s="6" t="s">
        <v>0</v>
      </c>
      <c r="D57" s="7"/>
      <c r="E57" s="1"/>
      <c r="F57" s="15"/>
    </row>
    <row r="58" spans="2:7" ht="6" customHeight="1">
      <c r="C58" s="7"/>
      <c r="D58" s="7"/>
      <c r="E58" s="16"/>
      <c r="F58" s="15"/>
    </row>
    <row r="59" spans="2:7" ht="18" customHeight="1">
      <c r="C59" s="126" t="s">
        <v>9</v>
      </c>
      <c r="D59" s="127"/>
      <c r="E59" s="128"/>
      <c r="F59" s="15"/>
    </row>
    <row r="60" spans="2:7" ht="18" customHeight="1">
      <c r="C60" s="126" t="s">
        <v>1</v>
      </c>
      <c r="D60" s="128"/>
      <c r="E60" s="8"/>
      <c r="F60" s="15"/>
    </row>
    <row r="61" spans="2:7" ht="18" customHeight="1">
      <c r="C61" s="130"/>
      <c r="D61" s="131"/>
      <c r="E61" s="8"/>
      <c r="F61" s="15"/>
    </row>
    <row r="62" spans="2:7" ht="18" customHeight="1">
      <c r="C62" s="130"/>
      <c r="D62" s="131"/>
      <c r="E62" s="8"/>
      <c r="F62" s="15"/>
    </row>
    <row r="63" spans="2:7" ht="18" customHeight="1">
      <c r="C63" s="130"/>
      <c r="D63" s="131"/>
      <c r="E63" s="8"/>
      <c r="F63" s="15"/>
    </row>
    <row r="64" spans="2:7" ht="15" customHeight="1">
      <c r="C64" s="18" t="s">
        <v>3</v>
      </c>
      <c r="D64" s="18"/>
      <c r="E64" s="16"/>
      <c r="F64" s="15"/>
    </row>
    <row r="65" spans="3:6" ht="18" customHeight="1">
      <c r="C65" s="126" t="s">
        <v>10</v>
      </c>
      <c r="D65" s="127"/>
      <c r="E65" s="128"/>
      <c r="F65" s="15"/>
    </row>
    <row r="66" spans="3:6" ht="18" customHeight="1">
      <c r="C66" s="19" t="s">
        <v>1</v>
      </c>
      <c r="D66" s="17" t="s">
        <v>2</v>
      </c>
      <c r="E66" s="20" t="s">
        <v>4</v>
      </c>
      <c r="F66" s="15"/>
    </row>
    <row r="67" spans="3:6" ht="18" customHeight="1">
      <c r="C67" s="21"/>
      <c r="D67" s="17"/>
      <c r="E67" s="22"/>
      <c r="F67" s="15"/>
    </row>
    <row r="68" spans="3:6" ht="18" customHeight="1">
      <c r="C68" s="21"/>
      <c r="D68" s="17"/>
      <c r="E68" s="22"/>
      <c r="F68" s="15"/>
    </row>
    <row r="69" spans="3:6" ht="18" customHeight="1">
      <c r="C69" s="18"/>
      <c r="D69" s="18"/>
      <c r="E69" s="16"/>
      <c r="F69" s="15"/>
    </row>
    <row r="70" spans="3:6" ht="18" customHeight="1">
      <c r="C70" s="126" t="s">
        <v>11</v>
      </c>
      <c r="D70" s="127"/>
      <c r="E70" s="128"/>
      <c r="F70" s="15"/>
    </row>
    <row r="71" spans="3:6" ht="18" customHeight="1">
      <c r="C71" s="129" t="s">
        <v>5</v>
      </c>
      <c r="D71" s="129"/>
      <c r="E71" s="8"/>
    </row>
    <row r="72" spans="3:6" ht="18" customHeight="1">
      <c r="C72" s="123"/>
      <c r="D72" s="123"/>
      <c r="E72" s="8"/>
    </row>
    <row r="73" spans="3:6" ht="10.5" customHeight="1"/>
    <row r="74" spans="3:6" ht="18" customHeight="1"/>
    <row r="75" spans="3:6" ht="18" customHeight="1">
      <c r="E75" s="1"/>
    </row>
  </sheetData>
  <mergeCells count="37">
    <mergeCell ref="C56:E56"/>
    <mergeCell ref="C55:E55"/>
    <mergeCell ref="C41:E41"/>
    <mergeCell ref="C42:D42"/>
    <mergeCell ref="C43:E43"/>
    <mergeCell ref="C52:E52"/>
    <mergeCell ref="C54:E54"/>
    <mergeCell ref="C51:E51"/>
    <mergeCell ref="C49:E49"/>
    <mergeCell ref="C50:E50"/>
    <mergeCell ref="C44:E44"/>
    <mergeCell ref="C45:D45"/>
    <mergeCell ref="C46:E46"/>
    <mergeCell ref="C47:E47"/>
    <mergeCell ref="C48:D48"/>
    <mergeCell ref="C53:E53"/>
    <mergeCell ref="C59:E59"/>
    <mergeCell ref="C72:D72"/>
    <mergeCell ref="C71:D71"/>
    <mergeCell ref="C60:D60"/>
    <mergeCell ref="C61:D61"/>
    <mergeCell ref="C63:D63"/>
    <mergeCell ref="C70:E70"/>
    <mergeCell ref="C65:E65"/>
    <mergeCell ref="C62:D62"/>
    <mergeCell ref="D6:E6"/>
    <mergeCell ref="D11:E11"/>
    <mergeCell ref="D8:E8"/>
    <mergeCell ref="D9:E9"/>
    <mergeCell ref="D10:E10"/>
    <mergeCell ref="C39:E39"/>
    <mergeCell ref="D12:E12"/>
    <mergeCell ref="D14:E14"/>
    <mergeCell ref="D13:E13"/>
    <mergeCell ref="D15:E15"/>
    <mergeCell ref="D16:E16"/>
    <mergeCell ref="C18:E18"/>
  </mergeCells>
  <phoneticPr fontId="0" type="noConversion"/>
  <printOptions horizontalCentered="1"/>
  <pageMargins left="1.1811023622047245" right="0.19685039370078741" top="0.94488188976377963" bottom="0.98425196850393704" header="0.74803149606299213" footer="0.31496062992125984"/>
  <pageSetup paperSize="9" scale="77"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
  <sheetViews>
    <sheetView showGridLines="0" view="pageBreakPreview" topLeftCell="A7" zoomScale="110" zoomScaleNormal="100" zoomScaleSheetLayoutView="110" zoomScalePageLayoutView="85" workbookViewId="0">
      <selection activeCell="B10" sqref="B10"/>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9</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SUM(I10:I15)</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90">
      <c r="A10" s="48" t="s">
        <v>35</v>
      </c>
      <c r="B10" s="52" t="s">
        <v>168</v>
      </c>
      <c r="C10" s="40">
        <v>5</v>
      </c>
      <c r="D10" s="66" t="s">
        <v>51</v>
      </c>
      <c r="E10" s="38"/>
      <c r="F10" s="38"/>
      <c r="G10" s="38"/>
      <c r="H10" s="71"/>
      <c r="I10" s="39">
        <f>ROUND(ROUND(C10,2)*ROUND(H10,2),2)</f>
        <v>0</v>
      </c>
    </row>
    <row r="11" spans="1:11" s="37" customFormat="1" ht="105">
      <c r="A11" s="51" t="s">
        <v>36</v>
      </c>
      <c r="B11" s="52" t="s">
        <v>169</v>
      </c>
      <c r="C11" s="40">
        <v>5</v>
      </c>
      <c r="D11" s="66" t="s">
        <v>51</v>
      </c>
      <c r="E11" s="38"/>
      <c r="F11" s="38"/>
      <c r="G11" s="38"/>
      <c r="H11" s="71"/>
      <c r="I11" s="39">
        <f t="shared" ref="I11:I15" si="0">ROUND(ROUND(C11,2)*ROUND(H11,2),2)</f>
        <v>0</v>
      </c>
    </row>
    <row r="12" spans="1:11" s="37" customFormat="1" ht="45">
      <c r="A12" s="51" t="s">
        <v>37</v>
      </c>
      <c r="B12" s="52" t="s">
        <v>110</v>
      </c>
      <c r="C12" s="40">
        <v>255</v>
      </c>
      <c r="D12" s="66" t="s">
        <v>51</v>
      </c>
      <c r="E12" s="38"/>
      <c r="F12" s="38"/>
      <c r="G12" s="38"/>
      <c r="H12" s="71"/>
      <c r="I12" s="39">
        <f t="shared" si="0"/>
        <v>0</v>
      </c>
    </row>
    <row r="13" spans="1:11" s="37" customFormat="1" ht="45">
      <c r="A13" s="51" t="s">
        <v>38</v>
      </c>
      <c r="B13" s="52" t="s">
        <v>111</v>
      </c>
      <c r="C13" s="40">
        <v>105</v>
      </c>
      <c r="D13" s="66" t="s">
        <v>51</v>
      </c>
      <c r="E13" s="38"/>
      <c r="F13" s="38"/>
      <c r="G13" s="38"/>
      <c r="H13" s="71"/>
      <c r="I13" s="39">
        <f t="shared" si="0"/>
        <v>0</v>
      </c>
    </row>
    <row r="14" spans="1:11" s="37" customFormat="1" ht="60">
      <c r="A14" s="51" t="s">
        <v>39</v>
      </c>
      <c r="B14" s="52" t="s">
        <v>170</v>
      </c>
      <c r="C14" s="40">
        <v>2</v>
      </c>
      <c r="D14" s="66" t="s">
        <v>51</v>
      </c>
      <c r="E14" s="38"/>
      <c r="F14" s="38"/>
      <c r="G14" s="38"/>
      <c r="H14" s="71"/>
      <c r="I14" s="39">
        <f t="shared" ref="I14" si="1">ROUND(ROUND(C14,2)*ROUND(H14,2),2)</f>
        <v>0</v>
      </c>
    </row>
    <row r="15" spans="1:11" s="37" customFormat="1" ht="45">
      <c r="A15" s="51" t="s">
        <v>40</v>
      </c>
      <c r="B15" s="52" t="s">
        <v>112</v>
      </c>
      <c r="C15" s="40">
        <v>440</v>
      </c>
      <c r="D15" s="66" t="s">
        <v>51</v>
      </c>
      <c r="E15" s="38"/>
      <c r="F15" s="38"/>
      <c r="G15" s="38"/>
      <c r="H15" s="71"/>
      <c r="I15" s="39">
        <f t="shared" si="0"/>
        <v>0</v>
      </c>
    </row>
    <row r="17" spans="2:9">
      <c r="B17" s="133" t="s">
        <v>67</v>
      </c>
      <c r="C17" s="133"/>
      <c r="D17" s="133"/>
      <c r="E17" s="133"/>
      <c r="F17" s="133"/>
      <c r="G17" s="133"/>
      <c r="H17" s="133"/>
      <c r="I17" s="133"/>
    </row>
  </sheetData>
  <mergeCells count="4">
    <mergeCell ref="E2:G2"/>
    <mergeCell ref="H2:I2"/>
    <mergeCell ref="F7:G7"/>
    <mergeCell ref="B17:I1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E16" sqref="E16"/>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10</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90">
      <c r="A10" s="48" t="s">
        <v>35</v>
      </c>
      <c r="B10" s="52" t="s">
        <v>171</v>
      </c>
      <c r="C10" s="40">
        <v>45</v>
      </c>
      <c r="D10" s="66" t="s">
        <v>51</v>
      </c>
      <c r="E10" s="38"/>
      <c r="F10" s="38"/>
      <c r="G10" s="38"/>
      <c r="H10" s="71"/>
      <c r="I10" s="39">
        <f>ROUND(ROUND(C10,2)*ROUND(H10,2),2)</f>
        <v>0</v>
      </c>
    </row>
    <row r="12" spans="1:11">
      <c r="B12" s="133" t="s">
        <v>67</v>
      </c>
      <c r="C12" s="133"/>
      <c r="D12" s="133"/>
      <c r="E12" s="133"/>
      <c r="F12" s="133"/>
      <c r="G12" s="133"/>
      <c r="H12" s="133"/>
      <c r="I12" s="133"/>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22"/>
  <sheetViews>
    <sheetView showGridLines="0" view="pageBreakPreview" zoomScale="110" zoomScaleNormal="100" zoomScaleSheetLayoutView="110" zoomScalePageLayoutView="85" workbookViewId="0">
      <selection activeCell="B12" sqref="B12"/>
    </sheetView>
  </sheetViews>
  <sheetFormatPr defaultColWidth="9.140625" defaultRowHeight="15"/>
  <cols>
    <col min="1" max="1" width="5.28515625" style="78" customWidth="1"/>
    <col min="2" max="2" width="78" style="78" customWidth="1"/>
    <col min="3" max="3" width="12"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4">
      <c r="B1" s="23" t="str">
        <f>'Informacje ogólne'!D4</f>
        <v>DFP.271.66.2022.LS</v>
      </c>
      <c r="C1" s="78"/>
      <c r="I1" s="24" t="s">
        <v>33</v>
      </c>
      <c r="J1" s="24"/>
      <c r="K1" s="24"/>
    </row>
    <row r="2" spans="1:14">
      <c r="E2" s="133"/>
      <c r="F2" s="133"/>
      <c r="G2" s="133"/>
      <c r="H2" s="145" t="s">
        <v>32</v>
      </c>
      <c r="I2" s="145"/>
    </row>
    <row r="4" spans="1:14">
      <c r="B4" s="6" t="s">
        <v>6</v>
      </c>
      <c r="C4" s="77">
        <v>11</v>
      </c>
      <c r="D4" s="26"/>
      <c r="E4" s="27" t="s">
        <v>8</v>
      </c>
      <c r="F4" s="27"/>
      <c r="G4" s="5"/>
      <c r="H4" s="76"/>
      <c r="I4" s="76"/>
    </row>
    <row r="5" spans="1:14">
      <c r="B5" s="6"/>
      <c r="C5" s="28"/>
      <c r="D5" s="26"/>
      <c r="E5" s="27"/>
      <c r="F5" s="27"/>
      <c r="G5" s="5"/>
      <c r="H5" s="76"/>
      <c r="I5" s="76"/>
    </row>
    <row r="6" spans="1:14">
      <c r="A6" s="6"/>
      <c r="C6" s="28"/>
      <c r="D6" s="26"/>
      <c r="E6" s="76"/>
      <c r="F6" s="76"/>
      <c r="G6" s="76"/>
      <c r="H6" s="76"/>
      <c r="I6" s="76"/>
    </row>
    <row r="7" spans="1:14">
      <c r="A7" s="29"/>
      <c r="B7" s="29"/>
      <c r="C7" s="30"/>
      <c r="D7" s="31"/>
      <c r="E7" s="32" t="s">
        <v>68</v>
      </c>
      <c r="F7" s="146">
        <f>SUM(I10+I11+I12+I16)</f>
        <v>0</v>
      </c>
      <c r="G7" s="147"/>
      <c r="H7" s="33"/>
      <c r="I7" s="33"/>
    </row>
    <row r="8" spans="1:14" ht="12.75" customHeight="1">
      <c r="A8" s="33"/>
      <c r="B8" s="29"/>
      <c r="C8" s="34"/>
      <c r="D8" s="35"/>
      <c r="E8" s="33"/>
      <c r="F8" s="33"/>
      <c r="G8" s="33"/>
      <c r="H8" s="33"/>
      <c r="I8" s="33"/>
    </row>
    <row r="9" spans="1:14" s="37" customFormat="1" ht="43.15" customHeight="1">
      <c r="A9" s="36" t="s">
        <v>18</v>
      </c>
      <c r="B9" s="36" t="s">
        <v>30</v>
      </c>
      <c r="C9" s="44" t="s">
        <v>19</v>
      </c>
      <c r="D9" s="45" t="s">
        <v>49</v>
      </c>
      <c r="E9" s="36" t="s">
        <v>48</v>
      </c>
      <c r="F9" s="36" t="s">
        <v>47</v>
      </c>
      <c r="G9" s="36" t="s">
        <v>31</v>
      </c>
      <c r="H9" s="36" t="s">
        <v>69</v>
      </c>
      <c r="I9" s="36" t="s">
        <v>70</v>
      </c>
    </row>
    <row r="10" spans="1:14" s="37" customFormat="1" ht="45">
      <c r="A10" s="48" t="s">
        <v>35</v>
      </c>
      <c r="B10" s="52" t="s">
        <v>113</v>
      </c>
      <c r="C10" s="40">
        <v>10</v>
      </c>
      <c r="D10" s="66" t="s">
        <v>51</v>
      </c>
      <c r="E10" s="38"/>
      <c r="F10" s="38"/>
      <c r="G10" s="38"/>
      <c r="H10" s="71"/>
      <c r="I10" s="39">
        <f>ROUND(ROUND(C10,2)*ROUND(H10,2),2)</f>
        <v>0</v>
      </c>
    </row>
    <row r="11" spans="1:14" s="37" customFormat="1" ht="60">
      <c r="A11" s="51" t="s">
        <v>36</v>
      </c>
      <c r="B11" s="52" t="s">
        <v>114</v>
      </c>
      <c r="C11" s="40">
        <v>20</v>
      </c>
      <c r="D11" s="66" t="s">
        <v>51</v>
      </c>
      <c r="E11" s="38"/>
      <c r="F11" s="38"/>
      <c r="G11" s="38"/>
      <c r="H11" s="71"/>
      <c r="I11" s="39">
        <f t="shared" ref="I11:I12" si="0">ROUND(ROUND(C11,2)*ROUND(H11,2),2)</f>
        <v>0</v>
      </c>
    </row>
    <row r="12" spans="1:14" s="37" customFormat="1" ht="60">
      <c r="A12" s="51" t="s">
        <v>37</v>
      </c>
      <c r="B12" s="52" t="s">
        <v>115</v>
      </c>
      <c r="C12" s="40">
        <v>20</v>
      </c>
      <c r="D12" s="66" t="s">
        <v>51</v>
      </c>
      <c r="E12" s="38"/>
      <c r="F12" s="38"/>
      <c r="G12" s="38"/>
      <c r="H12" s="71"/>
      <c r="I12" s="39">
        <f t="shared" si="0"/>
        <v>0</v>
      </c>
    </row>
    <row r="13" spans="1:14" ht="22.5" customHeight="1"/>
    <row r="14" spans="1:14" s="84" customFormat="1">
      <c r="A14" s="148" t="s">
        <v>116</v>
      </c>
      <c r="B14" s="148"/>
      <c r="C14" s="82"/>
      <c r="D14" s="82"/>
      <c r="E14" s="82"/>
      <c r="F14" s="82"/>
      <c r="G14" s="82"/>
      <c r="H14" s="82"/>
      <c r="I14" s="83"/>
      <c r="N14" s="85"/>
    </row>
    <row r="15" spans="1:14" s="84" customFormat="1" ht="45">
      <c r="A15" s="86" t="s">
        <v>18</v>
      </c>
      <c r="B15" s="87" t="s">
        <v>117</v>
      </c>
      <c r="C15" s="88" t="s">
        <v>118</v>
      </c>
      <c r="D15" s="88" t="s">
        <v>119</v>
      </c>
      <c r="E15" s="149" t="s">
        <v>130</v>
      </c>
      <c r="F15" s="150"/>
      <c r="G15" s="87" t="s">
        <v>120</v>
      </c>
      <c r="H15" s="89" t="s">
        <v>132</v>
      </c>
      <c r="I15" s="89" t="s">
        <v>133</v>
      </c>
    </row>
    <row r="16" spans="1:14" s="84" customFormat="1" ht="45">
      <c r="A16" s="90" t="s">
        <v>35</v>
      </c>
      <c r="B16" s="91" t="s">
        <v>129</v>
      </c>
      <c r="C16" s="92">
        <v>24</v>
      </c>
      <c r="D16" s="92" t="s">
        <v>121</v>
      </c>
      <c r="E16" s="151"/>
      <c r="F16" s="152"/>
      <c r="G16" s="93"/>
      <c r="H16" s="93"/>
      <c r="I16" s="94">
        <f t="shared" ref="I16" si="1">ROUND(ROUND(H16,2)*C16,2)</f>
        <v>0</v>
      </c>
    </row>
    <row r="17" spans="1:9" s="84" customFormat="1" ht="20.25" customHeight="1">
      <c r="A17" s="55"/>
      <c r="B17" s="96"/>
      <c r="C17" s="97"/>
      <c r="D17" s="97"/>
      <c r="E17" s="98"/>
      <c r="F17" s="99"/>
      <c r="G17" s="98"/>
      <c r="H17" s="98"/>
      <c r="I17" s="100"/>
    </row>
    <row r="18" spans="1:9" s="84" customFormat="1">
      <c r="A18" s="153" t="s">
        <v>122</v>
      </c>
      <c r="B18" s="153"/>
      <c r="C18" s="101"/>
      <c r="D18" s="98"/>
      <c r="E18" s="55"/>
      <c r="F18" s="102"/>
      <c r="G18" s="55"/>
      <c r="H18" s="55"/>
      <c r="I18" s="103"/>
    </row>
    <row r="19" spans="1:9" s="84" customFormat="1" ht="69" customHeight="1">
      <c r="A19" s="104" t="s">
        <v>18</v>
      </c>
      <c r="B19" s="87" t="s">
        <v>123</v>
      </c>
      <c r="C19" s="86" t="s">
        <v>124</v>
      </c>
      <c r="D19" s="88" t="s">
        <v>119</v>
      </c>
      <c r="E19" s="154" t="s">
        <v>125</v>
      </c>
      <c r="F19" s="155"/>
      <c r="G19" s="155"/>
      <c r="H19" s="86" t="s">
        <v>126</v>
      </c>
      <c r="I19" s="89" t="s">
        <v>127</v>
      </c>
    </row>
    <row r="20" spans="1:9" s="84" customFormat="1">
      <c r="A20" s="95" t="s">
        <v>35</v>
      </c>
      <c r="B20" s="91" t="s">
        <v>131</v>
      </c>
      <c r="C20" s="105">
        <v>260</v>
      </c>
      <c r="D20" s="106" t="s">
        <v>128</v>
      </c>
      <c r="E20" s="156">
        <v>0.69</v>
      </c>
      <c r="F20" s="157"/>
      <c r="G20" s="157"/>
      <c r="H20" s="107"/>
      <c r="I20" s="108">
        <f>(C20*E20*H20)/1000</f>
        <v>0</v>
      </c>
    </row>
    <row r="21" spans="1:9" s="84" customFormat="1">
      <c r="A21" s="55"/>
      <c r="B21" s="96"/>
      <c r="C21" s="111"/>
      <c r="D21" s="98"/>
      <c r="E21" s="112"/>
      <c r="F21" s="113"/>
      <c r="G21" s="113"/>
      <c r="H21" s="109"/>
      <c r="I21" s="110"/>
    </row>
    <row r="22" spans="1:9" ht="21" customHeight="1">
      <c r="B22" s="133" t="s">
        <v>67</v>
      </c>
      <c r="C22" s="133"/>
      <c r="D22" s="133"/>
      <c r="E22" s="133"/>
      <c r="F22" s="133"/>
      <c r="G22" s="133"/>
      <c r="H22" s="133"/>
      <c r="I22" s="133"/>
    </row>
  </sheetData>
  <mergeCells count="10">
    <mergeCell ref="E2:G2"/>
    <mergeCell ref="H2:I2"/>
    <mergeCell ref="F7:G7"/>
    <mergeCell ref="B22:I22"/>
    <mergeCell ref="A14:B14"/>
    <mergeCell ref="E15:F15"/>
    <mergeCell ref="E16:F16"/>
    <mergeCell ref="A18:B18"/>
    <mergeCell ref="E19:G19"/>
    <mergeCell ref="E20:G20"/>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110" zoomScaleNormal="100" zoomScaleSheetLayoutView="110" zoomScalePageLayoutView="85" workbookViewId="0">
      <selection activeCell="B11" sqref="B11"/>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12</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SUM(I10:I11)</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75">
      <c r="A10" s="48" t="s">
        <v>35</v>
      </c>
      <c r="B10" s="52" t="s">
        <v>134</v>
      </c>
      <c r="C10" s="40">
        <v>20</v>
      </c>
      <c r="D10" s="66" t="s">
        <v>51</v>
      </c>
      <c r="E10" s="38"/>
      <c r="F10" s="38"/>
      <c r="G10" s="38"/>
      <c r="H10" s="71"/>
      <c r="I10" s="39">
        <f>ROUND(ROUND(C10,2)*ROUND(H10,2),2)</f>
        <v>0</v>
      </c>
    </row>
    <row r="11" spans="1:11" s="37" customFormat="1" ht="75">
      <c r="A11" s="51" t="s">
        <v>36</v>
      </c>
      <c r="B11" s="52" t="s">
        <v>135</v>
      </c>
      <c r="C11" s="40">
        <v>20</v>
      </c>
      <c r="D11" s="66" t="s">
        <v>51</v>
      </c>
      <c r="E11" s="38"/>
      <c r="F11" s="38"/>
      <c r="G11" s="38"/>
      <c r="H11" s="71"/>
      <c r="I11" s="39">
        <f t="shared" ref="I11" si="0">ROUND(ROUND(C11,2)*ROUND(H11,2),2)</f>
        <v>0</v>
      </c>
    </row>
    <row r="13" spans="1:11">
      <c r="B13" s="133" t="s">
        <v>67</v>
      </c>
      <c r="C13" s="133"/>
      <c r="D13" s="133"/>
      <c r="E13" s="133"/>
      <c r="F13" s="133"/>
      <c r="G13" s="133"/>
      <c r="H13" s="133"/>
      <c r="I13" s="133"/>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zoomScale="110" zoomScaleNormal="100" zoomScaleSheetLayoutView="110" zoomScalePageLayoutView="85" workbookViewId="0">
      <selection activeCell="B13" sqref="B13"/>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13</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SUM(I10:I13)</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90">
      <c r="A10" s="48" t="s">
        <v>35</v>
      </c>
      <c r="B10" s="52" t="s">
        <v>156</v>
      </c>
      <c r="C10" s="40">
        <v>140</v>
      </c>
      <c r="D10" s="66" t="s">
        <v>51</v>
      </c>
      <c r="E10" s="38"/>
      <c r="F10" s="38"/>
      <c r="G10" s="38"/>
      <c r="H10" s="71"/>
      <c r="I10" s="39">
        <f>ROUND(ROUND(C10,2)*ROUND(H10,2),2)</f>
        <v>0</v>
      </c>
    </row>
    <row r="11" spans="1:11" s="37" customFormat="1" ht="45">
      <c r="A11" s="51" t="s">
        <v>36</v>
      </c>
      <c r="B11" s="52" t="s">
        <v>148</v>
      </c>
      <c r="C11" s="40">
        <v>15</v>
      </c>
      <c r="D11" s="66" t="s">
        <v>51</v>
      </c>
      <c r="E11" s="38"/>
      <c r="F11" s="38"/>
      <c r="G11" s="38"/>
      <c r="H11" s="71"/>
      <c r="I11" s="39">
        <f t="shared" ref="I11:I13" si="0">ROUND(ROUND(C11,2)*ROUND(H11,2),2)</f>
        <v>0</v>
      </c>
    </row>
    <row r="12" spans="1:11" s="37" customFormat="1">
      <c r="A12" s="51" t="s">
        <v>37</v>
      </c>
      <c r="B12" s="52" t="s">
        <v>136</v>
      </c>
      <c r="C12" s="40">
        <v>15</v>
      </c>
      <c r="D12" s="66" t="s">
        <v>51</v>
      </c>
      <c r="E12" s="38"/>
      <c r="F12" s="38"/>
      <c r="G12" s="38"/>
      <c r="H12" s="71"/>
      <c r="I12" s="39">
        <f t="shared" si="0"/>
        <v>0</v>
      </c>
    </row>
    <row r="13" spans="1:11" s="37" customFormat="1" ht="30">
      <c r="A13" s="51" t="s">
        <v>38</v>
      </c>
      <c r="B13" s="52" t="s">
        <v>149</v>
      </c>
      <c r="C13" s="40">
        <v>2</v>
      </c>
      <c r="D13" s="66" t="s">
        <v>51</v>
      </c>
      <c r="E13" s="38"/>
      <c r="F13" s="38"/>
      <c r="G13" s="38"/>
      <c r="H13" s="71"/>
      <c r="I13" s="39">
        <f t="shared" si="0"/>
        <v>0</v>
      </c>
    </row>
    <row r="15" spans="1:11">
      <c r="B15" s="133" t="s">
        <v>67</v>
      </c>
      <c r="C15" s="133"/>
      <c r="D15" s="133"/>
      <c r="E15" s="133"/>
      <c r="F15" s="133"/>
      <c r="G15" s="133"/>
      <c r="H15" s="133"/>
      <c r="I15" s="133"/>
    </row>
  </sheetData>
  <mergeCells count="4">
    <mergeCell ref="E2:G2"/>
    <mergeCell ref="H2:I2"/>
    <mergeCell ref="F7:G7"/>
    <mergeCell ref="B15:I15"/>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4" zoomScale="110" zoomScaleNormal="100" zoomScaleSheetLayoutView="110" zoomScalePageLayoutView="85" workbookViewId="0">
      <selection activeCell="E10" sqref="E10"/>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14</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369.75">
      <c r="A10" s="48" t="s">
        <v>35</v>
      </c>
      <c r="B10" s="116" t="s">
        <v>172</v>
      </c>
      <c r="C10" s="40">
        <v>135</v>
      </c>
      <c r="D10" s="66" t="s">
        <v>51</v>
      </c>
      <c r="E10" s="38"/>
      <c r="F10" s="38"/>
      <c r="G10" s="38"/>
      <c r="H10" s="71"/>
      <c r="I10" s="39">
        <f>ROUND(ROUND(C10,2)*ROUND(H10,2),2)</f>
        <v>0</v>
      </c>
    </row>
    <row r="12" spans="1:11">
      <c r="B12" s="133" t="s">
        <v>67</v>
      </c>
      <c r="C12" s="133"/>
      <c r="D12" s="133"/>
      <c r="E12" s="133"/>
      <c r="F12" s="133"/>
      <c r="G12" s="133"/>
      <c r="H12" s="133"/>
      <c r="I12" s="133"/>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110" zoomScaleNormal="100" zoomScaleSheetLayoutView="110" zoomScalePageLayoutView="85" workbookViewId="0">
      <selection activeCell="B16" sqref="B16"/>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15</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60">
      <c r="A10" s="48" t="s">
        <v>35</v>
      </c>
      <c r="B10" s="52" t="s">
        <v>150</v>
      </c>
      <c r="C10" s="40">
        <v>15600</v>
      </c>
      <c r="D10" s="66" t="s">
        <v>51</v>
      </c>
      <c r="E10" s="38"/>
      <c r="F10" s="38"/>
      <c r="G10" s="38"/>
      <c r="H10" s="71"/>
      <c r="I10" s="39">
        <f>ROUND(ROUND(C10,2)*ROUND(H10,2),2)</f>
        <v>0</v>
      </c>
    </row>
    <row r="12" spans="1:11">
      <c r="B12" s="133" t="s">
        <v>67</v>
      </c>
      <c r="C12" s="133"/>
      <c r="D12" s="133"/>
      <c r="E12" s="133"/>
      <c r="F12" s="133"/>
      <c r="G12" s="133"/>
      <c r="H12" s="133"/>
      <c r="I12" s="133"/>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zoomScaleNormal="100" zoomScaleSheetLayoutView="100" zoomScalePageLayoutView="85" workbookViewId="0">
      <selection activeCell="F26" sqref="F26"/>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16</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SUM(I10:I21)</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45">
      <c r="A10" s="48" t="s">
        <v>35</v>
      </c>
      <c r="B10" s="52" t="s">
        <v>145</v>
      </c>
      <c r="C10" s="40">
        <v>13100</v>
      </c>
      <c r="D10" s="66" t="s">
        <v>51</v>
      </c>
      <c r="E10" s="38"/>
      <c r="F10" s="38"/>
      <c r="G10" s="38"/>
      <c r="H10" s="71"/>
      <c r="I10" s="39">
        <f>ROUND(ROUND(C10,2)*ROUND(H10,2),2)</f>
        <v>0</v>
      </c>
    </row>
    <row r="11" spans="1:11" s="37" customFormat="1" ht="30">
      <c r="A11" s="51" t="s">
        <v>36</v>
      </c>
      <c r="B11" s="52" t="s">
        <v>152</v>
      </c>
      <c r="C11" s="40">
        <v>4400</v>
      </c>
      <c r="D11" s="66" t="s">
        <v>51</v>
      </c>
      <c r="E11" s="38"/>
      <c r="F11" s="38"/>
      <c r="G11" s="38"/>
      <c r="H11" s="71"/>
      <c r="I11" s="39">
        <f t="shared" ref="I11:I21" si="0">ROUND(ROUND(C11,2)*ROUND(H11,2),2)</f>
        <v>0</v>
      </c>
    </row>
    <row r="12" spans="1:11" s="37" customFormat="1" ht="90">
      <c r="A12" s="51" t="s">
        <v>37</v>
      </c>
      <c r="B12" s="52" t="s">
        <v>137</v>
      </c>
      <c r="C12" s="40">
        <v>260</v>
      </c>
      <c r="D12" s="66" t="s">
        <v>51</v>
      </c>
      <c r="E12" s="38"/>
      <c r="F12" s="38"/>
      <c r="G12" s="38"/>
      <c r="H12" s="71"/>
      <c r="I12" s="39">
        <f t="shared" si="0"/>
        <v>0</v>
      </c>
    </row>
    <row r="13" spans="1:11" s="37" customFormat="1" ht="60">
      <c r="A13" s="51" t="s">
        <v>38</v>
      </c>
      <c r="B13" s="52" t="s">
        <v>138</v>
      </c>
      <c r="C13" s="40">
        <v>220</v>
      </c>
      <c r="D13" s="66" t="s">
        <v>51</v>
      </c>
      <c r="E13" s="38"/>
      <c r="F13" s="38"/>
      <c r="G13" s="38"/>
      <c r="H13" s="71"/>
      <c r="I13" s="39">
        <f t="shared" si="0"/>
        <v>0</v>
      </c>
    </row>
    <row r="14" spans="1:11" s="37" customFormat="1" ht="75">
      <c r="A14" s="51" t="s">
        <v>39</v>
      </c>
      <c r="B14" s="52" t="s">
        <v>139</v>
      </c>
      <c r="C14" s="40">
        <v>300000</v>
      </c>
      <c r="D14" s="66" t="s">
        <v>51</v>
      </c>
      <c r="E14" s="38"/>
      <c r="F14" s="38"/>
      <c r="G14" s="38"/>
      <c r="H14" s="71"/>
      <c r="I14" s="39">
        <f t="shared" si="0"/>
        <v>0</v>
      </c>
    </row>
    <row r="15" spans="1:11" s="37" customFormat="1" ht="75">
      <c r="A15" s="51" t="s">
        <v>40</v>
      </c>
      <c r="B15" s="52" t="s">
        <v>163</v>
      </c>
      <c r="C15" s="40">
        <v>44000</v>
      </c>
      <c r="D15" s="66" t="s">
        <v>51</v>
      </c>
      <c r="E15" s="38"/>
      <c r="F15" s="38"/>
      <c r="G15" s="38"/>
      <c r="H15" s="71"/>
      <c r="I15" s="39">
        <f t="shared" ref="I15:I20" si="1">ROUND(ROUND(C15,2)*ROUND(H15,2),2)</f>
        <v>0</v>
      </c>
    </row>
    <row r="16" spans="1:11" s="37" customFormat="1" ht="45">
      <c r="A16" s="51" t="s">
        <v>41</v>
      </c>
      <c r="B16" s="52" t="s">
        <v>140</v>
      </c>
      <c r="C16" s="114">
        <v>1</v>
      </c>
      <c r="D16" s="115" t="s">
        <v>164</v>
      </c>
      <c r="E16" s="38"/>
      <c r="F16" s="38"/>
      <c r="G16" s="38"/>
      <c r="H16" s="71"/>
      <c r="I16" s="39">
        <f t="shared" si="1"/>
        <v>0</v>
      </c>
    </row>
    <row r="17" spans="1:9" s="37" customFormat="1" ht="30">
      <c r="A17" s="51" t="s">
        <v>42</v>
      </c>
      <c r="B17" s="52" t="s">
        <v>141</v>
      </c>
      <c r="C17" s="40">
        <v>310000</v>
      </c>
      <c r="D17" s="66" t="s">
        <v>51</v>
      </c>
      <c r="E17" s="38"/>
      <c r="F17" s="38"/>
      <c r="G17" s="38"/>
      <c r="H17" s="71"/>
      <c r="I17" s="39">
        <f t="shared" si="1"/>
        <v>0</v>
      </c>
    </row>
    <row r="18" spans="1:9" s="37" customFormat="1" ht="75">
      <c r="A18" s="51" t="s">
        <v>43</v>
      </c>
      <c r="B18" s="52" t="s">
        <v>146</v>
      </c>
      <c r="C18" s="40">
        <v>90000</v>
      </c>
      <c r="D18" s="66" t="s">
        <v>51</v>
      </c>
      <c r="E18" s="38"/>
      <c r="F18" s="38"/>
      <c r="G18" s="38"/>
      <c r="H18" s="71"/>
      <c r="I18" s="39">
        <f t="shared" si="1"/>
        <v>0</v>
      </c>
    </row>
    <row r="19" spans="1:9" s="37" customFormat="1" ht="60">
      <c r="A19" s="51" t="s">
        <v>45</v>
      </c>
      <c r="B19" s="52" t="s">
        <v>142</v>
      </c>
      <c r="C19" s="40">
        <v>150000</v>
      </c>
      <c r="D19" s="66" t="s">
        <v>51</v>
      </c>
      <c r="E19" s="38"/>
      <c r="F19" s="38"/>
      <c r="G19" s="38"/>
      <c r="H19" s="71"/>
      <c r="I19" s="39">
        <f t="shared" si="1"/>
        <v>0</v>
      </c>
    </row>
    <row r="20" spans="1:9" s="37" customFormat="1" ht="45">
      <c r="A20" s="51" t="s">
        <v>46</v>
      </c>
      <c r="B20" s="52" t="s">
        <v>143</v>
      </c>
      <c r="C20" s="40">
        <v>11500</v>
      </c>
      <c r="D20" s="66" t="s">
        <v>51</v>
      </c>
      <c r="E20" s="38"/>
      <c r="F20" s="38"/>
      <c r="G20" s="38"/>
      <c r="H20" s="71"/>
      <c r="I20" s="39">
        <f t="shared" si="1"/>
        <v>0</v>
      </c>
    </row>
    <row r="21" spans="1:9" s="37" customFormat="1" ht="45">
      <c r="A21" s="51" t="s">
        <v>50</v>
      </c>
      <c r="B21" s="52" t="s">
        <v>144</v>
      </c>
      <c r="C21" s="40">
        <v>70000</v>
      </c>
      <c r="D21" s="66" t="s">
        <v>51</v>
      </c>
      <c r="E21" s="38"/>
      <c r="F21" s="38"/>
      <c r="G21" s="38"/>
      <c r="H21" s="71"/>
      <c r="I21" s="39">
        <f t="shared" si="0"/>
        <v>0</v>
      </c>
    </row>
    <row r="23" spans="1:9">
      <c r="B23" s="133" t="s">
        <v>67</v>
      </c>
      <c r="C23" s="133"/>
      <c r="D23" s="133"/>
      <c r="E23" s="133"/>
      <c r="F23" s="133"/>
      <c r="G23" s="133"/>
      <c r="H23" s="133"/>
      <c r="I23" s="133"/>
    </row>
  </sheetData>
  <mergeCells count="4">
    <mergeCell ref="E2:G2"/>
    <mergeCell ref="H2:I2"/>
    <mergeCell ref="F7:G7"/>
    <mergeCell ref="B23:I2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G28" sqref="G28"/>
    </sheetView>
  </sheetViews>
  <sheetFormatPr defaultColWidth="9.140625" defaultRowHeight="15"/>
  <cols>
    <col min="1" max="1" width="5.28515625" style="78" customWidth="1"/>
    <col min="2" max="2" width="78" style="78" customWidth="1"/>
    <col min="3" max="3" width="9.7109375" style="25" customWidth="1"/>
    <col min="4" max="4" width="10.7109375" style="79" customWidth="1"/>
    <col min="5" max="5" width="22.28515625" style="78" customWidth="1"/>
    <col min="6" max="6" width="21.42578125" style="78" customWidth="1"/>
    <col min="7" max="7" width="21.85546875" style="78" customWidth="1"/>
    <col min="8" max="8" width="18.28515625" style="78" customWidth="1"/>
    <col min="9" max="9" width="23" style="78" customWidth="1"/>
    <col min="10" max="11" width="14.28515625" style="78" customWidth="1"/>
    <col min="12" max="16384" width="9.140625" style="78"/>
  </cols>
  <sheetData>
    <row r="1" spans="1:11">
      <c r="B1" s="23" t="str">
        <f>'Informacje ogólne'!D4</f>
        <v>DFP.271.66.2022.LS</v>
      </c>
      <c r="C1" s="78"/>
      <c r="I1" s="24" t="s">
        <v>33</v>
      </c>
      <c r="J1" s="24"/>
      <c r="K1" s="24"/>
    </row>
    <row r="2" spans="1:11">
      <c r="E2" s="133"/>
      <c r="F2" s="133"/>
      <c r="G2" s="133"/>
      <c r="H2" s="145" t="s">
        <v>32</v>
      </c>
      <c r="I2" s="145"/>
    </row>
    <row r="4" spans="1:11">
      <c r="B4" s="6" t="s">
        <v>6</v>
      </c>
      <c r="C4" s="77">
        <v>17</v>
      </c>
      <c r="D4" s="26"/>
      <c r="E4" s="27" t="s">
        <v>8</v>
      </c>
      <c r="F4" s="27"/>
      <c r="G4" s="5"/>
      <c r="H4" s="76"/>
      <c r="I4" s="76"/>
    </row>
    <row r="5" spans="1:11">
      <c r="B5" s="6"/>
      <c r="C5" s="28"/>
      <c r="D5" s="26"/>
      <c r="E5" s="27"/>
      <c r="F5" s="27"/>
      <c r="G5" s="5"/>
      <c r="H5" s="76"/>
      <c r="I5" s="76"/>
    </row>
    <row r="6" spans="1:11">
      <c r="A6" s="6"/>
      <c r="C6" s="28"/>
      <c r="D6" s="26"/>
      <c r="E6" s="76"/>
      <c r="F6" s="76"/>
      <c r="G6" s="76"/>
      <c r="H6" s="76"/>
      <c r="I6" s="76"/>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45">
      <c r="A10" s="48" t="s">
        <v>35</v>
      </c>
      <c r="B10" s="52" t="s">
        <v>154</v>
      </c>
      <c r="C10" s="40">
        <v>80</v>
      </c>
      <c r="D10" s="66" t="s">
        <v>51</v>
      </c>
      <c r="E10" s="38"/>
      <c r="F10" s="38"/>
      <c r="G10" s="38"/>
      <c r="H10" s="71"/>
      <c r="I10" s="39">
        <f>ROUND(ROUND(C10,2)*ROUND(H10,2),2)</f>
        <v>0</v>
      </c>
    </row>
    <row r="12" spans="1:11">
      <c r="B12" s="133" t="s">
        <v>67</v>
      </c>
      <c r="C12" s="133"/>
      <c r="D12" s="133"/>
      <c r="E12" s="133"/>
      <c r="F12" s="133"/>
      <c r="G12" s="133"/>
      <c r="H12" s="133"/>
      <c r="I12" s="133"/>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110" zoomScaleNormal="100" zoomScaleSheetLayoutView="110" zoomScalePageLayoutView="85" workbookViewId="0">
      <selection activeCell="B14" sqref="B14"/>
    </sheetView>
  </sheetViews>
  <sheetFormatPr defaultColWidth="9.140625" defaultRowHeight="15"/>
  <cols>
    <col min="1" max="1" width="5.28515625" style="63" customWidth="1"/>
    <col min="2" max="2" width="78" style="63" customWidth="1"/>
    <col min="3" max="3" width="9.7109375" style="25" customWidth="1"/>
    <col min="4" max="4" width="10.7109375" style="65" customWidth="1"/>
    <col min="5" max="5" width="22.28515625" style="63" customWidth="1"/>
    <col min="6" max="6" width="21.42578125" style="63" customWidth="1"/>
    <col min="7" max="7" width="21.85546875" style="63" customWidth="1"/>
    <col min="8" max="8" width="18.28515625" style="63" customWidth="1"/>
    <col min="9" max="9" width="23" style="63" customWidth="1"/>
    <col min="10" max="11" width="14.28515625" style="63" customWidth="1"/>
    <col min="12" max="16384" width="9.140625" style="63"/>
  </cols>
  <sheetData>
    <row r="1" spans="1:11">
      <c r="B1" s="23" t="str">
        <f>'Informacje ogólne'!D4</f>
        <v>DFP.271.66.2022.LS</v>
      </c>
      <c r="C1" s="63"/>
      <c r="I1" s="24" t="s">
        <v>33</v>
      </c>
      <c r="J1" s="24"/>
      <c r="K1" s="24"/>
    </row>
    <row r="2" spans="1:11">
      <c r="E2" s="133"/>
      <c r="F2" s="133"/>
      <c r="G2" s="133"/>
      <c r="H2" s="145" t="s">
        <v>32</v>
      </c>
      <c r="I2" s="145"/>
    </row>
    <row r="4" spans="1:11">
      <c r="B4" s="6" t="s">
        <v>6</v>
      </c>
      <c r="C4" s="64">
        <v>1</v>
      </c>
      <c r="D4" s="26"/>
      <c r="E4" s="27" t="s">
        <v>8</v>
      </c>
      <c r="F4" s="27"/>
      <c r="G4" s="5"/>
      <c r="H4" s="62"/>
      <c r="I4" s="62"/>
    </row>
    <row r="5" spans="1:11">
      <c r="B5" s="6"/>
      <c r="C5" s="28"/>
      <c r="D5" s="26"/>
      <c r="E5" s="27"/>
      <c r="F5" s="27"/>
      <c r="G5" s="5"/>
      <c r="H5" s="62"/>
      <c r="I5" s="62"/>
    </row>
    <row r="6" spans="1:11">
      <c r="A6" s="6"/>
      <c r="C6" s="28"/>
      <c r="D6" s="26"/>
      <c r="E6" s="62"/>
      <c r="F6" s="62"/>
      <c r="G6" s="62"/>
      <c r="H6" s="62"/>
      <c r="I6" s="62"/>
    </row>
    <row r="7" spans="1:11">
      <c r="A7" s="29"/>
      <c r="B7" s="29"/>
      <c r="C7" s="30"/>
      <c r="D7" s="31"/>
      <c r="E7" s="32" t="s">
        <v>68</v>
      </c>
      <c r="F7" s="146">
        <f>SUM(I10:I11)</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c r="A10" s="48" t="s">
        <v>35</v>
      </c>
      <c r="B10" s="52" t="s">
        <v>89</v>
      </c>
      <c r="C10" s="40">
        <v>800</v>
      </c>
      <c r="D10" s="66" t="s">
        <v>51</v>
      </c>
      <c r="E10" s="38"/>
      <c r="F10" s="38"/>
      <c r="G10" s="38"/>
      <c r="H10" s="71"/>
      <c r="I10" s="39">
        <f>ROUND(ROUND(C10,2)*ROUND(H10,2),2)</f>
        <v>0</v>
      </c>
    </row>
    <row r="11" spans="1:11" s="37" customFormat="1" ht="30">
      <c r="A11" s="51" t="s">
        <v>36</v>
      </c>
      <c r="B11" s="52" t="s">
        <v>90</v>
      </c>
      <c r="C11" s="40">
        <v>35</v>
      </c>
      <c r="D11" s="66" t="s">
        <v>51</v>
      </c>
      <c r="E11" s="38"/>
      <c r="F11" s="38"/>
      <c r="G11" s="38"/>
      <c r="H11" s="71"/>
      <c r="I11" s="39">
        <f>ROUND(ROUND(C11,2)*ROUND(H11,2),2)</f>
        <v>0</v>
      </c>
    </row>
    <row r="13" spans="1:11">
      <c r="B13" s="133" t="s">
        <v>67</v>
      </c>
      <c r="C13" s="133"/>
      <c r="D13" s="133"/>
      <c r="E13" s="133"/>
      <c r="F13" s="133"/>
      <c r="G13" s="133"/>
      <c r="H13" s="133"/>
      <c r="I13" s="133"/>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6"/>
  <sheetViews>
    <sheetView showGridLines="0" tabSelected="1" view="pageBreakPreview" zoomScale="110" zoomScaleNormal="100" zoomScaleSheetLayoutView="110" zoomScalePageLayoutView="85" workbookViewId="0">
      <selection activeCell="B8" sqref="B8"/>
    </sheetView>
  </sheetViews>
  <sheetFormatPr defaultColWidth="9.140625" defaultRowHeight="15"/>
  <cols>
    <col min="1" max="1" width="5.28515625" style="68" customWidth="1"/>
    <col min="2" max="2" width="78" style="68" customWidth="1"/>
    <col min="3" max="3" width="9.7109375" style="25" customWidth="1"/>
    <col min="4" max="4" width="10.7109375" style="70" customWidth="1"/>
    <col min="5" max="5" width="22.28515625" style="68" customWidth="1"/>
    <col min="6" max="6" width="21.42578125" style="68" customWidth="1"/>
    <col min="7" max="7" width="21.85546875" style="68" customWidth="1"/>
    <col min="8" max="8" width="18.28515625" style="68" customWidth="1"/>
    <col min="9" max="9" width="23" style="68" customWidth="1"/>
    <col min="10" max="11" width="14.28515625" style="68" customWidth="1"/>
    <col min="12" max="16384" width="9.140625" style="68"/>
  </cols>
  <sheetData>
    <row r="1" spans="1:11">
      <c r="B1" s="23" t="str">
        <f>'Informacje ogólne'!D4</f>
        <v>DFP.271.66.2022.LS</v>
      </c>
      <c r="C1" s="68"/>
      <c r="I1" s="24" t="s">
        <v>33</v>
      </c>
      <c r="J1" s="24"/>
      <c r="K1" s="24"/>
    </row>
    <row r="2" spans="1:11">
      <c r="E2" s="133"/>
      <c r="F2" s="133"/>
      <c r="G2" s="133"/>
      <c r="H2" s="145" t="s">
        <v>32</v>
      </c>
      <c r="I2" s="145"/>
    </row>
    <row r="4" spans="1:11">
      <c r="B4" s="6" t="s">
        <v>6</v>
      </c>
      <c r="C4" s="69">
        <v>2</v>
      </c>
      <c r="D4" s="26"/>
      <c r="E4" s="27" t="s">
        <v>8</v>
      </c>
      <c r="F4" s="27"/>
      <c r="G4" s="5"/>
      <c r="H4" s="67"/>
      <c r="I4" s="67"/>
    </row>
    <row r="5" spans="1:11">
      <c r="B5" s="6"/>
      <c r="C5" s="28"/>
      <c r="D5" s="26"/>
      <c r="E5" s="27"/>
      <c r="F5" s="27"/>
      <c r="G5" s="5"/>
      <c r="H5" s="67"/>
      <c r="I5" s="67"/>
    </row>
    <row r="6" spans="1:11">
      <c r="A6" s="6"/>
      <c r="C6" s="28"/>
      <c r="D6" s="26"/>
      <c r="E6" s="67"/>
      <c r="F6" s="67"/>
      <c r="G6" s="67"/>
      <c r="H6" s="67"/>
      <c r="I6" s="67"/>
    </row>
    <row r="7" spans="1:11">
      <c r="A7" s="29"/>
      <c r="B7" s="29"/>
      <c r="C7" s="30"/>
      <c r="D7" s="31"/>
      <c r="E7" s="32" t="s">
        <v>68</v>
      </c>
      <c r="F7" s="146">
        <f>SUM(I10:I14)</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165">
      <c r="A10" s="48" t="s">
        <v>35</v>
      </c>
      <c r="B10" s="52" t="s">
        <v>160</v>
      </c>
      <c r="C10" s="40">
        <v>1000</v>
      </c>
      <c r="D10" s="66" t="s">
        <v>51</v>
      </c>
      <c r="E10" s="38"/>
      <c r="F10" s="38"/>
      <c r="G10" s="38"/>
      <c r="H10" s="71"/>
      <c r="I10" s="39">
        <f>ROUND(ROUND(C10,2)*ROUND(H10,2),2)</f>
        <v>0</v>
      </c>
    </row>
    <row r="11" spans="1:11" s="37" customFormat="1" ht="195">
      <c r="A11" s="51" t="s">
        <v>36</v>
      </c>
      <c r="B11" s="52" t="s">
        <v>157</v>
      </c>
      <c r="C11" s="40">
        <v>300</v>
      </c>
      <c r="D11" s="66" t="s">
        <v>51</v>
      </c>
      <c r="E11" s="38"/>
      <c r="F11" s="38"/>
      <c r="G11" s="38"/>
      <c r="H11" s="71"/>
      <c r="I11" s="39">
        <f t="shared" ref="I11:I14" si="0">ROUND(ROUND(C11,2)*ROUND(H11,2),2)</f>
        <v>0</v>
      </c>
    </row>
    <row r="12" spans="1:11" s="37" customFormat="1" ht="120">
      <c r="A12" s="51" t="s">
        <v>37</v>
      </c>
      <c r="B12" s="52" t="s">
        <v>161</v>
      </c>
      <c r="C12" s="40">
        <v>1100</v>
      </c>
      <c r="D12" s="66" t="s">
        <v>51</v>
      </c>
      <c r="E12" s="38"/>
      <c r="F12" s="38"/>
      <c r="G12" s="38"/>
      <c r="H12" s="71"/>
      <c r="I12" s="39">
        <f t="shared" si="0"/>
        <v>0</v>
      </c>
    </row>
    <row r="13" spans="1:11" s="37" customFormat="1" ht="90">
      <c r="A13" s="51" t="s">
        <v>38</v>
      </c>
      <c r="B13" s="52" t="s">
        <v>158</v>
      </c>
      <c r="C13" s="40">
        <v>1000</v>
      </c>
      <c r="D13" s="66" t="s">
        <v>51</v>
      </c>
      <c r="E13" s="38"/>
      <c r="F13" s="38"/>
      <c r="G13" s="38"/>
      <c r="H13" s="71"/>
      <c r="I13" s="39">
        <f t="shared" si="0"/>
        <v>0</v>
      </c>
    </row>
    <row r="14" spans="1:11" s="37" customFormat="1" ht="90">
      <c r="A14" s="51" t="s">
        <v>39</v>
      </c>
      <c r="B14" s="52" t="s">
        <v>159</v>
      </c>
      <c r="C14" s="40">
        <v>1100</v>
      </c>
      <c r="D14" s="66" t="s">
        <v>51</v>
      </c>
      <c r="E14" s="38"/>
      <c r="F14" s="38"/>
      <c r="G14" s="38"/>
      <c r="H14" s="71"/>
      <c r="I14" s="39">
        <f t="shared" si="0"/>
        <v>0</v>
      </c>
    </row>
    <row r="16" spans="1:11">
      <c r="B16" s="133" t="s">
        <v>67</v>
      </c>
      <c r="C16" s="133"/>
      <c r="D16" s="133"/>
      <c r="E16" s="133"/>
      <c r="F16" s="133"/>
      <c r="G16" s="133"/>
      <c r="H16" s="133"/>
      <c r="I16" s="133"/>
    </row>
  </sheetData>
  <mergeCells count="4">
    <mergeCell ref="E2:G2"/>
    <mergeCell ref="H2:I2"/>
    <mergeCell ref="F7:G7"/>
    <mergeCell ref="B16:I16"/>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zoomScale="110" zoomScaleNormal="100" zoomScaleSheetLayoutView="110" zoomScalePageLayoutView="85" workbookViewId="0">
      <selection activeCell="B24" sqref="B24"/>
    </sheetView>
  </sheetViews>
  <sheetFormatPr defaultColWidth="9.140625" defaultRowHeight="15"/>
  <cols>
    <col min="1" max="1" width="5.28515625" style="63" customWidth="1"/>
    <col min="2" max="2" width="78" style="63" customWidth="1"/>
    <col min="3" max="3" width="9.7109375" style="25" customWidth="1"/>
    <col min="4" max="4" width="10.7109375" style="65" customWidth="1"/>
    <col min="5" max="5" width="22.28515625" style="63" customWidth="1"/>
    <col min="6" max="6" width="21.42578125" style="63" customWidth="1"/>
    <col min="7" max="7" width="21.85546875" style="63" customWidth="1"/>
    <col min="8" max="8" width="18.28515625" style="63" customWidth="1"/>
    <col min="9" max="9" width="23" style="63" customWidth="1"/>
    <col min="10" max="11" width="14.28515625" style="63" customWidth="1"/>
    <col min="12" max="16384" width="9.140625" style="63"/>
  </cols>
  <sheetData>
    <row r="1" spans="1:11">
      <c r="B1" s="23" t="str">
        <f>'Informacje ogólne'!D4</f>
        <v>DFP.271.66.2022.LS</v>
      </c>
      <c r="C1" s="63"/>
      <c r="I1" s="24" t="s">
        <v>33</v>
      </c>
      <c r="J1" s="24"/>
      <c r="K1" s="24"/>
    </row>
    <row r="2" spans="1:11">
      <c r="E2" s="133"/>
      <c r="F2" s="133"/>
      <c r="G2" s="133"/>
      <c r="H2" s="145" t="s">
        <v>32</v>
      </c>
      <c r="I2" s="145"/>
    </row>
    <row r="4" spans="1:11">
      <c r="B4" s="6" t="s">
        <v>6</v>
      </c>
      <c r="C4" s="64">
        <v>3</v>
      </c>
      <c r="D4" s="26"/>
      <c r="E4" s="27" t="s">
        <v>8</v>
      </c>
      <c r="F4" s="27"/>
      <c r="G4" s="5"/>
      <c r="H4" s="62"/>
      <c r="I4" s="62"/>
    </row>
    <row r="5" spans="1:11">
      <c r="B5" s="6"/>
      <c r="C5" s="28"/>
      <c r="D5" s="26"/>
      <c r="E5" s="27"/>
      <c r="F5" s="27"/>
      <c r="G5" s="5"/>
      <c r="H5" s="62"/>
      <c r="I5" s="62"/>
    </row>
    <row r="6" spans="1:11">
      <c r="A6" s="6"/>
      <c r="C6" s="28"/>
      <c r="D6" s="26"/>
      <c r="E6" s="62"/>
      <c r="F6" s="62"/>
      <c r="G6" s="62"/>
      <c r="H6" s="62"/>
      <c r="I6" s="62"/>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60">
      <c r="A10" s="48" t="s">
        <v>35</v>
      </c>
      <c r="B10" s="52" t="s">
        <v>91</v>
      </c>
      <c r="C10" s="40">
        <v>30</v>
      </c>
      <c r="D10" s="66" t="s">
        <v>92</v>
      </c>
      <c r="E10" s="38"/>
      <c r="F10" s="38"/>
      <c r="G10" s="38"/>
      <c r="H10" s="71"/>
      <c r="I10" s="39">
        <f>ROUND(ROUND(C10,2)*ROUND(H10,2),2)</f>
        <v>0</v>
      </c>
    </row>
    <row r="12" spans="1:11">
      <c r="B12" s="133" t="s">
        <v>67</v>
      </c>
      <c r="C12" s="133"/>
      <c r="D12" s="133"/>
      <c r="E12" s="133"/>
      <c r="F12" s="133"/>
      <c r="G12" s="133"/>
      <c r="H12" s="133"/>
      <c r="I12" s="133"/>
    </row>
    <row r="14" spans="1:11" ht="19.5" customHeight="1"/>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3"/>
  <sheetViews>
    <sheetView showGridLines="0" view="pageBreakPreview" zoomScale="110" zoomScaleNormal="100" zoomScaleSheetLayoutView="110" zoomScalePageLayoutView="85" workbookViewId="0">
      <selection activeCell="B19" sqref="B19:D19"/>
    </sheetView>
  </sheetViews>
  <sheetFormatPr defaultColWidth="9.140625" defaultRowHeight="15"/>
  <cols>
    <col min="1" max="1" width="5.28515625" style="73" customWidth="1"/>
    <col min="2" max="2" width="78" style="73" customWidth="1"/>
    <col min="3" max="3" width="9.7109375" style="25"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3" t="str">
        <f>'Informacje ogólne'!D4</f>
        <v>DFP.271.66.2022.LS</v>
      </c>
      <c r="C1" s="73"/>
      <c r="I1" s="24" t="s">
        <v>33</v>
      </c>
      <c r="J1" s="24"/>
      <c r="K1" s="24"/>
    </row>
    <row r="2" spans="1:11">
      <c r="E2" s="133"/>
      <c r="F2" s="133"/>
      <c r="G2" s="133"/>
      <c r="H2" s="145" t="s">
        <v>32</v>
      </c>
      <c r="I2" s="145"/>
    </row>
    <row r="4" spans="1:11">
      <c r="B4" s="6" t="s">
        <v>6</v>
      </c>
      <c r="C4" s="74">
        <v>4</v>
      </c>
      <c r="D4" s="26"/>
      <c r="E4" s="27" t="s">
        <v>8</v>
      </c>
      <c r="F4" s="27"/>
      <c r="G4" s="5"/>
      <c r="H4" s="72"/>
      <c r="I4" s="72"/>
    </row>
    <row r="5" spans="1:11">
      <c r="B5" s="6"/>
      <c r="C5" s="28"/>
      <c r="D5" s="26"/>
      <c r="E5" s="27"/>
      <c r="F5" s="27"/>
      <c r="G5" s="5"/>
      <c r="H5" s="72"/>
      <c r="I5" s="72"/>
    </row>
    <row r="6" spans="1:11">
      <c r="A6" s="6"/>
      <c r="C6" s="28"/>
      <c r="D6" s="26"/>
      <c r="E6" s="72"/>
      <c r="F6" s="72"/>
      <c r="G6" s="72"/>
      <c r="H6" s="72"/>
      <c r="I6" s="72"/>
    </row>
    <row r="7" spans="1:11">
      <c r="A7" s="29"/>
      <c r="B7" s="29"/>
      <c r="C7" s="30"/>
      <c r="D7" s="31"/>
      <c r="E7" s="32" t="s">
        <v>68</v>
      </c>
      <c r="F7" s="146">
        <f>SUM(I10:I17)</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90">
      <c r="A10" s="48" t="s">
        <v>35</v>
      </c>
      <c r="B10" s="52" t="s">
        <v>93</v>
      </c>
      <c r="C10" s="40" t="s">
        <v>94</v>
      </c>
      <c r="D10" s="66" t="s">
        <v>94</v>
      </c>
      <c r="E10" s="38" t="s">
        <v>94</v>
      </c>
      <c r="F10" s="38" t="s">
        <v>94</v>
      </c>
      <c r="G10" s="38" t="s">
        <v>94</v>
      </c>
      <c r="H10" s="71" t="s">
        <v>94</v>
      </c>
      <c r="I10" s="39" t="s">
        <v>94</v>
      </c>
    </row>
    <row r="11" spans="1:11" s="37" customFormat="1">
      <c r="A11" s="48" t="s">
        <v>102</v>
      </c>
      <c r="B11" s="52" t="s">
        <v>95</v>
      </c>
      <c r="C11" s="40">
        <v>5</v>
      </c>
      <c r="D11" s="66" t="s">
        <v>51</v>
      </c>
      <c r="E11" s="38"/>
      <c r="F11" s="38"/>
      <c r="G11" s="38"/>
      <c r="H11" s="71"/>
      <c r="I11" s="39">
        <f t="shared" ref="I11:I17" si="0">ROUND(ROUND(C11,2)*ROUND(H11,2),2)</f>
        <v>0</v>
      </c>
    </row>
    <row r="12" spans="1:11" s="37" customFormat="1">
      <c r="A12" s="48" t="s">
        <v>103</v>
      </c>
      <c r="B12" s="52" t="s">
        <v>96</v>
      </c>
      <c r="C12" s="40">
        <v>10</v>
      </c>
      <c r="D12" s="66" t="s">
        <v>51</v>
      </c>
      <c r="E12" s="38"/>
      <c r="F12" s="38"/>
      <c r="G12" s="38"/>
      <c r="H12" s="71"/>
      <c r="I12" s="39">
        <f t="shared" si="0"/>
        <v>0</v>
      </c>
    </row>
    <row r="13" spans="1:11" s="37" customFormat="1">
      <c r="A13" s="48" t="s">
        <v>104</v>
      </c>
      <c r="B13" s="52" t="s">
        <v>97</v>
      </c>
      <c r="C13" s="40">
        <v>35</v>
      </c>
      <c r="D13" s="66" t="s">
        <v>51</v>
      </c>
      <c r="E13" s="38"/>
      <c r="F13" s="38"/>
      <c r="G13" s="38"/>
      <c r="H13" s="71"/>
      <c r="I13" s="39">
        <f t="shared" si="0"/>
        <v>0</v>
      </c>
    </row>
    <row r="14" spans="1:11" s="37" customFormat="1" ht="60">
      <c r="A14" s="48" t="s">
        <v>36</v>
      </c>
      <c r="B14" s="52" t="s">
        <v>98</v>
      </c>
      <c r="C14" s="40" t="s">
        <v>94</v>
      </c>
      <c r="D14" s="66" t="s">
        <v>94</v>
      </c>
      <c r="E14" s="38" t="s">
        <v>94</v>
      </c>
      <c r="F14" s="38" t="s">
        <v>94</v>
      </c>
      <c r="G14" s="38" t="s">
        <v>94</v>
      </c>
      <c r="H14" s="71" t="s">
        <v>94</v>
      </c>
      <c r="I14" s="39" t="s">
        <v>94</v>
      </c>
    </row>
    <row r="15" spans="1:11" s="37" customFormat="1">
      <c r="A15" s="48" t="s">
        <v>105</v>
      </c>
      <c r="B15" s="52" t="s">
        <v>99</v>
      </c>
      <c r="C15" s="40">
        <v>12</v>
      </c>
      <c r="D15" s="66" t="s">
        <v>51</v>
      </c>
      <c r="E15" s="38"/>
      <c r="F15" s="38"/>
      <c r="G15" s="38"/>
      <c r="H15" s="71"/>
      <c r="I15" s="39">
        <f t="shared" si="0"/>
        <v>0</v>
      </c>
    </row>
    <row r="16" spans="1:11" s="37" customFormat="1">
      <c r="A16" s="48" t="s">
        <v>106</v>
      </c>
      <c r="B16" s="52" t="s">
        <v>100</v>
      </c>
      <c r="C16" s="40">
        <v>22</v>
      </c>
      <c r="D16" s="66" t="s">
        <v>51</v>
      </c>
      <c r="E16" s="38"/>
      <c r="F16" s="38"/>
      <c r="G16" s="38"/>
      <c r="H16" s="71"/>
      <c r="I16" s="39">
        <f t="shared" ref="I16" si="1">ROUND(ROUND(C16,2)*ROUND(H16,2),2)</f>
        <v>0</v>
      </c>
    </row>
    <row r="17" spans="1:9" s="37" customFormat="1">
      <c r="A17" s="48" t="s">
        <v>106</v>
      </c>
      <c r="B17" s="52" t="s">
        <v>101</v>
      </c>
      <c r="C17" s="40">
        <v>90</v>
      </c>
      <c r="D17" s="66" t="s">
        <v>51</v>
      </c>
      <c r="E17" s="38"/>
      <c r="F17" s="38"/>
      <c r="G17" s="38"/>
      <c r="H17" s="71"/>
      <c r="I17" s="39">
        <f t="shared" si="0"/>
        <v>0</v>
      </c>
    </row>
    <row r="19" spans="1:9" ht="36" customHeight="1">
      <c r="B19" s="133" t="s">
        <v>153</v>
      </c>
      <c r="C19" s="133"/>
      <c r="D19" s="133"/>
    </row>
    <row r="21" spans="1:9">
      <c r="B21" s="133" t="s">
        <v>67</v>
      </c>
      <c r="C21" s="133"/>
      <c r="D21" s="133"/>
      <c r="E21" s="133"/>
      <c r="F21" s="133"/>
      <c r="G21" s="133"/>
      <c r="H21" s="133"/>
      <c r="I21" s="133"/>
    </row>
    <row r="23" spans="1:9" ht="19.5" customHeight="1"/>
  </sheetData>
  <mergeCells count="5">
    <mergeCell ref="E2:G2"/>
    <mergeCell ref="H2:I2"/>
    <mergeCell ref="F7:G7"/>
    <mergeCell ref="B21:I21"/>
    <mergeCell ref="B19:D19"/>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6"/>
  <sheetViews>
    <sheetView showGridLines="0" view="pageBreakPreview" zoomScale="110" zoomScaleNormal="100" zoomScaleSheetLayoutView="110" zoomScalePageLayoutView="85" workbookViewId="0">
      <selection activeCell="B11" sqref="B11"/>
    </sheetView>
  </sheetViews>
  <sheetFormatPr defaultColWidth="9.140625" defaultRowHeight="15"/>
  <cols>
    <col min="1" max="1" width="5.28515625" style="68" customWidth="1"/>
    <col min="2" max="2" width="78" style="68" customWidth="1"/>
    <col min="3" max="3" width="9.7109375" style="25" customWidth="1"/>
    <col min="4" max="4" width="10.7109375" style="70" customWidth="1"/>
    <col min="5" max="5" width="22.28515625" style="68" customWidth="1"/>
    <col min="6" max="6" width="21.42578125" style="68" customWidth="1"/>
    <col min="7" max="7" width="21.85546875" style="68" customWidth="1"/>
    <col min="8" max="8" width="18.28515625" style="68" customWidth="1"/>
    <col min="9" max="9" width="23" style="68" customWidth="1"/>
    <col min="10" max="11" width="14.28515625" style="68" customWidth="1"/>
    <col min="12" max="16384" width="9.140625" style="68"/>
  </cols>
  <sheetData>
    <row r="1" spans="1:11">
      <c r="B1" s="23" t="str">
        <f>'Informacje ogólne'!D4</f>
        <v>DFP.271.66.2022.LS</v>
      </c>
      <c r="C1" s="68"/>
      <c r="I1" s="24" t="s">
        <v>33</v>
      </c>
      <c r="J1" s="24"/>
      <c r="K1" s="24"/>
    </row>
    <row r="2" spans="1:11">
      <c r="E2" s="133"/>
      <c r="F2" s="133"/>
      <c r="G2" s="133"/>
      <c r="H2" s="145" t="s">
        <v>32</v>
      </c>
      <c r="I2" s="145"/>
    </row>
    <row r="4" spans="1:11">
      <c r="B4" s="6" t="s">
        <v>6</v>
      </c>
      <c r="C4" s="69">
        <v>5</v>
      </c>
      <c r="D4" s="26"/>
      <c r="E4" s="27" t="s">
        <v>8</v>
      </c>
      <c r="F4" s="27"/>
      <c r="G4" s="5"/>
      <c r="H4" s="67"/>
      <c r="I4" s="67"/>
    </row>
    <row r="5" spans="1:11">
      <c r="B5" s="6"/>
      <c r="C5" s="28"/>
      <c r="D5" s="26"/>
      <c r="E5" s="27"/>
      <c r="F5" s="27"/>
      <c r="G5" s="5"/>
      <c r="H5" s="67"/>
      <c r="I5" s="67"/>
    </row>
    <row r="6" spans="1:11">
      <c r="A6" s="6"/>
      <c r="C6" s="28"/>
      <c r="D6" s="26"/>
      <c r="E6" s="67"/>
      <c r="F6" s="67"/>
      <c r="G6" s="67"/>
      <c r="H6" s="67"/>
      <c r="I6" s="67"/>
    </row>
    <row r="7" spans="1:11">
      <c r="A7" s="29"/>
      <c r="B7" s="29"/>
      <c r="C7" s="30"/>
      <c r="D7" s="31"/>
      <c r="E7" s="32" t="s">
        <v>68</v>
      </c>
      <c r="F7" s="146">
        <f>SUM(I10:I12)</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30">
      <c r="A10" s="48" t="s">
        <v>35</v>
      </c>
      <c r="B10" s="52" t="s">
        <v>107</v>
      </c>
      <c r="C10" s="114">
        <v>9125</v>
      </c>
      <c r="D10" s="66" t="s">
        <v>51</v>
      </c>
      <c r="E10" s="38"/>
      <c r="F10" s="38"/>
      <c r="G10" s="38"/>
      <c r="H10" s="71"/>
      <c r="I10" s="39">
        <f>ROUND(ROUND(C10,2)*ROUND(H10,2),2)</f>
        <v>0</v>
      </c>
    </row>
    <row r="11" spans="1:11" s="37" customFormat="1" ht="135">
      <c r="A11" s="48" t="s">
        <v>36</v>
      </c>
      <c r="B11" s="52" t="s">
        <v>162</v>
      </c>
      <c r="C11" s="40">
        <v>9300</v>
      </c>
      <c r="D11" s="66" t="s">
        <v>51</v>
      </c>
      <c r="E11" s="38"/>
      <c r="F11" s="38"/>
      <c r="G11" s="38"/>
      <c r="H11" s="71"/>
      <c r="I11" s="39">
        <f t="shared" ref="I11:I12" si="0">ROUND(ROUND(C11,2)*ROUND(H11,2),2)</f>
        <v>0</v>
      </c>
    </row>
    <row r="12" spans="1:11" s="37" customFormat="1" ht="150">
      <c r="A12" s="48" t="s">
        <v>37</v>
      </c>
      <c r="B12" s="52" t="s">
        <v>147</v>
      </c>
      <c r="C12" s="40">
        <v>3800</v>
      </c>
      <c r="D12" s="66" t="s">
        <v>51</v>
      </c>
      <c r="E12" s="38"/>
      <c r="F12" s="38"/>
      <c r="G12" s="38"/>
      <c r="H12" s="71"/>
      <c r="I12" s="39">
        <f t="shared" si="0"/>
        <v>0</v>
      </c>
    </row>
    <row r="14" spans="1:11">
      <c r="B14" s="133" t="s">
        <v>67</v>
      </c>
      <c r="C14" s="133"/>
      <c r="D14" s="133"/>
      <c r="E14" s="133"/>
      <c r="F14" s="133"/>
      <c r="G14" s="133"/>
      <c r="H14" s="133"/>
      <c r="I14" s="133"/>
    </row>
    <row r="16" spans="1:11" ht="19.5" customHeight="1"/>
  </sheetData>
  <mergeCells count="4">
    <mergeCell ref="E2:G2"/>
    <mergeCell ref="H2:I2"/>
    <mergeCell ref="F7:G7"/>
    <mergeCell ref="B14:I14"/>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zoomScale="110" zoomScaleNormal="100" zoomScaleSheetLayoutView="110" zoomScalePageLayoutView="85" workbookViewId="0">
      <selection activeCell="B16" sqref="B16"/>
    </sheetView>
  </sheetViews>
  <sheetFormatPr defaultColWidth="9.140625" defaultRowHeight="15"/>
  <cols>
    <col min="1" max="1" width="5.28515625" style="73" customWidth="1"/>
    <col min="2" max="2" width="78" style="73" customWidth="1"/>
    <col min="3" max="3" width="9.7109375" style="25"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3" t="str">
        <f>'Informacje ogólne'!D4</f>
        <v>DFP.271.66.2022.LS</v>
      </c>
      <c r="C1" s="73"/>
      <c r="I1" s="24" t="s">
        <v>33</v>
      </c>
      <c r="J1" s="24"/>
      <c r="K1" s="24"/>
    </row>
    <row r="2" spans="1:11">
      <c r="E2" s="133"/>
      <c r="F2" s="133"/>
      <c r="G2" s="133"/>
      <c r="H2" s="145" t="s">
        <v>32</v>
      </c>
      <c r="I2" s="145"/>
    </row>
    <row r="4" spans="1:11">
      <c r="B4" s="6" t="s">
        <v>6</v>
      </c>
      <c r="C4" s="74">
        <v>6</v>
      </c>
      <c r="D4" s="26"/>
      <c r="E4" s="27" t="s">
        <v>8</v>
      </c>
      <c r="F4" s="27"/>
      <c r="G4" s="5"/>
      <c r="H4" s="72"/>
      <c r="I4" s="72"/>
    </row>
    <row r="5" spans="1:11">
      <c r="B5" s="6"/>
      <c r="C5" s="28"/>
      <c r="D5" s="26"/>
      <c r="E5" s="27"/>
      <c r="F5" s="27"/>
      <c r="G5" s="5"/>
      <c r="H5" s="72"/>
      <c r="I5" s="72"/>
    </row>
    <row r="6" spans="1:11">
      <c r="A6" s="6"/>
      <c r="C6" s="28"/>
      <c r="D6" s="26"/>
      <c r="E6" s="72"/>
      <c r="F6" s="72"/>
      <c r="G6" s="72"/>
      <c r="H6" s="72"/>
      <c r="I6" s="72"/>
    </row>
    <row r="7" spans="1:11">
      <c r="A7" s="29"/>
      <c r="B7" s="29"/>
      <c r="C7" s="30"/>
      <c r="D7" s="31"/>
      <c r="E7" s="32" t="s">
        <v>68</v>
      </c>
      <c r="F7" s="146">
        <f>SUM(I10:I11)</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75">
      <c r="A10" s="48" t="s">
        <v>35</v>
      </c>
      <c r="B10" s="52" t="s">
        <v>151</v>
      </c>
      <c r="C10" s="40">
        <v>2150</v>
      </c>
      <c r="D10" s="66" t="s">
        <v>51</v>
      </c>
      <c r="E10" s="38"/>
      <c r="F10" s="38"/>
      <c r="G10" s="38"/>
      <c r="H10" s="71"/>
      <c r="I10" s="39">
        <f>ROUND(ROUND(C10,2)*ROUND(H10,2),2)</f>
        <v>0</v>
      </c>
    </row>
    <row r="11" spans="1:11" s="37" customFormat="1" ht="165">
      <c r="A11" s="48" t="s">
        <v>36</v>
      </c>
      <c r="B11" s="52" t="s">
        <v>166</v>
      </c>
      <c r="C11" s="40">
        <v>5</v>
      </c>
      <c r="D11" s="66" t="s">
        <v>51</v>
      </c>
      <c r="E11" s="38"/>
      <c r="F11" s="38"/>
      <c r="G11" s="38"/>
      <c r="H11" s="71"/>
      <c r="I11" s="39">
        <f t="shared" ref="I11" si="0">ROUND(ROUND(C11,2)*ROUND(H11,2),2)</f>
        <v>0</v>
      </c>
    </row>
    <row r="13" spans="1:11">
      <c r="B13" s="133" t="s">
        <v>67</v>
      </c>
      <c r="C13" s="133"/>
      <c r="D13" s="133"/>
      <c r="E13" s="133"/>
      <c r="F13" s="133"/>
      <c r="G13" s="133"/>
      <c r="H13" s="133"/>
      <c r="I13" s="133"/>
    </row>
    <row r="15" spans="1:11" ht="19.5" customHeight="1"/>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topLeftCell="A4" zoomScale="110" zoomScaleNormal="100" zoomScaleSheetLayoutView="110" zoomScalePageLayoutView="85" workbookViewId="0">
      <selection activeCell="B10" sqref="B10"/>
    </sheetView>
  </sheetViews>
  <sheetFormatPr defaultColWidth="9.140625" defaultRowHeight="15"/>
  <cols>
    <col min="1" max="1" width="5.28515625" style="68" customWidth="1"/>
    <col min="2" max="2" width="78" style="68" customWidth="1"/>
    <col min="3" max="3" width="9.7109375" style="25" customWidth="1"/>
    <col min="4" max="4" width="10.7109375" style="70" customWidth="1"/>
    <col min="5" max="5" width="22.28515625" style="68" customWidth="1"/>
    <col min="6" max="6" width="21.42578125" style="68" customWidth="1"/>
    <col min="7" max="7" width="21.85546875" style="68" customWidth="1"/>
    <col min="8" max="8" width="18.28515625" style="68" customWidth="1"/>
    <col min="9" max="9" width="23" style="68" customWidth="1"/>
    <col min="10" max="11" width="14.28515625" style="68" customWidth="1"/>
    <col min="12" max="16384" width="9.140625" style="68"/>
  </cols>
  <sheetData>
    <row r="1" spans="1:11">
      <c r="B1" s="23" t="str">
        <f>'Informacje ogólne'!D4</f>
        <v>DFP.271.66.2022.LS</v>
      </c>
      <c r="C1" s="68"/>
      <c r="I1" s="24" t="s">
        <v>33</v>
      </c>
      <c r="J1" s="24"/>
      <c r="K1" s="24"/>
    </row>
    <row r="2" spans="1:11">
      <c r="E2" s="133"/>
      <c r="F2" s="133"/>
      <c r="G2" s="133"/>
      <c r="H2" s="145" t="s">
        <v>32</v>
      </c>
      <c r="I2" s="145"/>
    </row>
    <row r="4" spans="1:11">
      <c r="B4" s="6" t="s">
        <v>6</v>
      </c>
      <c r="C4" s="69">
        <v>7</v>
      </c>
      <c r="D4" s="26"/>
      <c r="E4" s="27" t="s">
        <v>8</v>
      </c>
      <c r="F4" s="27"/>
      <c r="G4" s="5"/>
      <c r="H4" s="67"/>
      <c r="I4" s="67"/>
    </row>
    <row r="5" spans="1:11">
      <c r="B5" s="6"/>
      <c r="C5" s="28"/>
      <c r="D5" s="26"/>
      <c r="E5" s="27"/>
      <c r="F5" s="27"/>
      <c r="G5" s="5"/>
      <c r="H5" s="67"/>
      <c r="I5" s="67"/>
    </row>
    <row r="6" spans="1:11">
      <c r="A6" s="6"/>
      <c r="C6" s="28"/>
      <c r="D6" s="26"/>
      <c r="E6" s="67"/>
      <c r="F6" s="67"/>
      <c r="G6" s="67"/>
      <c r="H6" s="67"/>
      <c r="I6" s="67"/>
    </row>
    <row r="7" spans="1:11">
      <c r="A7" s="29"/>
      <c r="B7" s="29"/>
      <c r="C7" s="30"/>
      <c r="D7" s="31"/>
      <c r="E7" s="32" t="s">
        <v>68</v>
      </c>
      <c r="F7" s="146">
        <f>SUM(I10:I10)</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375">
      <c r="A10" s="48" t="s">
        <v>35</v>
      </c>
      <c r="B10" s="52" t="s">
        <v>167</v>
      </c>
      <c r="C10" s="40">
        <v>1750</v>
      </c>
      <c r="D10" s="66" t="s">
        <v>51</v>
      </c>
      <c r="E10" s="38"/>
      <c r="F10" s="38"/>
      <c r="G10" s="38"/>
      <c r="H10" s="71"/>
      <c r="I10" s="39">
        <f>ROUND(ROUND(C10,2)*ROUND(H10,2),2)</f>
        <v>0</v>
      </c>
    </row>
    <row r="12" spans="1:11">
      <c r="B12" s="133" t="s">
        <v>67</v>
      </c>
      <c r="C12" s="133"/>
      <c r="D12" s="133"/>
      <c r="E12" s="133"/>
      <c r="F12" s="133"/>
      <c r="G12" s="133"/>
      <c r="H12" s="133"/>
      <c r="I12" s="133"/>
    </row>
  </sheetData>
  <mergeCells count="4">
    <mergeCell ref="E2:G2"/>
    <mergeCell ref="H2:I2"/>
    <mergeCell ref="F7:G7"/>
    <mergeCell ref="B12:I12"/>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110" zoomScaleNormal="100" zoomScaleSheetLayoutView="110" zoomScalePageLayoutView="85" workbookViewId="0">
      <selection activeCell="B11" sqref="B11"/>
    </sheetView>
  </sheetViews>
  <sheetFormatPr defaultColWidth="9.140625" defaultRowHeight="15"/>
  <cols>
    <col min="1" max="1" width="5.28515625" style="73" customWidth="1"/>
    <col min="2" max="2" width="78" style="73" customWidth="1"/>
    <col min="3" max="3" width="9.7109375" style="25" customWidth="1"/>
    <col min="4" max="4" width="10.7109375" style="75" customWidth="1"/>
    <col min="5" max="5" width="22.28515625" style="73" customWidth="1"/>
    <col min="6" max="6" width="21.42578125" style="73" customWidth="1"/>
    <col min="7" max="7" width="21.85546875" style="73" customWidth="1"/>
    <col min="8" max="8" width="18.28515625" style="73" customWidth="1"/>
    <col min="9" max="9" width="23" style="73" customWidth="1"/>
    <col min="10" max="11" width="14.28515625" style="73" customWidth="1"/>
    <col min="12" max="16384" width="9.140625" style="73"/>
  </cols>
  <sheetData>
    <row r="1" spans="1:11">
      <c r="B1" s="23" t="str">
        <f>'Informacje ogólne'!D4</f>
        <v>DFP.271.66.2022.LS</v>
      </c>
      <c r="C1" s="73"/>
      <c r="I1" s="24" t="s">
        <v>33</v>
      </c>
      <c r="J1" s="24"/>
      <c r="K1" s="24"/>
    </row>
    <row r="2" spans="1:11">
      <c r="E2" s="133"/>
      <c r="F2" s="133"/>
      <c r="G2" s="133"/>
      <c r="H2" s="145" t="s">
        <v>32</v>
      </c>
      <c r="I2" s="145"/>
    </row>
    <row r="4" spans="1:11">
      <c r="B4" s="6" t="s">
        <v>6</v>
      </c>
      <c r="C4" s="74">
        <v>8</v>
      </c>
      <c r="D4" s="26"/>
      <c r="E4" s="27" t="s">
        <v>8</v>
      </c>
      <c r="F4" s="27"/>
      <c r="G4" s="5"/>
      <c r="H4" s="72"/>
      <c r="I4" s="72"/>
    </row>
    <row r="5" spans="1:11">
      <c r="B5" s="6"/>
      <c r="C5" s="28"/>
      <c r="D5" s="26"/>
      <c r="E5" s="27"/>
      <c r="F5" s="27"/>
      <c r="G5" s="5"/>
      <c r="H5" s="72"/>
      <c r="I5" s="72"/>
    </row>
    <row r="6" spans="1:11">
      <c r="A6" s="6"/>
      <c r="C6" s="28"/>
      <c r="D6" s="26"/>
      <c r="E6" s="72"/>
      <c r="F6" s="72"/>
      <c r="G6" s="72"/>
      <c r="H6" s="72"/>
      <c r="I6" s="72"/>
    </row>
    <row r="7" spans="1:11">
      <c r="A7" s="29"/>
      <c r="B7" s="29"/>
      <c r="C7" s="30"/>
      <c r="D7" s="31"/>
      <c r="E7" s="32" t="s">
        <v>68</v>
      </c>
      <c r="F7" s="146">
        <f>SUM(I10:I11)</f>
        <v>0</v>
      </c>
      <c r="G7" s="147"/>
      <c r="H7" s="33"/>
      <c r="I7" s="33"/>
    </row>
    <row r="8" spans="1:11" ht="12.75" customHeight="1">
      <c r="A8" s="33"/>
      <c r="B8" s="29"/>
      <c r="C8" s="34"/>
      <c r="D8" s="35"/>
      <c r="E8" s="33"/>
      <c r="F8" s="33"/>
      <c r="G8" s="33"/>
      <c r="H8" s="33"/>
      <c r="I8" s="33"/>
    </row>
    <row r="9" spans="1:11" s="37" customFormat="1" ht="43.15" customHeight="1">
      <c r="A9" s="36" t="s">
        <v>18</v>
      </c>
      <c r="B9" s="36" t="s">
        <v>30</v>
      </c>
      <c r="C9" s="44" t="s">
        <v>19</v>
      </c>
      <c r="D9" s="45" t="s">
        <v>49</v>
      </c>
      <c r="E9" s="36" t="s">
        <v>48</v>
      </c>
      <c r="F9" s="36" t="s">
        <v>47</v>
      </c>
      <c r="G9" s="36" t="s">
        <v>31</v>
      </c>
      <c r="H9" s="36" t="s">
        <v>69</v>
      </c>
      <c r="I9" s="36" t="s">
        <v>70</v>
      </c>
    </row>
    <row r="10" spans="1:11" s="37" customFormat="1" ht="270">
      <c r="A10" s="81" t="s">
        <v>35</v>
      </c>
      <c r="B10" s="52" t="s">
        <v>108</v>
      </c>
      <c r="C10" s="40">
        <v>15</v>
      </c>
      <c r="D10" s="66" t="s">
        <v>51</v>
      </c>
      <c r="E10" s="38"/>
      <c r="F10" s="38"/>
      <c r="G10" s="38"/>
      <c r="H10" s="71"/>
      <c r="I10" s="39">
        <f>ROUND(ROUND(C10,2)*ROUND(H10,2),2)</f>
        <v>0</v>
      </c>
    </row>
    <row r="11" spans="1:11" s="37" customFormat="1" ht="255">
      <c r="A11" s="48" t="s">
        <v>36</v>
      </c>
      <c r="B11" s="52" t="s">
        <v>109</v>
      </c>
      <c r="C11" s="40">
        <v>2</v>
      </c>
      <c r="D11" s="66" t="s">
        <v>51</v>
      </c>
      <c r="E11" s="38"/>
      <c r="F11" s="38"/>
      <c r="G11" s="38"/>
      <c r="H11" s="71"/>
      <c r="I11" s="39">
        <f>ROUND(ROUND(C11,2)*ROUND(H11,2),2)</f>
        <v>0</v>
      </c>
    </row>
    <row r="13" spans="1:11">
      <c r="B13" s="133" t="s">
        <v>67</v>
      </c>
      <c r="C13" s="133"/>
      <c r="D13" s="133"/>
      <c r="E13" s="133"/>
      <c r="F13" s="133"/>
      <c r="G13" s="133"/>
      <c r="H13" s="133"/>
      <c r="I13" s="133"/>
    </row>
  </sheetData>
  <mergeCells count="4">
    <mergeCell ref="E2:G2"/>
    <mergeCell ref="H2:I2"/>
    <mergeCell ref="F7:G7"/>
    <mergeCell ref="B13:I13"/>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18</vt:i4>
      </vt:variant>
      <vt:variant>
        <vt:lpstr>Zakresy nazwane</vt:lpstr>
      </vt:variant>
      <vt:variant>
        <vt:i4>18</vt:i4>
      </vt:variant>
    </vt:vector>
  </HeadingPairs>
  <TitlesOfParts>
    <vt:vector size="36"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Anna Matys-Węglowska</cp:lastModifiedBy>
  <cp:lastPrinted>2022-05-30T08:19:10Z</cp:lastPrinted>
  <dcterms:created xsi:type="dcterms:W3CDTF">2003-05-16T10:10:29Z</dcterms:created>
  <dcterms:modified xsi:type="dcterms:W3CDTF">2022-07-06T09:30:40Z</dcterms:modified>
</cp:coreProperties>
</file>