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tabRatio="564" activeTab="0"/>
  </bookViews>
  <sheets>
    <sheet name="informacje ogólne" sheetId="1" r:id="rId1"/>
    <sheet name="budynki" sheetId="2" r:id="rId2"/>
    <sheet name="elektronika " sheetId="3" r:id="rId3"/>
    <sheet name="środki trwałe" sheetId="4" r:id="rId4"/>
    <sheet name="lokalizacje" sheetId="5" r:id="rId5"/>
    <sheet name="auta" sheetId="6" r:id="rId6"/>
    <sheet name="szkody" sheetId="7" r:id="rId7"/>
  </sheets>
  <definedNames>
    <definedName name="Excel_BuiltIn__FilterDatabase" localSheetId="2">'elektronika '!$A$3:$IM$3</definedName>
    <definedName name="_xlnm.Print_Area" localSheetId="5">'auta'!$A$1:$AD$25</definedName>
    <definedName name="_xlnm.Print_Area" localSheetId="1">'budynki'!$A$1:$AA$179</definedName>
    <definedName name="_xlnm.Print_Area" localSheetId="2">'elektronika '!$A$1:$E$383</definedName>
    <definedName name="_xlnm.Print_Area" localSheetId="4">'lokalizacje'!$A$1:$C$25</definedName>
    <definedName name="_xlnm.Print_Area" localSheetId="6">'szkody'!$A$1:$F$53</definedName>
    <definedName name="_xlnm.Print_Area" localSheetId="3">'środki trwałe'!$A$1:$J$19</definedName>
  </definedNames>
  <calcPr fullCalcOnLoad="1"/>
</workbook>
</file>

<file path=xl/sharedStrings.xml><?xml version="1.0" encoding="utf-8"?>
<sst xmlns="http://schemas.openxmlformats.org/spreadsheetml/2006/main" count="2198" uniqueCount="970">
  <si>
    <t>Tabela nr 1 - Informacje ogólne do oceny ryzyka w Gmine Resko</t>
  </si>
  <si>
    <t>L.p.</t>
  </si>
  <si>
    <t>Nazwa jednostki</t>
  </si>
  <si>
    <t>Adres</t>
  </si>
  <si>
    <t>NIP</t>
  </si>
  <si>
    <t>REGON</t>
  </si>
  <si>
    <t>PKD</t>
  </si>
  <si>
    <t>Rodzaj prowadzonej działalności (opisowo)</t>
  </si>
  <si>
    <t>GMINA RESKO</t>
  </si>
  <si>
    <t>ul. Rynek 1, 72-315 Resko</t>
  </si>
  <si>
    <t>8411Z</t>
  </si>
  <si>
    <t>Urząd Miejski w Resku</t>
  </si>
  <si>
    <t>000529752</t>
  </si>
  <si>
    <t>Centrum Usług Społecznych w Resku</t>
  </si>
  <si>
    <t>ul. Bohaterów Monte Cassino 10, 72-315 Resko</t>
  </si>
  <si>
    <t>320372231</t>
  </si>
  <si>
    <t>8899Z</t>
  </si>
  <si>
    <t>Centrum Kultury w Resku</t>
  </si>
  <si>
    <t>ul. Wojska Polskiego 16, 72-315 Resko</t>
  </si>
  <si>
    <t>320448610</t>
  </si>
  <si>
    <t>Zespół Szkół w Resku</t>
  </si>
  <si>
    <t>ul. Prusa 2, 72-315 Resko</t>
  </si>
  <si>
    <t>368043151</t>
  </si>
  <si>
    <t>8560Z</t>
  </si>
  <si>
    <t>Przedszkole Miejskie im. Kubusia Puchatka w Resku</t>
  </si>
  <si>
    <t>ul. 1-go Maja 6, 72-315 Resko</t>
  </si>
  <si>
    <t>001004224</t>
  </si>
  <si>
    <t>oświata</t>
  </si>
  <si>
    <t>Szkoła Podstawowa im. Ireny Sendlerowej w Starogardzie</t>
  </si>
  <si>
    <t>Starogard 12, 72-315 Resko</t>
  </si>
  <si>
    <t>001222270</t>
  </si>
  <si>
    <t>8520Z</t>
  </si>
  <si>
    <t>Tabela nr 2 - Wykaz budynków i budowli w Gmine Resko</t>
  </si>
  <si>
    <t>lp.</t>
  </si>
  <si>
    <t xml:space="preserve">nazwa budynku/ budowli </t>
  </si>
  <si>
    <t xml:space="preserve">przeznaczenie budynku/ budowli </t>
  </si>
  <si>
    <t>czy budynek jest użytkowany? (TAK/NIE)</t>
  </si>
  <si>
    <t>czy budynek jest przeznaczony do rozbiórki? (TAK/NIE)</t>
  </si>
  <si>
    <t>czy jest to budynkek zabytkowy, podlegający nadzorowi konserwatora zabytków?</t>
  </si>
  <si>
    <t>rok budowy</t>
  </si>
  <si>
    <t>suma ubezpieczenia (wartość)</t>
  </si>
  <si>
    <t>rodzaj wartości (księgowa brutto - KB  )</t>
  </si>
  <si>
    <t>zabezpieczenia
(znane zabiezpieczenia p-poż i przeciw kradzieżowe)                                      (2)</t>
  </si>
  <si>
    <t>lokalizacja (adres)</t>
  </si>
  <si>
    <t>Rodzaj materiałów budowlanych, z jakich wykonano budynek</t>
  </si>
  <si>
    <t xml:space="preserve">opis stanu technicznego budynku wg poniższych elementów budynku </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</si>
  <si>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</si>
  <si>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</si>
  <si>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</si>
  <si>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</si>
  <si>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</si>
  <si>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</si>
  <si>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</si>
  <si>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</si>
  <si>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</si>
  <si>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</si>
  <si>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</si>
  <si>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</si>
  <si>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</si>
  <si>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1. Urząd Miejski w Resku</t>
  </si>
  <si>
    <t>gaśnice, alarm</t>
  </si>
  <si>
    <t>gaśnice</t>
  </si>
  <si>
    <t>gaśnice, hydrant, kraty</t>
  </si>
  <si>
    <t>gaśnice, hydrant</t>
  </si>
  <si>
    <t>RAZEM</t>
  </si>
  <si>
    <t xml:space="preserve">2. Centrum Usług Społecznych w Resku </t>
  </si>
  <si>
    <t>3. Centrum Kultury w Resku</t>
  </si>
  <si>
    <t>4. Zespół Szkół w Resku</t>
  </si>
  <si>
    <t xml:space="preserve"> Szkoła Podstawowa w Resku</t>
  </si>
  <si>
    <t>Szkoła Podstawowa w Resku Filia w Łosośnicy</t>
  </si>
  <si>
    <t>Razem</t>
  </si>
  <si>
    <t>5. Przedszkole Miejskie w Resku</t>
  </si>
  <si>
    <t>6. Szkoła Podstawowa w Starogardzie</t>
  </si>
  <si>
    <t>SUMA OGÓŁEM:</t>
  </si>
  <si>
    <t>Tabela nr 3 - Wykaz sprzętu elektronicznego w Gminie Resko</t>
  </si>
  <si>
    <r>
      <rPr>
        <b/>
        <i/>
        <sz val="10"/>
        <rFont val="Arial"/>
        <family val="2"/>
      </rPr>
      <t xml:space="preserve">Wykaz sprzętu elektronicznego </t>
    </r>
    <r>
      <rPr>
        <b/>
        <i/>
        <u val="single"/>
        <sz val="10"/>
        <rFont val="Arial"/>
        <family val="2"/>
      </rPr>
      <t>stacjonarnego</t>
    </r>
  </si>
  <si>
    <t>Lp.</t>
  </si>
  <si>
    <t xml:space="preserve">Nazwa  </t>
  </si>
  <si>
    <t>Rok produkcji</t>
  </si>
  <si>
    <t>Wartość księgowa brutto</t>
  </si>
  <si>
    <t>2. Centrum Usług Społecznych w Resku</t>
  </si>
  <si>
    <t>x</t>
  </si>
  <si>
    <r>
      <rPr>
        <b/>
        <i/>
        <sz val="10"/>
        <rFont val="Arial"/>
        <family val="2"/>
      </rPr>
      <t xml:space="preserve">Wykaz sprzętu elektronicznego </t>
    </r>
    <r>
      <rPr>
        <b/>
        <i/>
        <u val="single"/>
        <sz val="10"/>
        <rFont val="Arial"/>
        <family val="2"/>
      </rPr>
      <t>przenośnego</t>
    </r>
    <r>
      <rPr>
        <b/>
        <i/>
        <sz val="10"/>
        <rFont val="Arial"/>
        <family val="2"/>
      </rPr>
      <t xml:space="preserve"> </t>
    </r>
  </si>
  <si>
    <t>Świetlica w Przemysławiu</t>
  </si>
  <si>
    <t>Świetlica w Łagiewnikach</t>
  </si>
  <si>
    <t>Szkoła Podstawowa w Resku</t>
  </si>
  <si>
    <t>Wykaz monitoringu wizyjnego</t>
  </si>
  <si>
    <t>Razem sprzęt stacjonarny</t>
  </si>
  <si>
    <t>Razem sprzęt przenośny</t>
  </si>
  <si>
    <t>Razem monitoring wizyjny</t>
  </si>
  <si>
    <t>Tabela nr 4</t>
  </si>
  <si>
    <t>INFORMACJA O MAJĄTKU TRWAŁYM</t>
  </si>
  <si>
    <t>Jednostka</t>
  </si>
  <si>
    <t>Urządzenia i wyposażenie</t>
  </si>
  <si>
    <t>W tym zbiory bibioteczne</t>
  </si>
  <si>
    <t>Szkoła Podstawowa w Resku 
(Filia w Łosośnicy)</t>
  </si>
  <si>
    <t>Przedszkole Miejskie w Resku</t>
  </si>
  <si>
    <t>Szkoła Podstawowa w Starogardzie</t>
  </si>
  <si>
    <t>WYKAZ LOKALIZACJI, W KTÓRYCH PROWADZONA JEST DZIAŁALNOŚĆ ORAZ LOKALIZACJI, GDZIE ZNAJDUJE SIĘ MIENIE NALEŻĄCE DO JEDNOSTEK GMINY RESKO. (nie wykazane w załączniku nr 1 - poniższy wykaz nie musi być pełnym wykazem lokalizacji)</t>
  </si>
  <si>
    <t>Lokalizacja (adres)</t>
  </si>
  <si>
    <t>Zabezpieczenia (znane zabezpieczenia p-poż i przeciw kradzieżowe)</t>
  </si>
  <si>
    <t>1. Centrum Kultury w Resku</t>
  </si>
  <si>
    <t>Swietlica 73-150 Łobez Przemysław</t>
  </si>
  <si>
    <t>Świetlica 72-315 Resko Gardzin</t>
  </si>
  <si>
    <t>Świetlica 72-315 Resko Lubień Dolny</t>
  </si>
  <si>
    <t>Świetlica 72-315 Resko Iglice</t>
  </si>
  <si>
    <t>Świetlica 72-315 Resko Łagiewniki</t>
  </si>
  <si>
    <t>2. Zespół Szkół w Resku</t>
  </si>
  <si>
    <t>3. Urząd Miejski w Resku</t>
  </si>
  <si>
    <t>Ścieżki edukacyjne na terenie Gminy Resko</t>
  </si>
  <si>
    <t xml:space="preserve">zabezpieczenia
(znane zabiezpieczenia p-poż i przeciw kradzieżowe)    </t>
  </si>
  <si>
    <t>Świetlica w Łosośnicy</t>
  </si>
  <si>
    <t>Świetlica w Ługowinie</t>
  </si>
  <si>
    <t>Świetlica w Iglicach</t>
  </si>
  <si>
    <t>Świetlica 72-315 Resko  Ługowina</t>
  </si>
  <si>
    <t>Świetlica 72-315 Resko  Komorowo</t>
  </si>
  <si>
    <t>Świetlica 72-315 Resko  Łosośnica</t>
  </si>
  <si>
    <t>SOŁECTWO PRZEMYSŁAW</t>
  </si>
  <si>
    <t>SOŁECTWO SIWKOWICE</t>
  </si>
  <si>
    <t>SOŁECTWO LUBIEŃ DOLNY</t>
  </si>
  <si>
    <t>SOŁECTWO KOMOROWO</t>
  </si>
  <si>
    <t>SOŁECTWO STAROGARD</t>
  </si>
  <si>
    <t>SOŁECTWO DOROWO</t>
  </si>
  <si>
    <t>w tym słuchawki Dzierżawa sprzętu elektronicznego USC 12554,58 zł, 2 namioty 40000 zł</t>
  </si>
  <si>
    <t>SOŁECTWO ŁABUŃ WIELKI</t>
  </si>
  <si>
    <t>BUDYNEK, PRZYCHODNIA ZDROWIA</t>
  </si>
  <si>
    <t>TAK</t>
  </si>
  <si>
    <t>NIE</t>
  </si>
  <si>
    <t>BUDYNEK GCAL</t>
  </si>
  <si>
    <t>ŚCIANY MUROWANE</t>
  </si>
  <si>
    <t>DACHÓWKA</t>
  </si>
  <si>
    <t>DOBRY</t>
  </si>
  <si>
    <t>DOSTATECZNY</t>
  </si>
  <si>
    <t>BARDZO DOBRY</t>
  </si>
  <si>
    <t>SERWER DELL T140 PET140PL01</t>
  </si>
  <si>
    <t>KOMPUTER ( ŚR)</t>
  </si>
  <si>
    <t>UPS POWER</t>
  </si>
  <si>
    <t xml:space="preserve">KOMPUTER DELL </t>
  </si>
  <si>
    <t>CENTRALA TELEFONICZNA PLATAN PROXIMA</t>
  </si>
  <si>
    <t>URZĄDZENIA DO SYSTEMU ELEKTRONICZNEGO OBIEGO DOKUMENTÓW</t>
  </si>
  <si>
    <t>LAMINATOR FELLOWES</t>
  </si>
  <si>
    <t xml:space="preserve">NISZCZARKA FELLOWES </t>
  </si>
  <si>
    <t>TELEWIZOR SONY LED KD55xH8077SAEP</t>
  </si>
  <si>
    <t>KOMPUTER DELL</t>
  </si>
  <si>
    <t>MONITOR DELL 24', REPLIKATOR DELL</t>
  </si>
  <si>
    <t>DRUKARKA ZEBRA</t>
  </si>
  <si>
    <t>KOMPUTER DELL OPTIPLEX 7060</t>
  </si>
  <si>
    <t>FAX BROTHER</t>
  </si>
  <si>
    <t>KOMPUTER DELL OPTIPLEX 7060+MONITOR DELL24'</t>
  </si>
  <si>
    <t>NISZCZARKA DOKUMENTÓW</t>
  </si>
  <si>
    <t>KOMPUTER DELL OPTIPLEX 7070+MONITOR+KLAWIATURA+MYSZ</t>
  </si>
  <si>
    <t>NISZCZARKA DOKUMENTÓW REXEL OPTIMUM 3 szt.</t>
  </si>
  <si>
    <t>TELEFON STACJONARNY BEZPRZEWODOWY</t>
  </si>
  <si>
    <t>KOMPUTER DELL OPTIPLEX 7080+MONITOR+KLAWIATURA</t>
  </si>
  <si>
    <t>KOMPUTER DELL( księgowość)</t>
  </si>
  <si>
    <t>POWER Audio LG OK75</t>
  </si>
  <si>
    <t>Zestaw z tabletem 15 szt.</t>
  </si>
  <si>
    <t>Tablety, etui, słuchawki</t>
  </si>
  <si>
    <t>Laptop Dell Latitude 5480</t>
  </si>
  <si>
    <t>Telefony Samsung A12 , 3 szt.</t>
  </si>
  <si>
    <t>Zestaw Laptop Dell Latitude 5480+Monitor 24'+Drukarka mobilna+Replikator</t>
  </si>
  <si>
    <t xml:space="preserve">MacBook Air+mysz 7450 </t>
  </si>
  <si>
    <t>Flipchart 70/100 IDEST</t>
  </si>
  <si>
    <t xml:space="preserve">Aparat NIKON D5300 + akcesoria </t>
  </si>
  <si>
    <t>BUDYNEK PRZEDSZKOLA</t>
  </si>
  <si>
    <t>ŻELBETON</t>
  </si>
  <si>
    <t>ŻELBETON, PAPA</t>
  </si>
  <si>
    <t>OGRODZENIE</t>
  </si>
  <si>
    <t>WYPOSAŻENIE</t>
  </si>
  <si>
    <t>Budynek szkoły ul. Prusa 2, 72-315 Resko</t>
  </si>
  <si>
    <t>9 hydrantów wewnątrz, 1 na zewnątrz, 10 gaśnic proszkowych</t>
  </si>
  <si>
    <t>Hala sportowa ul. Prusa 2, 72-315 Resko</t>
  </si>
  <si>
    <t>4 hydranty wewnątrz, 1 na zewnątrz, 5 gaśnic proszkowych</t>
  </si>
  <si>
    <t>Budynek szkoły i hala sportowa ul. Prusa 2, 72-315 Resko</t>
  </si>
  <si>
    <t>monitoring całodobowy, system alarmowy</t>
  </si>
  <si>
    <t>nie</t>
  </si>
  <si>
    <t>brak</t>
  </si>
  <si>
    <t>SOŁECTWO ŁAGIEWNIKI</t>
  </si>
  <si>
    <t>SOŁECTWO IGLICE</t>
  </si>
  <si>
    <t>w tym namiot o wartości 6482,10 zł i mienie w uzyczeniu o wartości 5400 zł</t>
  </si>
  <si>
    <t>Dane pojazdów</t>
  </si>
  <si>
    <t>Marka</t>
  </si>
  <si>
    <t>Typ, model</t>
  </si>
  <si>
    <t>Nr podw./ nadw.</t>
  </si>
  <si>
    <t>Nr rej.</t>
  </si>
  <si>
    <t>Rodzaj         (osobowy/ ciężarowy/ specjalny)</t>
  </si>
  <si>
    <t>Ubezpieczajacy</t>
  </si>
  <si>
    <t>Ubezpieczony</t>
  </si>
  <si>
    <t>Wyposażenie pojazdu specjalnego</t>
  </si>
  <si>
    <t>Poj.</t>
  </si>
  <si>
    <t>Rok prod.</t>
  </si>
  <si>
    <t>Data I rejestracji</t>
  </si>
  <si>
    <t>Data ważności badań technicznych</t>
  </si>
  <si>
    <t>Ilość miejsc</t>
  </si>
  <si>
    <t>Ładowność</t>
  </si>
  <si>
    <t>Dopuszczalna masa całkowita</t>
  </si>
  <si>
    <t>Czy pojazd służy do nauki jazdy? (TAK/NIE)</t>
  </si>
  <si>
    <t>Przebieg</t>
  </si>
  <si>
    <t>Zabezpieczenia przeciwkradzieżowe</t>
  </si>
  <si>
    <t>Suma ubezpieczenia (wartość pojazdu z VAT)</t>
  </si>
  <si>
    <t>Okres ubezpieczenia OC i NW</t>
  </si>
  <si>
    <t>Okres ubezpieczenia AC i KR</t>
  </si>
  <si>
    <t>Ryzyka podlegające ubezpieczeniu w danym pojeździe (wybrane ryzyka zaznaczone X)</t>
  </si>
  <si>
    <r>
      <rPr>
        <b/>
        <sz val="10"/>
        <rFont val="Arial"/>
        <family val="2"/>
      </rPr>
      <t>Zielona Karta</t>
    </r>
    <r>
      <rPr>
        <sz val="10"/>
        <rFont val="Arial"/>
        <family val="2"/>
      </rPr>
      <t xml:space="preserve"> (kraj)</t>
    </r>
  </si>
  <si>
    <t>rodzaj</t>
  </si>
  <si>
    <t>wartość</t>
  </si>
  <si>
    <t>Od</t>
  </si>
  <si>
    <t>Do</t>
  </si>
  <si>
    <t>OC</t>
  </si>
  <si>
    <t>NW</t>
  </si>
  <si>
    <t>AC/KR</t>
  </si>
  <si>
    <t>Mercedes</t>
  </si>
  <si>
    <t xml:space="preserve">1019 AF </t>
  </si>
  <si>
    <t>ZLO01116</t>
  </si>
  <si>
    <t>specjalny pożarniczy</t>
  </si>
  <si>
    <t>Gmina Resko, ul. Rynek 1, 72-315 Resko</t>
  </si>
  <si>
    <t>Urząd Miejski w Resku, ul. Rynek 1, 72-315 Resko</t>
  </si>
  <si>
    <t>25.06.2024</t>
  </si>
  <si>
    <t>X</t>
  </si>
  <si>
    <t>osobowy</t>
  </si>
  <si>
    <t>Fiat</t>
  </si>
  <si>
    <t>Ducato</t>
  </si>
  <si>
    <t>ZFA25000002413314</t>
  </si>
  <si>
    <t>ZLO13040</t>
  </si>
  <si>
    <t>autobus do przewozu osób niepełnosprawnych</t>
  </si>
  <si>
    <t>Renault</t>
  </si>
  <si>
    <t>Midlum 220.12</t>
  </si>
  <si>
    <t>VF644AGL000007160</t>
  </si>
  <si>
    <t>ZLO14112</t>
  </si>
  <si>
    <t>sprzęt pożarniczy</t>
  </si>
  <si>
    <t>Iveco</t>
  </si>
  <si>
    <t>Midlum 300SXI</t>
  </si>
  <si>
    <t>VF644BHM000002337</t>
  </si>
  <si>
    <t>ZLO14105</t>
  </si>
  <si>
    <t>28.12.2022</t>
  </si>
  <si>
    <t>VF644BHM000002339</t>
  </si>
  <si>
    <t>ZLO14108</t>
  </si>
  <si>
    <t>Breaderup</t>
  </si>
  <si>
    <t>B01</t>
  </si>
  <si>
    <t>YU100B018DP454991</t>
  </si>
  <si>
    <t>ZLOR904</t>
  </si>
  <si>
    <t>przyczepa lekka</t>
  </si>
  <si>
    <t>-</t>
  </si>
  <si>
    <t>Setra</t>
  </si>
  <si>
    <t>315UL547TR</t>
  </si>
  <si>
    <t>VF932500000300159</t>
  </si>
  <si>
    <t>ZLO18870</t>
  </si>
  <si>
    <t>autobus</t>
  </si>
  <si>
    <t>04.01.2023r.</t>
  </si>
  <si>
    <t>Volkswagen</t>
  </si>
  <si>
    <t>Passat Limousine</t>
  </si>
  <si>
    <t>WVWZZZ3BZ3P110259</t>
  </si>
  <si>
    <t>ZLO20998</t>
  </si>
  <si>
    <t>Ochotnicza Straż Pozarna w Resku, ul. Tadeusza Kościuszki 26, 72-315 Resko; Regon 811990064</t>
  </si>
  <si>
    <t>Vivaro</t>
  </si>
  <si>
    <t>W0LJ7BCB66V607349</t>
  </si>
  <si>
    <t>ZLO23991</t>
  </si>
  <si>
    <t>14.11.2005</t>
  </si>
  <si>
    <t>20.10.2022</t>
  </si>
  <si>
    <t>Wiola</t>
  </si>
  <si>
    <t>W3</t>
  </si>
  <si>
    <t>SUCE2ASA4J1003009</t>
  </si>
  <si>
    <t>ZLOY660</t>
  </si>
  <si>
    <t>bezterminowo</t>
  </si>
  <si>
    <t>PZL-KROSNO</t>
  </si>
  <si>
    <t>BSL ACO-18</t>
  </si>
  <si>
    <t>02306</t>
  </si>
  <si>
    <t>ZLOY757</t>
  </si>
  <si>
    <t>naczepa specjalna pożarnicza</t>
  </si>
  <si>
    <t>W-600</t>
  </si>
  <si>
    <t>SUC075A0FA0011258</t>
  </si>
  <si>
    <t>ZLOY756</t>
  </si>
  <si>
    <t>440ET</t>
  </si>
  <si>
    <t>WJMM1VRL004225503</t>
  </si>
  <si>
    <t>ZLO25562</t>
  </si>
  <si>
    <t>Głowacz</t>
  </si>
  <si>
    <t>G3</t>
  </si>
  <si>
    <t>SZNG30000K0000149</t>
  </si>
  <si>
    <t>ZLOY833</t>
  </si>
  <si>
    <t>przyczepa ciężarowa (scena mobilna)</t>
  </si>
  <si>
    <t>CITROEN</t>
  </si>
  <si>
    <t>JUMPER</t>
  </si>
  <si>
    <t>ZLO  04772</t>
  </si>
  <si>
    <t>Autobus</t>
  </si>
  <si>
    <t>3.0 HDI</t>
  </si>
  <si>
    <t>29.01.2009</t>
  </si>
  <si>
    <t>Tabela nr 5</t>
  </si>
  <si>
    <t>Tabela nr 6 - Wykaz pojazdów w Gminie Resko</t>
  </si>
  <si>
    <t>ŁĄCZNIE:</t>
  </si>
  <si>
    <t>Razem 2020 rok:</t>
  </si>
  <si>
    <t>Wypłata</t>
  </si>
  <si>
    <t>Opis</t>
  </si>
  <si>
    <t>Data szkody</t>
  </si>
  <si>
    <t>ADMINISTRACJA CUS, GABINETY LEKARSKIE</t>
  </si>
  <si>
    <t>WARSZTATY, KONFERENCJE, ZAJĘCIA KULINARNE, PLACÓWKA WSPARCIA DZIENNEGO, BIURO OBSŁUGI MIESZKAŃCA, PRACOWNICY SOCJALNI</t>
  </si>
  <si>
    <t>GAŚNICE PPOŻ, KRATY W OKNACH</t>
  </si>
  <si>
    <t>UL. BOH. MONTE CASSINO 10, 72-315 RESKO</t>
  </si>
  <si>
    <t>PFREFABRYKOWANE</t>
  </si>
  <si>
    <t>STROPODACH WNTYLOWANY, OCIEPLNONY, KRYTY PAPĄ</t>
  </si>
  <si>
    <t>GAŚNIECE PPOŻ, HYDRANT WEWNĘTRZNY, ALARM</t>
  </si>
  <si>
    <t>UL BOH. MONTE CASSIONO 9, 72-315 RESKO</t>
  </si>
  <si>
    <t>SCIANY MUROWANE</t>
  </si>
  <si>
    <t>DREWNIANE</t>
  </si>
  <si>
    <t>informacja o przeprowadzonych remontach i modernizacji budynków starszych niż 50 lat (data remontu, czego dotyczył remont, wielkość poniesionych nakładów na remont)</t>
  </si>
  <si>
    <t>2018 R. - WYMIANA DACHU, OKIEN, INSTALACJI WODNO-KANALIZACYJNEJ, ELEKTRYCZNEJ, GAZOWEJ</t>
  </si>
  <si>
    <t>DRUKARKA BROTHER HL-L2312D</t>
  </si>
  <si>
    <t xml:space="preserve">DRUKARKA GODEXRT200 </t>
  </si>
  <si>
    <t>TERMINAL DANYCH 8200 BATCH GUN</t>
  </si>
  <si>
    <t>Rozbudowa sieci informatycznej</t>
  </si>
  <si>
    <t>SERWER DELL T140 PET140 Win 2019</t>
  </si>
  <si>
    <t>Telefon Samsung A20e, 13 szt.</t>
  </si>
  <si>
    <t>FORD</t>
  </si>
  <si>
    <t>TRANSIT CUSTOM 2.0</t>
  </si>
  <si>
    <t>WF01XXTTG1NY44464</t>
  </si>
  <si>
    <t>OSOBOWY</t>
  </si>
  <si>
    <t>1996ccm</t>
  </si>
  <si>
    <t>13.09.2022</t>
  </si>
  <si>
    <t>07.10.2023</t>
  </si>
  <si>
    <t>NIE DOTYCZY</t>
  </si>
  <si>
    <t>3190 kg</t>
  </si>
  <si>
    <t>ALARM</t>
  </si>
  <si>
    <t>Przedszkole Miejskie im. Kubusia Puchatka w Resku, ul. 1 Maja 6</t>
  </si>
  <si>
    <t>HYDRANTY, GAŚNICE</t>
  </si>
  <si>
    <t>UL 1 MAJA 6</t>
  </si>
  <si>
    <t>MIESZANE</t>
  </si>
  <si>
    <t>KSEROKOPIARKA WIELOFUNKCYJNA Konica Minolta</t>
  </si>
  <si>
    <t>zestaw muzyczny mhcv-sony głośnik</t>
  </si>
  <si>
    <t>wieża</t>
  </si>
  <si>
    <t>komputer Ddell optiplex 7070</t>
  </si>
  <si>
    <t>komputer laptop</t>
  </si>
  <si>
    <t>drukarka brother</t>
  </si>
  <si>
    <t>wieża sony</t>
  </si>
  <si>
    <t>Budynek szkoły</t>
  </si>
  <si>
    <t>Szkoła Podstawowa</t>
  </si>
  <si>
    <t>Plac zabaw</t>
  </si>
  <si>
    <t>ALARM, MONITORING, HYDRANTY, GASNICE</t>
  </si>
  <si>
    <t>STAROGARD  12; 72-315 RESKO</t>
  </si>
  <si>
    <t>CEGŁA</t>
  </si>
  <si>
    <t>PŁASKI, POKRYTY STYROPAPĄ</t>
  </si>
  <si>
    <t>DOBRA</t>
  </si>
  <si>
    <t>Zestaw interaktywny</t>
  </si>
  <si>
    <t>Urządzenie wielofunkcyjne HP Deskjet Ink Advantage 3789 - 3 szt</t>
  </si>
  <si>
    <t>Urządzenie drukujące i wielofunkcyjne Sharp BP-30M28EU - umowa najmu</t>
  </si>
  <si>
    <t>Drukarka Epson L 3150</t>
  </si>
  <si>
    <t>Drukarka 3D</t>
  </si>
  <si>
    <t>Projektor</t>
  </si>
  <si>
    <t>wartość rynkowa</t>
  </si>
  <si>
    <t>Laptop Acer Aspire 3 - 5 szt.</t>
  </si>
  <si>
    <t>Tablet Lenovo M10 Plus 4 - 3 szt</t>
  </si>
  <si>
    <t>Mikroport saramonic Blink 500B1</t>
  </si>
  <si>
    <t>Gimbal do aparatu fotograf. I kamery</t>
  </si>
  <si>
    <t xml:space="preserve">Aparat fotograficzny </t>
  </si>
  <si>
    <t>Mikrofon kierunkowy saramonic Vmic-Mini</t>
  </si>
  <si>
    <t>Stacja lutownicza HOT</t>
  </si>
  <si>
    <t>Zestaw edukacyjny Arduino</t>
  </si>
  <si>
    <t>Budynek szkoły z salą gimnastyczną</t>
  </si>
  <si>
    <t>Garaż</t>
  </si>
  <si>
    <t>pomieszczenie użytkowe</t>
  </si>
  <si>
    <t>Ogrodzenie</t>
  </si>
  <si>
    <t>Boisko asfaltowe</t>
  </si>
  <si>
    <t>Chodnik</t>
  </si>
  <si>
    <t>Osadnik ściekowy</t>
  </si>
  <si>
    <t>Przyłącze kanalizacyjno- gazowe i energetyczne</t>
  </si>
  <si>
    <t>gaśnice proszkowe 9szt., alarm, hydranty 3 szt.</t>
  </si>
  <si>
    <t>Zespól Szkół ul. Mariana Buczka 15</t>
  </si>
  <si>
    <t>cegła</t>
  </si>
  <si>
    <t>beton</t>
  </si>
  <si>
    <t>papa</t>
  </si>
  <si>
    <t>2010r. Ocieplenie i elewacja budynku- wartość 237 027,48 zł</t>
  </si>
  <si>
    <t>KSEROKOPIARKA KONICA MINOLTA</t>
  </si>
  <si>
    <t>PROJEKTOR EPSON EB-X41 SZT. 2</t>
  </si>
  <si>
    <t>SMART BOARD SBID-MX275-V2 SZT. 2</t>
  </si>
  <si>
    <t>ZESTAW INTERAKTYWNY TABLICA SMART SBM787V + PROJEKTOR EPSON EB-695WI</t>
  </si>
  <si>
    <t>KSEROKOPIARKA KONICA MINOLTA C224</t>
  </si>
  <si>
    <t xml:space="preserve">URZADZENIE WIELOFUNKCYJNE XEROX WORKCENTRE 3025V_BI SZT.2 </t>
  </si>
  <si>
    <t>TABLET GRAFICZNY HUION HS64 8129 SZT. 5</t>
  </si>
  <si>
    <t>LAPTOP DELL E5570 WIN. 10 PRO I5-6640 HQ SZT. 2</t>
  </si>
  <si>
    <t>LAPTOP DELL E5540 WIN. 7 PRO I5-4310 U SZT. 1</t>
  </si>
  <si>
    <t>LAPTOP HP 255 G7 RYZEN 15,6' I5-3500 U SZT. 6</t>
  </si>
  <si>
    <t>GŁOŚNIKI FENDA R27BT BLUETOOTH SZT. 4</t>
  </si>
  <si>
    <t>Budynek szkolny z salą gimnastyczną,                                                               72-315 Resko ul. Mariana Buczka 15</t>
  </si>
  <si>
    <t>gaśnice piankowe 9szt., alarm, hydranty 3 szt.</t>
  </si>
  <si>
    <t>Garaż, 72-315 Resko ul. Mariana Buczka 15</t>
  </si>
  <si>
    <t>gaśnica 1 szt.</t>
  </si>
  <si>
    <t>Boisko</t>
  </si>
  <si>
    <t>Sala gimnastyczna</t>
  </si>
  <si>
    <t>Boisko (orlik)</t>
  </si>
  <si>
    <t>gaśnice, alarm, hydranty</t>
  </si>
  <si>
    <t>betonowe</t>
  </si>
  <si>
    <t>dachówka</t>
  </si>
  <si>
    <t>gaśnice, alarm, hydranty, monitoring</t>
  </si>
  <si>
    <t>ul. Wojska Polskiego 71 , 72-315 Resko</t>
  </si>
  <si>
    <t>drewniane</t>
  </si>
  <si>
    <t>gaśnice, alarm, monitoring</t>
  </si>
  <si>
    <t>monitoring</t>
  </si>
  <si>
    <t>gaśnice, hydranty</t>
  </si>
  <si>
    <t>Łosośnica , 72-315 Resko</t>
  </si>
  <si>
    <t>blachodachówka</t>
  </si>
  <si>
    <t>Zespół Szkół (Liceum Ogólnokształcące i Szkoła Branżowa I Stopnia)</t>
  </si>
  <si>
    <t>Zespół Szkół w Resku (Liceum Ogólnokształcące i Szkoła Branżowa I Stopnia)</t>
  </si>
  <si>
    <t xml:space="preserve">Projector Hitachi CP- AX 2505 z uchwytem </t>
  </si>
  <si>
    <t>Projector Hitachi CP- AX 3503</t>
  </si>
  <si>
    <t>Projector Hitachi CP- AX 2505 z uchwytem szt.1</t>
  </si>
  <si>
    <t>Smart board 65 szt. 2</t>
  </si>
  <si>
    <t>Tablet Apple 32 GB szt. 9</t>
  </si>
  <si>
    <t>Zestaw Dell opriplex komputer szt.3</t>
  </si>
  <si>
    <t>Projector Epson</t>
  </si>
  <si>
    <t>Laptop Dell Latitude E5570 szt.2</t>
  </si>
  <si>
    <t>Niszczarka Fellowes Automax 200 C</t>
  </si>
  <si>
    <t>Projektor Maxell MCA X3006 z uczwytem</t>
  </si>
  <si>
    <t>Projektor Maxell MCEX353EE</t>
  </si>
  <si>
    <t>Zestaw Wonder,Dash</t>
  </si>
  <si>
    <t>DFRRobot MICRO</t>
  </si>
  <si>
    <t>Trójokularowy mikroskop cyfrowy Levenhuk MED. D30T</t>
  </si>
  <si>
    <t>Rejestratory  YOLILIV YOLOBOX PRO</t>
  </si>
  <si>
    <t>Kamera CANON XA11</t>
  </si>
  <si>
    <t>Zestaw Hollyland MARS</t>
  </si>
  <si>
    <t>Drukarka canon 4k</t>
  </si>
  <si>
    <t>Drukarka  3d da VICNCI MINI W</t>
  </si>
  <si>
    <t>monitor interaktywny</t>
  </si>
  <si>
    <t>urządzenie wielofunkcyjne epson</t>
  </si>
  <si>
    <t>zestaw tablica interaktywna + projektor Epson</t>
  </si>
  <si>
    <t>interaktywna podłoga + (statyw,pakiety kodowane)</t>
  </si>
  <si>
    <t>epson projektor</t>
  </si>
  <si>
    <t>urządzenie  epson L8050</t>
  </si>
  <si>
    <t>urządzenie  epson L5590</t>
  </si>
  <si>
    <t>projektor epson</t>
  </si>
  <si>
    <t>monitor interaktywny SMART BOARD</t>
  </si>
  <si>
    <t>LAPTOP FX706 17,3 I5 16 GB 5123050TIW10 2 SZT</t>
  </si>
  <si>
    <t>Notbook ASUS 3 SZT.</t>
  </si>
  <si>
    <t>Wirtualna rzeczywistość-oculus ques 4 szt.</t>
  </si>
  <si>
    <t>27.01.2024</t>
  </si>
  <si>
    <t>KIEROWANIE PODSTAWOWYMI RODZAJAMI DZIAŁALNOŚCI PUBLICZNEJ</t>
  </si>
  <si>
    <t xml:space="preserve"> POZOSTAŁA POMOC SPOŁECZNA BEZ ZAKWATEROWANIA, GDZIE INDZIEJ NIESKLASYFIKOWANA</t>
  </si>
  <si>
    <t>9004Z</t>
  </si>
  <si>
    <t>DZIAŁALNOŚĆ OBIEKTÓW KULTURALNYCH</t>
  </si>
  <si>
    <t xml:space="preserve"> DZIAŁALNOŚĆ WSPOMAGAJĄCA EDUKACJĘ</t>
  </si>
  <si>
    <t>PLACÓWKI WYCHOWANIA PRZEDSZKOLNEGO</t>
  </si>
  <si>
    <t>8510Z</t>
  </si>
  <si>
    <t>SZKOŁY PODSTAWOWE</t>
  </si>
  <si>
    <t>VF7YEDMFC11506574</t>
  </si>
  <si>
    <t>O</t>
  </si>
  <si>
    <t>KB</t>
  </si>
  <si>
    <t>ASS</t>
  </si>
  <si>
    <t>ZLO32122</t>
  </si>
  <si>
    <t>Komputer Dell Vostro 3470 + Monitor</t>
  </si>
  <si>
    <t>Komputer Tower 15/SSD480GB</t>
  </si>
  <si>
    <t>Komputer Dell Optiplex 7060 + Monitor Dell 24</t>
  </si>
  <si>
    <t>Komputer Dell Optiflex 980 + Monitor 22</t>
  </si>
  <si>
    <t>Niszczarka Vorotech</t>
  </si>
  <si>
    <t>Drukarka laserowa HP</t>
  </si>
  <si>
    <t>Niszczarka Qoltec</t>
  </si>
  <si>
    <t>Odtwarzacz CD Numark MP0103  USB</t>
  </si>
  <si>
    <t>Drukarka laserowa Brother DCP</t>
  </si>
  <si>
    <t xml:space="preserve">Komputer stacjonarny NTT + monitor liyama </t>
  </si>
  <si>
    <t>Drukarka laserowa ze skanerem Xerox Work Centre</t>
  </si>
  <si>
    <t>Czytnik kodów HDWR HD35</t>
  </si>
  <si>
    <t>Drukarka kodów</t>
  </si>
  <si>
    <t>Komputer Tower I5/SSD480GB</t>
  </si>
  <si>
    <t>Telewizor Led</t>
  </si>
  <si>
    <t>Xbox one s 1tb + kinect sensor</t>
  </si>
  <si>
    <t>Komputer</t>
  </si>
  <si>
    <t>Zestaw muzyczny MANTA SPK</t>
  </si>
  <si>
    <t>Aparat fotograficzny</t>
  </si>
  <si>
    <t>Dysk przenośny 2,5 2TB</t>
  </si>
  <si>
    <t>Laptop  Dell Vostro 3501</t>
  </si>
  <si>
    <t>Laptop</t>
  </si>
  <si>
    <t>Kolumna Streetstar 2.0</t>
  </si>
  <si>
    <t>2021 rok</t>
  </si>
  <si>
    <t>Ryzyko</t>
  </si>
  <si>
    <t>17.03.2021</t>
  </si>
  <si>
    <t>19.05.2021</t>
  </si>
  <si>
    <t>10.06.2021</t>
  </si>
  <si>
    <t>30.07.2021</t>
  </si>
  <si>
    <t>08.08.2021</t>
  </si>
  <si>
    <t>15.08.2021</t>
  </si>
  <si>
    <t>24.09.2021</t>
  </si>
  <si>
    <t>11.09.2021</t>
  </si>
  <si>
    <t>22.06.2021</t>
  </si>
  <si>
    <t>2022 rok</t>
  </si>
  <si>
    <t>05.01.2022</t>
  </si>
  <si>
    <t>30.01.2022</t>
  </si>
  <si>
    <t>21.02.2022</t>
  </si>
  <si>
    <t>16.04.2022</t>
  </si>
  <si>
    <t>18.06.2022</t>
  </si>
  <si>
    <t>12.07.2022</t>
  </si>
  <si>
    <t>04.07.2022</t>
  </si>
  <si>
    <t>24.07.2022</t>
  </si>
  <si>
    <t>06.07.2022</t>
  </si>
  <si>
    <t>10.08.2022</t>
  </si>
  <si>
    <t>19.09.2022</t>
  </si>
  <si>
    <t>19.10.2022</t>
  </si>
  <si>
    <t>02.01.2023</t>
  </si>
  <si>
    <t>22.01.2023</t>
  </si>
  <si>
    <t>18.04.2023</t>
  </si>
  <si>
    <t>24.04.2023</t>
  </si>
  <si>
    <t>Uszkodzenie Laptopa</t>
  </si>
  <si>
    <t>Elektronika</t>
  </si>
  <si>
    <t>Uszkodzenie tableta w wyniku upadku sprzętu na podłogę</t>
  </si>
  <si>
    <t>Spalenie pojemnika na odpady przez nieznanego sprawcę.</t>
  </si>
  <si>
    <t>Uszkodzenie tableta w wyniku nieumyślnego upadku sprzętu na podłogę</t>
  </si>
  <si>
    <t>Uszkodzenie sprzętu elektronicznego wskutek upadku</t>
  </si>
  <si>
    <t>Uszkodzenie tablicy informacyjnej, tzw. witacza przez nieznanych sprawców</t>
  </si>
  <si>
    <t>Mienie od ognia i innych zdarzeń</t>
  </si>
  <si>
    <t>Uszkodzenie ogrodzenie ( bramki) cmentarza.</t>
  </si>
  <si>
    <t>Uszkodzenie toalety wolnostojącej samomyjącej przez nieznanych sprawców.</t>
  </si>
  <si>
    <t>Uszkodzenie sprzętu elektronicznego  w domu ucznia- przyczyna nieznana.</t>
  </si>
  <si>
    <t>Uszkodzenie oprawy oświetlenia ulicznego przez nieznanego sprawcę.</t>
  </si>
  <si>
    <t>Uszkodzenie lampy oświetlenia ulicznego przez nieznanego sprawcę.</t>
  </si>
  <si>
    <t>Uszkodzenie nagrobka na cmentarzu wskutek uderzenia przez powalone spróchniałe drzewo</t>
  </si>
  <si>
    <t>OC ogólne</t>
  </si>
  <si>
    <t>Uszkodzenie ogrodzenia cmentarza wskutek uderzenia przez drzewo powalone podczas silnego wiatru</t>
  </si>
  <si>
    <t>Uszkodzenie ogrodzenia cmentarza przez powalone drzewo</t>
  </si>
  <si>
    <t>Uszkodzenie pomnika nagrobnego podczas wycinki drzew na cmentarzu.</t>
  </si>
  <si>
    <t>Spalenie pojemników na odpady komunalne i nadpalenie wiaty</t>
  </si>
  <si>
    <t>Uszkodzenie (spalenie) 2 plastikowych pojemników na odpady przez nieznanych sprawców.</t>
  </si>
  <si>
    <t>Uszkodzenie wyświetlacza telefonu w wyniku upadku urządzenia - przechodzący obok pieszy wytrącił telefon z ręki, który upadł na chodnik.</t>
  </si>
  <si>
    <t>Uszkodzenie wnętrza toalety samomyjącej wskutek dewastacji dokonanej przez nieznanych sprawców</t>
  </si>
  <si>
    <t>Uszkodzenie lamp oświetlenia</t>
  </si>
  <si>
    <t>Uszkodzenie lampy oświetleniowej wskutek kolizji</t>
  </si>
  <si>
    <t>Uszkodzenie pompy ciepła wskutek zalania pomieszczenia piwnicy podczas opadów deszczu.</t>
  </si>
  <si>
    <t>Uszkodzenie mienia Wspólnoty w wyniku przewrócenia się drzewa (lipy) rosnącego na terenie Gminy Resko.</t>
  </si>
  <si>
    <t>Kradzież zaworów czerpalnych ze zdrojów ulicznych</t>
  </si>
  <si>
    <t>Kradzież</t>
  </si>
  <si>
    <t>Uszkodzenie pojazdu wskutek stoczenia się na drugi pojazd</t>
  </si>
  <si>
    <t>20.05.2022</t>
  </si>
  <si>
    <t>2023 rok</t>
  </si>
  <si>
    <t>Wybicie szyby w dwóch oknach w piwnicy budynku podczas wystrzału petard hukowych w bliskiej odległości od okien.</t>
  </si>
  <si>
    <t>Szyby</t>
  </si>
  <si>
    <t>Obrażenia ciała członka OSP Resko doznane podczas działań ratowniczo - gaśniczych.</t>
  </si>
  <si>
    <t xml:space="preserve">NNW </t>
  </si>
  <si>
    <t>Uszkodzenie chodnika przez pojazd</t>
  </si>
  <si>
    <t>Uszkodzenie mienia wskutek dewastacji</t>
  </si>
  <si>
    <t>Uszkodzenie lampy oświetlenia ulicznego przez pojazd.</t>
  </si>
  <si>
    <t>2020 rok od 1 września</t>
  </si>
  <si>
    <t>Tabela nr 7 - Raport szkodowy Gmina Resko za okres 01.09.2020 -31.08.2023</t>
  </si>
  <si>
    <t>Razem 2021 rok:</t>
  </si>
  <si>
    <t>Razem 2022 rok:</t>
  </si>
  <si>
    <t>Razem 2023 rok:</t>
  </si>
  <si>
    <t>20.10.2020</t>
  </si>
  <si>
    <t>Uszkodzenie telefonu komórkowego wskutek nieszczęśliwego upadku</t>
  </si>
  <si>
    <t>Uszkodzenie telefonu komórkowego wskutek przypadkowego upadku sprzętu podczas jego ładowania</t>
  </si>
  <si>
    <t>10.11.2020</t>
  </si>
  <si>
    <t>OC komunikacyjne</t>
  </si>
  <si>
    <t>SZKODY MAJĄTKOWE:</t>
  </si>
  <si>
    <t>SZKODY KOMUNIKACYJNE:</t>
  </si>
  <si>
    <t>budynek administracji</t>
  </si>
  <si>
    <t>budynek biurowy</t>
  </si>
  <si>
    <t>tak</t>
  </si>
  <si>
    <t>budynek biblioteki- Resko</t>
  </si>
  <si>
    <t>Bbibliotek Centrum Kultury</t>
  </si>
  <si>
    <t>remiza OSP Resko z punktem Ratownictwa Medycznego i kawiarenką internetową</t>
  </si>
  <si>
    <t>remiza, punkt ratownictwa medycznego, kawiarenka internetowa</t>
  </si>
  <si>
    <t>Garaż OSP Resko</t>
  </si>
  <si>
    <t>garaż</t>
  </si>
  <si>
    <t>Remiza OSP Łosośnica</t>
  </si>
  <si>
    <t>remiza</t>
  </si>
  <si>
    <t>Kaplica</t>
  </si>
  <si>
    <t>kaplica</t>
  </si>
  <si>
    <t>przed 1945</t>
  </si>
  <si>
    <t>Budynek garażu</t>
  </si>
  <si>
    <t>1980 modernizacja 2014</t>
  </si>
  <si>
    <t>Hala widowiskowo-sportowa przy Gimnazjum w Resku</t>
  </si>
  <si>
    <t>szkoła</t>
  </si>
  <si>
    <t>Budynek SP Łabuń Wielki</t>
  </si>
  <si>
    <t>1955 modernizacja 2012, 2013</t>
  </si>
  <si>
    <t>świetlica wiejska dla dzieci</t>
  </si>
  <si>
    <t>Świetlica Gardzin</t>
  </si>
  <si>
    <t>Świetlica Ługowina</t>
  </si>
  <si>
    <t>Świetlica Iglice+ wiata stalowa</t>
  </si>
  <si>
    <t>Świetlica Lubień Dolny</t>
  </si>
  <si>
    <t>1945 modernizacja 2011</t>
  </si>
  <si>
    <t>Świetlica Przemysław</t>
  </si>
  <si>
    <t>Świetlica Łagiewniki+ bud. gosp.</t>
  </si>
  <si>
    <t>Świetlica w Komorowie</t>
  </si>
  <si>
    <t>Świetlica w Dorowie z wyposażeniem (sprzęt komputerowy, meble, RTV/AGD</t>
  </si>
  <si>
    <t>Świetlica w Starogardzie (dobudow. do bud.szkoły) z wyposażeniem (sprzęt komputerowy, meble, RTV/ AGD)</t>
  </si>
  <si>
    <t>Punkt Selektywnej Zbiórki Odpadów Komunalnych w Resku</t>
  </si>
  <si>
    <t>punkt selekcji odpadów</t>
  </si>
  <si>
    <t>Wieża ciśnień</t>
  </si>
  <si>
    <t>budynek</t>
  </si>
  <si>
    <t>Lokal mieszkalny Lubień Górny 1 m 2</t>
  </si>
  <si>
    <t>lokal mieszkalny</t>
  </si>
  <si>
    <t>Przystań kajakowa + ścieżka spacerowa</t>
  </si>
  <si>
    <t>rekreacja</t>
  </si>
  <si>
    <t>lokal komunalno mieszkalny</t>
  </si>
  <si>
    <t>mieszkalny</t>
  </si>
  <si>
    <t>Budynek Świetlicy w Łabuniu Wielkim</t>
  </si>
  <si>
    <t>Ścieżka edukacyjno- ekologiczna</t>
  </si>
  <si>
    <t>wiata zadaszająca szt 3</t>
  </si>
  <si>
    <t xml:space="preserve">altana szt 3 </t>
  </si>
  <si>
    <t>ławki podwójne ze stołem szt 26</t>
  </si>
  <si>
    <t xml:space="preserve">ławki pojedyńcze szt 20 </t>
  </si>
  <si>
    <t>ławki z oparciem szt 30</t>
  </si>
  <si>
    <t>tablice informacyjne szt 14</t>
  </si>
  <si>
    <t>kosze szt 50</t>
  </si>
  <si>
    <t>stojaki na rowery szt 4</t>
  </si>
  <si>
    <t>siłownia zewnętrzna (projekt LGD Łobez)</t>
  </si>
  <si>
    <t>siłownia zewnętrzna</t>
  </si>
  <si>
    <t>Ścieżka historyczna</t>
  </si>
  <si>
    <t>Rewitalizacja terenów zielonych- Nad Regą (wyposażenie)</t>
  </si>
  <si>
    <t>Rewitalizacja terenów zielonych- przy stadionie (wyposażenie)</t>
  </si>
  <si>
    <t>Rewitalizacja terenów zielonych- przy Przy Domu Kultury (wyposażenie)</t>
  </si>
  <si>
    <t>Rewitalizacja terenów zielonych- za wałem (wyposażenie)</t>
  </si>
  <si>
    <t>wiata przystankowa z instalacją fotowoltaiczną</t>
  </si>
  <si>
    <t>przystanek</t>
  </si>
  <si>
    <t>wiata rekreacyjna w Iglicach</t>
  </si>
  <si>
    <t>wiata rekreacyjna w Łabuniu Wielkim</t>
  </si>
  <si>
    <t>wiata rekreacyjna w Taczałach</t>
  </si>
  <si>
    <t>wiata rekreacyjna w Komorowo</t>
  </si>
  <si>
    <t>wiata rekreacyjna w Siwkowicach</t>
  </si>
  <si>
    <t>wiata rekreacyjna w St. Dobrzycy</t>
  </si>
  <si>
    <t>wiata rekreacyjna w Łagiewnikach</t>
  </si>
  <si>
    <t>wiata rekreacyjna w Żerzyno</t>
  </si>
  <si>
    <t>wiata rekreacyjna w Przemysławiu</t>
  </si>
  <si>
    <t>namiot handlowy WINTER PLUS</t>
  </si>
  <si>
    <t>altana ogrodowa w Łosośnicy</t>
  </si>
  <si>
    <t>Obelis kamienny (globus)</t>
  </si>
  <si>
    <t>Domki handlowe</t>
  </si>
  <si>
    <t>Rewitalizacja Rynku- Tablice pamiątkowe szt 3</t>
  </si>
  <si>
    <t>Rewitalizacja starego miasta w Resku (droga przy ul.Parkowej i zejściu do rzeki Regi)</t>
  </si>
  <si>
    <t>wiata i stół z ławkami kpl</t>
  </si>
  <si>
    <t>stół z ławkami</t>
  </si>
  <si>
    <t>ławki szt 3</t>
  </si>
  <si>
    <t>kosze szt 7</t>
  </si>
  <si>
    <t>tablice informacyjne szt 4</t>
  </si>
  <si>
    <t>stojak na rowery szt 2</t>
  </si>
  <si>
    <t>toaleta wolnostojąca samomyjąca</t>
  </si>
  <si>
    <t>Rewitalizacja Rynku w Resku</t>
  </si>
  <si>
    <t>leżaki szt 150</t>
  </si>
  <si>
    <t>stół do gier planszowych 2 kpl</t>
  </si>
  <si>
    <t>ścianki plenerowe i obciążniki (szt 5, szt. 10)</t>
  </si>
  <si>
    <t>gabloty informacyjne szt 9</t>
  </si>
  <si>
    <t>słupki rozgraniczające</t>
  </si>
  <si>
    <t>Instalacja fotowoltaiczna</t>
  </si>
  <si>
    <t>Budynek Urzędu Miejskiego w Resku</t>
  </si>
  <si>
    <t>Budynek Centrum Kultury w Resku</t>
  </si>
  <si>
    <t>Świetlica w Siwkowicach</t>
  </si>
  <si>
    <t>CAL Stara Dobrzyca</t>
  </si>
  <si>
    <t xml:space="preserve">Świetlica w Mołstowie </t>
  </si>
  <si>
    <t>Pompy ciepła</t>
  </si>
  <si>
    <t>Świetlica wiejska w Gardzinie</t>
  </si>
  <si>
    <t>Świetlica wiejska w Lubieniu Dolnym</t>
  </si>
  <si>
    <t>Świetlica wiejska w Ługowinie</t>
  </si>
  <si>
    <t>Świetlica wiejska w Komorowie</t>
  </si>
  <si>
    <t>Świetlica wiejska w Siwkowicach</t>
  </si>
  <si>
    <t xml:space="preserve">Świetlica wiejska w Mołstowie </t>
  </si>
  <si>
    <t>Słupki ozdobne stylizowane z łańcuchem</t>
  </si>
  <si>
    <t>Ławka</t>
  </si>
  <si>
    <t>Krata żeliwna oraz osłona drzewa</t>
  </si>
  <si>
    <t>Kosz na śmieci</t>
  </si>
  <si>
    <t>Tablica informacyjna</t>
  </si>
  <si>
    <t>Słup informacyjny stalowy</t>
  </si>
  <si>
    <t>Stojak na rowery</t>
  </si>
  <si>
    <t>Świetlica Mołstowo z wyposażeniem (sprzęt komputerowy, meble, RTV/AGD)</t>
  </si>
  <si>
    <t>2020, 2021</t>
  </si>
  <si>
    <t>Pochylnia z miejscami postojowymi dla niepełnospr. ZS Resko</t>
  </si>
  <si>
    <t>Plac zabaw ul. Buczka, 72-315 Resko</t>
  </si>
  <si>
    <t>Plac zabaw msc. Taczały, 72-315 Resko</t>
  </si>
  <si>
    <t>Plac zabaw msc. Łosośnica,72-315 Resko</t>
  </si>
  <si>
    <t>Plac zabaw msc. Prusim, 72-315 Resko</t>
  </si>
  <si>
    <t>Plac zabaw ul. Długa, 72-315 Resko</t>
  </si>
  <si>
    <t xml:space="preserve">Przebudowa i rozbudowa targowiska miejskiego </t>
  </si>
  <si>
    <t>-stragany</t>
  </si>
  <si>
    <t>-WC</t>
  </si>
  <si>
    <t xml:space="preserve">Skatepark przy Stadionie Miejskim </t>
  </si>
  <si>
    <t>Boisko sportowe w msc. Starogard</t>
  </si>
  <si>
    <t>-ogrodzenie</t>
  </si>
  <si>
    <t>-wyposażenie (ławki, kosze na odpady, stół do tenisa, bramki do piłki nożnej, stojaki do koszykówki, piłkochwyty</t>
  </si>
  <si>
    <t>Plac zabaw ul. 1-go Maja 72-315 Resko</t>
  </si>
  <si>
    <t>Plac zabaw msc. Ługowinie 72-315 Resko</t>
  </si>
  <si>
    <t>Siłownia zewnętrzna ul. Kościuszki 26  72-315 Resko</t>
  </si>
  <si>
    <t>Plac zabaw w msc.Piaski, 72-315 Resko</t>
  </si>
  <si>
    <t>Parkour przy Stadionie Miejskim</t>
  </si>
  <si>
    <t xml:space="preserve">Budynek Przedszkola w Resku-żłobek </t>
  </si>
  <si>
    <t>Budynek Przedszkola w Resku-żłobek wysposażenie (meble, sprzęt AGD/RTV)</t>
  </si>
  <si>
    <t>Budynek CAL w m. Stara Dobrzyca wraz z wysposażeniem (sprzęt komputerowy, meble, AGD/RTV)</t>
  </si>
  <si>
    <t>reakreacja</t>
  </si>
  <si>
    <t xml:space="preserve"> nie</t>
  </si>
  <si>
    <t>Świetlica w Siwkowicach wraz z wyposażeniem (sprzęt komputerowy, meble, AGD/RTV)</t>
  </si>
  <si>
    <t>Resko, ul. Rynek 1</t>
  </si>
  <si>
    <t>ceramiczne, drewnianie</t>
  </si>
  <si>
    <t>drewniany, dachówka</t>
  </si>
  <si>
    <t>gaśnice, alarm,</t>
  </si>
  <si>
    <t>Resko, ul. Wojska Polskiego 16</t>
  </si>
  <si>
    <t>żelbetonowe</t>
  </si>
  <si>
    <t>blacha na rąbek</t>
  </si>
  <si>
    <t>Resko, ul. Kościuszki 26</t>
  </si>
  <si>
    <t>drewniane, żelbetonowe</t>
  </si>
  <si>
    <t>blacha, papa</t>
  </si>
  <si>
    <t>gaśnica</t>
  </si>
  <si>
    <t>płyta warstwowa</t>
  </si>
  <si>
    <t>gaśnice, kraty</t>
  </si>
  <si>
    <t>wieś Łosośnica</t>
  </si>
  <si>
    <t>żelbetonowy, papa</t>
  </si>
  <si>
    <t>Resko, cmentarz</t>
  </si>
  <si>
    <t>Resko, ul. Gdańska 25</t>
  </si>
  <si>
    <t>9 hydrantów wewnątrz, 1 na zewnątrz, 10 gaśnic proszkowych,4 hydranty wewnątrz,1 na zewnątrz,5 gaśnic proszkowych,monitoring całodobowy, system alarmowy</t>
  </si>
  <si>
    <t>Resko, ul. Prusa 2</t>
  </si>
  <si>
    <t>pustak POROTHERM</t>
  </si>
  <si>
    <t>drewniany, blacha</t>
  </si>
  <si>
    <t>wieś Łabuń Wielki 32</t>
  </si>
  <si>
    <t>kleina na belkach stalowych</t>
  </si>
  <si>
    <t>wieś Gardzin 26</t>
  </si>
  <si>
    <t>stalowe, żelbetonowe</t>
  </si>
  <si>
    <t>wieś Ługowina 13</t>
  </si>
  <si>
    <t>gaśnice, hydrant, alarm</t>
  </si>
  <si>
    <t>wieś Iglice 26</t>
  </si>
  <si>
    <t>drewniany, blachodachówka</t>
  </si>
  <si>
    <t>wieś Lubień Dolny 15A</t>
  </si>
  <si>
    <t>wieś Przemysław</t>
  </si>
  <si>
    <t>wieś Łagiewniki 3</t>
  </si>
  <si>
    <t>pustak</t>
  </si>
  <si>
    <t>papa, blacha trapezowa</t>
  </si>
  <si>
    <t>wieś Komorowo 10</t>
  </si>
  <si>
    <t>lekka konstrukcja stalowa z płyt PWS</t>
  </si>
  <si>
    <t>budynek typu kontenerowego</t>
  </si>
  <si>
    <t>konstrukcja stalowa, blachodachówka</t>
  </si>
  <si>
    <t>wieś Dorowo</t>
  </si>
  <si>
    <t>wieś Starogard</t>
  </si>
  <si>
    <t>konstrukcja stalowa, płyta warstwowa PUR</t>
  </si>
  <si>
    <t>Resko, ul. Zielona</t>
  </si>
  <si>
    <t>konstrukcja stalowa z fun. Żelbetonowymi</t>
  </si>
  <si>
    <t>konstrukcja stalowa, blacha trapezowa</t>
  </si>
  <si>
    <t>Resko, ul. Dworcowa</t>
  </si>
  <si>
    <t>wieś Lubień Górny 1 m 2</t>
  </si>
  <si>
    <t>wzdłuż rzeki Regi, m. Resko</t>
  </si>
  <si>
    <t>nie dotyczy</t>
  </si>
  <si>
    <t>wieś Łosośniczka 3/1</t>
  </si>
  <si>
    <t>wieś Łosośniczka 3/2</t>
  </si>
  <si>
    <t>wieś Łosośniczka 3/3</t>
  </si>
  <si>
    <t>Przemysław 21</t>
  </si>
  <si>
    <t>Przemysław 21a/1, 21a/2</t>
  </si>
  <si>
    <t>wieś Siwkowice 2</t>
  </si>
  <si>
    <t xml:space="preserve">wieś Łabuń Wielki </t>
  </si>
  <si>
    <t>na ścieżce</t>
  </si>
  <si>
    <t>Park Miejski w Resku</t>
  </si>
  <si>
    <t>Resko, os. Wichrowe</t>
  </si>
  <si>
    <t>wieś Siwkowice</t>
  </si>
  <si>
    <t>wieś Ługowina</t>
  </si>
  <si>
    <t>wieś Iglice</t>
  </si>
  <si>
    <t>wieś Prusim</t>
  </si>
  <si>
    <t xml:space="preserve"> Resko</t>
  </si>
  <si>
    <t>Resko, ul. Polna</t>
  </si>
  <si>
    <t>Resko, ul. Al. Wolności</t>
  </si>
  <si>
    <t>Resko, ul. Krótka</t>
  </si>
  <si>
    <t>Resko, ul. Olsztyńska</t>
  </si>
  <si>
    <t>wieś Łabuń Wielki</t>
  </si>
  <si>
    <t>wieś Taczały</t>
  </si>
  <si>
    <t>gont bitumiczny, drewniany</t>
  </si>
  <si>
    <t>wieś Komorowo</t>
  </si>
  <si>
    <t>wieś Stara Dobrzyca</t>
  </si>
  <si>
    <t>wieś Łagiewniki</t>
  </si>
  <si>
    <t>wieś Żerzyno</t>
  </si>
  <si>
    <t>Resko, CK</t>
  </si>
  <si>
    <t xml:space="preserve"> wieś Łosośnica</t>
  </si>
  <si>
    <t>Resko, ul. Parkowa</t>
  </si>
  <si>
    <t>wieś Mołstowo 19</t>
  </si>
  <si>
    <t xml:space="preserve">budynek typu kontenerowego </t>
  </si>
  <si>
    <t>Resko</t>
  </si>
  <si>
    <t>hydrant</t>
  </si>
  <si>
    <t>Resko, ul. Krzywa</t>
  </si>
  <si>
    <t>Resko, Al. Wolności 4B</t>
  </si>
  <si>
    <t>Resko, ul. 1-go Maja</t>
  </si>
  <si>
    <t>Resko,  ul. 1-go Maja</t>
  </si>
  <si>
    <t>konstrukcja stalowa, płyta PIR</t>
  </si>
  <si>
    <t>konstrukcja stalowa, płyta GK</t>
  </si>
  <si>
    <t>elewacja 2014r., 184.300,27 zł wymiana okien 2011r., 69.578,87 zł wymiana pokrycia dachowego-fotowoltaika 2015r., 186.436,83 zł przebudowa komina 2018r., 6.000,00 zł, remonty bieżace</t>
  </si>
  <si>
    <t>dobry</t>
  </si>
  <si>
    <t>bardzo dobry</t>
  </si>
  <si>
    <t>rozbudowa remizy o dwa boksy garażowe 2011r., 592.414,87 zł, termomodernizacja 2010r., 65.876,21 zł, remonty bieżące</t>
  </si>
  <si>
    <t xml:space="preserve">nie dotyczy </t>
  </si>
  <si>
    <t>dostateczny</t>
  </si>
  <si>
    <t>tak (częściowo)</t>
  </si>
  <si>
    <t>sieć kanalizacji deszczowej</t>
  </si>
  <si>
    <t>remont komina, dachu oraz docieplenie ścian 16.506,92 zł.</t>
  </si>
  <si>
    <t>remont komina, dachu oraz docieplenie ścian 16.866,44 zł</t>
  </si>
  <si>
    <t>remont komina, dachu oraz docieplenie ścian 20.059,80 zł</t>
  </si>
  <si>
    <t>przebudowa komina i remont dachu, wymiana instalacji elektrycznej, wymiana okien, przest. Pieca 20.326,55 zł</t>
  </si>
  <si>
    <t>przebudowa komina i remont dachu, wymiana instalacji elektrycznej, wymiana okien, przest. Pieca, wymiana drzwi 22.422,86 zł</t>
  </si>
  <si>
    <t>remont dachu,podłogi, instalacji elektrycznej, wymiana kuchni 34.559,79 zł</t>
  </si>
  <si>
    <t>Komputer ATH Tower</t>
  </si>
  <si>
    <t>Monitor AOC</t>
  </si>
  <si>
    <t>Urządzenie wielofunk. KYOCERA</t>
  </si>
  <si>
    <t xml:space="preserve">Drukarka HP </t>
  </si>
  <si>
    <t>Serwer 500+</t>
  </si>
  <si>
    <t>Niszczarka KOBRA</t>
  </si>
  <si>
    <t xml:space="preserve">Komputer stacjonarny </t>
  </si>
  <si>
    <t xml:space="preserve">Skaner AVISION </t>
  </si>
  <si>
    <t>Urządzenie mult.,system zarz.ob.</t>
  </si>
  <si>
    <t>Serwer Dell</t>
  </si>
  <si>
    <t>Zestaw komputerowy</t>
  </si>
  <si>
    <t>Klawiatura+mysz DELL</t>
  </si>
  <si>
    <t>Drukarka KYOCERA</t>
  </si>
  <si>
    <t>TP- LINE 8 portów</t>
  </si>
  <si>
    <t xml:space="preserve">Zasilacz UPS </t>
  </si>
  <si>
    <t>Monitor DELL</t>
  </si>
  <si>
    <t>Zestaw komputerowy ASUS PRIME</t>
  </si>
  <si>
    <t>Zestaw komputerowy DELL</t>
  </si>
  <si>
    <t xml:space="preserve">Zestaw komputerowy Lenovo </t>
  </si>
  <si>
    <t xml:space="preserve">Klawiatura+mysz Microsoft </t>
  </si>
  <si>
    <t>Switch DELL</t>
  </si>
  <si>
    <t xml:space="preserve">Infokiosk </t>
  </si>
  <si>
    <t xml:space="preserve">Klimatyzacja </t>
  </si>
  <si>
    <t xml:space="preserve">Komputer Lenovo </t>
  </si>
  <si>
    <t>Komputer DELL</t>
  </si>
  <si>
    <t>Komputer+monitor Dell</t>
  </si>
  <si>
    <t>Dysk SSD</t>
  </si>
  <si>
    <t>Skaner Epson</t>
  </si>
  <si>
    <t xml:space="preserve">Komputer+monitor DELL klawiatura, mysz </t>
  </si>
  <si>
    <t>Niszczarka Wallner</t>
  </si>
  <si>
    <t>Zestaw komputerowy NTT Business+monitor Iiyama+ akcesoria 37szt.</t>
  </si>
  <si>
    <t>Skaner Fujitsu</t>
  </si>
  <si>
    <t>Switch Linksys 3szt.</t>
  </si>
  <si>
    <t>Komputer Asus FX506HC 1</t>
  </si>
  <si>
    <t>Tablet Microsoft 10</t>
  </si>
  <si>
    <t>Dysk serwerowy HDD</t>
  </si>
  <si>
    <t>Dysk serwerowy SSD</t>
  </si>
  <si>
    <t xml:space="preserve">UPS Dell </t>
  </si>
  <si>
    <t>Serwer NAS Iomega</t>
  </si>
  <si>
    <t>Ecosłupek</t>
  </si>
  <si>
    <t>JBL Party BOX</t>
  </si>
  <si>
    <t>Konsola+pad PS4</t>
  </si>
  <si>
    <t xml:space="preserve">Telewizor </t>
  </si>
  <si>
    <t>Zestaw muzyczny (odtw.,kolumna, mikser, statyw)</t>
  </si>
  <si>
    <t>Zestaw muzyczny PRIME APA30</t>
  </si>
  <si>
    <t>Urządzenie wielof. Brother DCP</t>
  </si>
  <si>
    <t>Kino domowe Pioneer</t>
  </si>
  <si>
    <t>Power audio Panasonic</t>
  </si>
  <si>
    <t>Drukarka Canon</t>
  </si>
  <si>
    <t xml:space="preserve">Projektor Multimedialny </t>
  </si>
  <si>
    <t xml:space="preserve">Zestaw muzyczny SONY </t>
  </si>
  <si>
    <t>Kamera PC LogiTech</t>
  </si>
  <si>
    <t>Telewizor LED 49" LG UHD</t>
  </si>
  <si>
    <t>Zestaw komputerowy All-in-one z monitorem,klawiaturą, myszką,oprogramowaniem Windows 10</t>
  </si>
  <si>
    <t>Urządzenie wielofunkcyjne skaner z drukarką laserową</t>
  </si>
  <si>
    <t>Konsola XBOX ONE 500gb + kinect+ 3 gry</t>
  </si>
  <si>
    <t>Zestaw grający (amplituner SXN30AEB, AL 300)</t>
  </si>
  <si>
    <t>Mikser Beh Xenyx</t>
  </si>
  <si>
    <t>Konsola XBOX ONE 500gb+ KINECT+ zestaw 3 gier</t>
  </si>
  <si>
    <t>Telewizor LED 49" LG UHD-</t>
  </si>
  <si>
    <t>Zestaw komputerowy All-in-one z monitorem,klawiaturą, myszką, oprogramowaniem Windows 10</t>
  </si>
  <si>
    <t>Urządzenie Wielofunkcyjne skaner z drukarką laserową</t>
  </si>
  <si>
    <t xml:space="preserve">Projektor </t>
  </si>
  <si>
    <t>Urządzenie Wielofunkcyjne Xerox</t>
  </si>
  <si>
    <t>Głośnik Power Audio Blaupunkt</t>
  </si>
  <si>
    <t>SOŁECTWO MOŁSTOWO</t>
  </si>
  <si>
    <t>Telewizor NanoCell wraz z uchwytem</t>
  </si>
  <si>
    <t>SOŁECTWO ŁUGOWINA</t>
  </si>
  <si>
    <t xml:space="preserve">Kasa fiskalna Posnet Ergo </t>
  </si>
  <si>
    <t>Aparat cyfrowy,karta pamięci,torba</t>
  </si>
  <si>
    <t xml:space="preserve">Kamera termowizyja </t>
  </si>
  <si>
    <t xml:space="preserve">Mikrofon </t>
  </si>
  <si>
    <t xml:space="preserve">Klimatyzator przenośny MEACO </t>
  </si>
  <si>
    <t>Nagłośnienie</t>
  </si>
  <si>
    <t>Telebim UP LED 4,8 outdoor+ akcesoria</t>
  </si>
  <si>
    <t xml:space="preserve">Projektor Optopa CT 1070XE </t>
  </si>
  <si>
    <t>Ekran projektowy Avtek Cinema 200</t>
  </si>
  <si>
    <t>Mikser Xenyx</t>
  </si>
  <si>
    <t>Samsung A 20F i A 20E szt. 13</t>
  </si>
  <si>
    <t xml:space="preserve">Telefon bezprzewodowy </t>
  </si>
  <si>
    <t>Panasonic KX-TG 6812</t>
  </si>
  <si>
    <t>Panasonic KX-TG 6811</t>
  </si>
  <si>
    <t>Oczyszczacz powietrza COWAY STORM</t>
  </si>
  <si>
    <t>Laptopy HP 250 G7 szt. 25</t>
  </si>
  <si>
    <t>Laptopy Acer NTB Aspire szt. 27</t>
  </si>
  <si>
    <t xml:space="preserve">Notebook Lenovo </t>
  </si>
  <si>
    <t xml:space="preserve">Laptop HP </t>
  </si>
  <si>
    <t xml:space="preserve">Telefon iPhone 7 </t>
  </si>
  <si>
    <t>Ozonator powietrza OZ-10 109/h</t>
  </si>
  <si>
    <t>Generator ozonu 2000 mg/h szt. 5</t>
  </si>
  <si>
    <t>Oczyszczacz powietrza WEBBER WiFi szt. 7</t>
  </si>
  <si>
    <t>Generator ozonu 20 g/h szt. 3</t>
  </si>
  <si>
    <t>Sterylizator tunelowy Medi Clean szt. 5</t>
  </si>
  <si>
    <t>Generator ozonu 40 g/h szt. 3</t>
  </si>
  <si>
    <t>Sterylizator BOS NOE 2 V1 szt. 2</t>
  </si>
  <si>
    <t xml:space="preserve">Terminal danych, drukarka </t>
  </si>
  <si>
    <t>Notebook Dell</t>
  </si>
  <si>
    <t>Laptop Asus Vivobook</t>
  </si>
  <si>
    <t>Zestaw nagłośnieniowy</t>
  </si>
  <si>
    <t>Statyw mikrofonowy Sudder HQ</t>
  </si>
  <si>
    <t xml:space="preserve">Statyw mikrofonowy stołowy </t>
  </si>
  <si>
    <t>Smartfon Xiaomi POCO F3</t>
  </si>
  <si>
    <t>Laptop Lenovo</t>
  </si>
  <si>
    <t>Urządzenie wielofunkcyjne Brother</t>
  </si>
  <si>
    <t>Centrala telefoniczna Platan Proxima</t>
  </si>
  <si>
    <t>Laptop Dell Vostro</t>
  </si>
  <si>
    <t>Notebook Asus 24 szt.</t>
  </si>
  <si>
    <t>Mysz esperanza 24 szt.</t>
  </si>
  <si>
    <t xml:space="preserve">Telefon Iphone 12 Pro </t>
  </si>
  <si>
    <t>Telefon Iphone 12 Pro Max</t>
  </si>
  <si>
    <t>Telefon Xaomi Poco m3 4 szt.</t>
  </si>
  <si>
    <t>Telefon Xaomi F3</t>
  </si>
  <si>
    <t>Fotopułapka</t>
  </si>
  <si>
    <t>Laptop DELL</t>
  </si>
  <si>
    <t>Telefon Samsung</t>
  </si>
  <si>
    <t>Telefon Redmi Note</t>
  </si>
  <si>
    <t>Dysk przenośny SSD</t>
  </si>
  <si>
    <t>Telefon Panasonic</t>
  </si>
  <si>
    <t>Laptop Asus</t>
  </si>
  <si>
    <t>Urządzenie kopertujące HEFTSER SI</t>
  </si>
  <si>
    <t>Monitoring miejski</t>
  </si>
  <si>
    <t>Monitoring soł. Komorowo</t>
  </si>
  <si>
    <t>Monitoring Skatepark</t>
  </si>
  <si>
    <t xml:space="preserve">Opel- USZKODZONY, SZKODA CAŁKOWITA </t>
  </si>
  <si>
    <t>Mercedes Benz</t>
  </si>
  <si>
    <t>Vito 110 CDI</t>
  </si>
  <si>
    <t>WDF63970513344739</t>
  </si>
  <si>
    <t>ZLO29898</t>
  </si>
  <si>
    <t>07.11.2023r.</t>
  </si>
  <si>
    <t>18.11.2023r.</t>
  </si>
  <si>
    <t>07.12.2023r.</t>
  </si>
  <si>
    <t>06.12.2023r.</t>
  </si>
  <si>
    <t>08.12.2023r.</t>
  </si>
  <si>
    <t>09.09.2023r.</t>
  </si>
  <si>
    <t>24.11.2024</t>
  </si>
  <si>
    <t>06.06.2023r.</t>
  </si>
  <si>
    <t>13.09.2024</t>
  </si>
  <si>
    <t>12.09.2025</t>
  </si>
  <si>
    <t>21.09.2024</t>
  </si>
  <si>
    <t>20.09.2025</t>
  </si>
  <si>
    <t>29.01.2024</t>
  </si>
  <si>
    <t>28.01.2025</t>
  </si>
  <si>
    <t>26.06.2024</t>
  </si>
  <si>
    <t>25.06.2025</t>
  </si>
  <si>
    <t>18.06.2024</t>
  </si>
  <si>
    <t>17.06.2025</t>
  </si>
  <si>
    <t>30.12.2023</t>
  </si>
  <si>
    <t>29.12.2024</t>
  </si>
  <si>
    <t>28.12.2023</t>
  </si>
  <si>
    <t>27.12.2024</t>
  </si>
  <si>
    <t xml:space="preserve"> 22.01.2024</t>
  </si>
  <si>
    <t>21.01.2025</t>
  </si>
  <si>
    <t>18.05.2024</t>
  </si>
  <si>
    <t>17.05.2025</t>
  </si>
  <si>
    <t>07.02.2024</t>
  </si>
  <si>
    <t>06.02.2025</t>
  </si>
  <si>
    <t>09.10.2024</t>
  </si>
  <si>
    <t>08.10.2025</t>
  </si>
  <si>
    <t>24.06.2025</t>
  </si>
  <si>
    <t>26.11.2024</t>
  </si>
  <si>
    <t>25.11.2025</t>
  </si>
  <si>
    <t>03.10.2024</t>
  </si>
  <si>
    <t>02.10.2025</t>
  </si>
  <si>
    <t>O*</t>
  </si>
  <si>
    <t>14.12.2022</t>
  </si>
  <si>
    <t>Rezerwy</t>
  </si>
  <si>
    <t>blacha</t>
  </si>
  <si>
    <t>wieś Starogard 12</t>
  </si>
  <si>
    <t>Sala sportowa przy SP w Starogardzie</t>
  </si>
  <si>
    <t>Resko, ul. Bohaterów Monte Cassino</t>
  </si>
  <si>
    <t>altana ogrodowa w Resku</t>
  </si>
  <si>
    <t>Budynek SP Starogard Instalacja fotowoltaiczna</t>
  </si>
  <si>
    <t>Budynek Przedszkola w Resku Instalacja fotowoltaiczna</t>
  </si>
  <si>
    <t>Budynek Gimnazjum w Resku Instalacja fotowoltaiczna ul. Prusa</t>
  </si>
  <si>
    <t>Budynek SP Resko Instalacja fotowoltaiczna ul. Wojska Polskiego</t>
  </si>
  <si>
    <t>Budynek LO w Resku Instalacja fotowoltaiczna</t>
  </si>
  <si>
    <t>Budynek LO w Resku Pompy ciepła</t>
  </si>
  <si>
    <t>Budynek Przedszkola w Resku Pompy ciepła</t>
  </si>
  <si>
    <t>Budynek SP w Łosośnicy Pompy ciepła</t>
  </si>
  <si>
    <t>wyłączony z użytkowania</t>
  </si>
  <si>
    <t>brak informacji</t>
  </si>
  <si>
    <t>dachówka cementowa</t>
  </si>
  <si>
    <t>39 (powierzchnia zabudowy)</t>
  </si>
  <si>
    <t>Lokal mieszkalny Lubień Górny 1 m 6</t>
  </si>
  <si>
    <t>Mieszkanie chronione Łabuń Wielki (w części budynku SP Łabuń Wielki)</t>
  </si>
  <si>
    <t>lokal</t>
  </si>
  <si>
    <t>wieś Lubień Górny 1 m 6</t>
  </si>
  <si>
    <t>38018314626074</t>
  </si>
  <si>
    <t>O -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
*O* Wartość odtworzeniowa została określona przez Zamawiającego, wartości oszacowane w 2020 roku</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</si>
</sst>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quot; zł&quot;"/>
    <numFmt numFmtId="168" formatCode="d/mm/yyyy"/>
    <numFmt numFmtId="169" formatCode="#,##0.00\ _z_ł"/>
    <numFmt numFmtId="170" formatCode="yy/mm/dd"/>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 numFmtId="176" formatCode="[$-415]dddd\,\ d\ mmmm\ yyyy"/>
    <numFmt numFmtId="177" formatCode="\ #,##0.00&quot; zł &quot;;\-#,##0.00&quot; zł &quot;;&quot; -&quot;#&quot; zł &quot;;@\ "/>
    <numFmt numFmtId="178" formatCode="#,##0.00&quot; zł &quot;;\-#,##0.00&quot; zł &quot;;&quot; -&quot;#&quot; zł &quot;;@\ "/>
  </numFmts>
  <fonts count="79">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9"/>
      <name val="Arial"/>
      <family val="2"/>
    </font>
    <font>
      <sz val="9"/>
      <name val="Arial"/>
      <family val="2"/>
    </font>
    <font>
      <sz val="10"/>
      <color indexed="10"/>
      <name val="Arial"/>
      <family val="2"/>
    </font>
    <font>
      <i/>
      <sz val="10"/>
      <name val="Arial"/>
      <family val="2"/>
    </font>
    <font>
      <i/>
      <sz val="10"/>
      <color indexed="10"/>
      <name val="Arial"/>
      <family val="2"/>
    </font>
    <font>
      <b/>
      <i/>
      <sz val="10"/>
      <name val="Arial"/>
      <family val="2"/>
    </font>
    <font>
      <sz val="11"/>
      <name val="Arial"/>
      <family val="2"/>
    </font>
    <font>
      <sz val="10"/>
      <color indexed="62"/>
      <name val="Arial"/>
      <family val="2"/>
    </font>
    <font>
      <i/>
      <sz val="10"/>
      <color indexed="62"/>
      <name val="Arial"/>
      <family val="2"/>
    </font>
    <font>
      <b/>
      <i/>
      <u val="single"/>
      <sz val="10"/>
      <name val="Arial"/>
      <family val="2"/>
    </font>
    <font>
      <b/>
      <sz val="14"/>
      <name val="Times New Roman"/>
      <family val="1"/>
    </font>
    <font>
      <b/>
      <sz val="13"/>
      <name val="Arial"/>
      <family val="2"/>
    </font>
    <font>
      <b/>
      <i/>
      <sz val="11"/>
      <name val="Arial"/>
      <family val="2"/>
    </font>
    <font>
      <b/>
      <sz val="11"/>
      <name val="Arial"/>
      <family val="2"/>
    </font>
    <font>
      <b/>
      <sz val="12"/>
      <name val="Arial"/>
      <family val="2"/>
    </font>
    <font>
      <sz val="8"/>
      <name val="Arial"/>
      <family val="2"/>
    </font>
    <font>
      <b/>
      <sz val="14"/>
      <name val="Arial"/>
      <family val="2"/>
    </font>
    <font>
      <b/>
      <i/>
      <sz val="12"/>
      <name val="Arial"/>
      <family val="2"/>
    </font>
    <font>
      <b/>
      <sz val="16"/>
      <color indexed="8"/>
      <name val="Arial"/>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13"/>
        <bgColor indexed="64"/>
      </patternFill>
    </fill>
    <fill>
      <patternFill patternType="solid">
        <fgColor theme="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right style="thin"/>
      <top style="thin"/>
      <bottom style="thin"/>
    </border>
    <border>
      <left style="thin"/>
      <right style="thin"/>
      <top>
        <color indexed="63"/>
      </top>
      <bottom style="thin"/>
    </border>
    <border>
      <left style="thin">
        <color indexed="8"/>
      </left>
      <right style="medium">
        <color indexed="8"/>
      </right>
      <top>
        <color indexed="63"/>
      </top>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color indexed="8"/>
      </top>
      <bottom style="thin">
        <color indexed="8"/>
      </bottom>
    </border>
    <border>
      <left style="thin"/>
      <right style="medium"/>
      <top style="thin"/>
      <bottom style="thin"/>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top style="thin"/>
      <bottom style="thin"/>
    </border>
    <border>
      <left style="thin">
        <color indexed="8"/>
      </left>
      <right style="medium"/>
      <top style="medium">
        <color indexed="8"/>
      </top>
      <bottom style="thin">
        <color indexed="8"/>
      </bottom>
    </border>
    <border>
      <left style="medium"/>
      <right style="thin"/>
      <top style="thin"/>
      <bottom>
        <color indexed="63"/>
      </bottom>
    </border>
    <border>
      <left style="thin">
        <color indexed="8"/>
      </left>
      <right style="medium"/>
      <top style="thin">
        <color indexed="8"/>
      </top>
      <bottom>
        <color indexed="63"/>
      </bottom>
    </border>
    <border>
      <left style="medium"/>
      <right style="thin">
        <color indexed="8"/>
      </right>
      <top>
        <color indexed="63"/>
      </top>
      <bottom>
        <color indexed="63"/>
      </bottom>
    </border>
    <border>
      <left style="thin">
        <color indexed="8"/>
      </left>
      <right style="medium"/>
      <top>
        <color indexed="63"/>
      </top>
      <bottom>
        <color indexed="63"/>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style="thin">
        <color indexed="8"/>
      </top>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medium"/>
      <right style="thin"/>
      <top>
        <color indexed="63"/>
      </top>
      <bottom style="thin"/>
    </border>
    <border>
      <left style="thin">
        <color indexed="8"/>
      </left>
      <right style="medium"/>
      <top>
        <color indexed="63"/>
      </top>
      <bottom style="medium">
        <color indexed="8"/>
      </bottom>
    </border>
    <border>
      <left style="medium"/>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medium">
        <color indexed="8"/>
      </top>
      <bottom style="medium"/>
    </border>
    <border>
      <left style="thin">
        <color indexed="8"/>
      </left>
      <right style="medium"/>
      <top style="medium">
        <color indexed="8"/>
      </top>
      <bottom style="medium"/>
    </border>
    <border>
      <left style="thin">
        <color indexed="8"/>
      </left>
      <right>
        <color indexed="63"/>
      </right>
      <top>
        <color indexed="63"/>
      </top>
      <bottom style="thin">
        <color indexed="8"/>
      </bottom>
    </border>
    <border>
      <left style="medium">
        <color indexed="8"/>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style="thin"/>
      <right style="thin"/>
      <top style="medium"/>
      <bottom/>
    </border>
    <border>
      <left style="thin"/>
      <right style="thin"/>
      <top/>
      <bottom style="medium"/>
    </border>
    <border>
      <left style="medium">
        <color indexed="8"/>
      </left>
      <right style="medium">
        <color indexed="8"/>
      </right>
      <top style="medium">
        <color indexed="8"/>
      </top>
      <bottom>
        <color indexed="63"/>
      </bottom>
    </border>
    <border>
      <left style="medium"/>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top>
        <color indexed="63"/>
      </top>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color indexed="8"/>
      </left>
      <right>
        <color indexed="63"/>
      </right>
      <top style="medium"/>
      <bottom style="medium"/>
    </border>
    <border>
      <left>
        <color indexed="63"/>
      </left>
      <right style="thin">
        <color indexed="8"/>
      </right>
      <top style="medium"/>
      <bottom style="mediu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thin"/>
      <right style="thin"/>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medium"/>
      <right style="thin">
        <color indexed="8"/>
      </right>
      <top style="medium"/>
      <bottom>
        <color indexed="63"/>
      </bottom>
    </border>
    <border>
      <left style="medium"/>
      <right style="thin">
        <color indexed="8"/>
      </right>
      <top style="medium">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medium"/>
      <top style="medium">
        <color indexed="8"/>
      </top>
      <bottom>
        <color indexed="63"/>
      </bottom>
    </border>
    <border>
      <left>
        <color indexed="63"/>
      </left>
      <right style="medium"/>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3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1"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1"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1"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1"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1"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1"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61"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1"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61"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1"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1"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62" fillId="44" borderId="1" applyNumberFormat="0" applyAlignment="0" applyProtection="0"/>
    <xf numFmtId="0" fontId="3" fillId="13" borderId="2" applyNumberFormat="0" applyAlignment="0" applyProtection="0"/>
    <xf numFmtId="0" fontId="3" fillId="13" borderId="2" applyNumberFormat="0" applyAlignment="0" applyProtection="0"/>
    <xf numFmtId="0" fontId="63" fillId="45" borderId="3" applyNumberFormat="0" applyAlignment="0" applyProtection="0"/>
    <xf numFmtId="0" fontId="4" fillId="46" borderId="4" applyNumberFormat="0" applyAlignment="0" applyProtection="0"/>
    <xf numFmtId="0" fontId="4" fillId="46" borderId="4" applyNumberFormat="0" applyAlignment="0" applyProtection="0"/>
    <xf numFmtId="0" fontId="5" fillId="7" borderId="0" applyNumberFormat="0" applyBorder="0" applyAlignment="0" applyProtection="0"/>
    <xf numFmtId="0" fontId="64" fillId="4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5"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66" fillId="48" borderId="7" applyNumberFormat="0" applyAlignment="0" applyProtection="0"/>
    <xf numFmtId="0" fontId="8" fillId="49" borderId="8" applyNumberFormat="0" applyAlignment="0" applyProtection="0"/>
    <xf numFmtId="0" fontId="8" fillId="49" borderId="8" applyNumberFormat="0" applyAlignment="0" applyProtection="0"/>
    <xf numFmtId="0" fontId="67"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68" fillId="0" borderId="1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69" fillId="0" borderId="13"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0" borderId="0" applyNumberFormat="0" applyBorder="0" applyAlignment="0" applyProtection="0"/>
    <xf numFmtId="0" fontId="70" fillId="51"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71" fillId="45" borderId="1" applyNumberFormat="0" applyAlignment="0" applyProtection="0"/>
    <xf numFmtId="0" fontId="14" fillId="46" borderId="2" applyNumberFormat="0" applyAlignment="0" applyProtection="0"/>
    <xf numFmtId="0" fontId="14" fillId="46" borderId="2" applyNumberFormat="0" applyAlignment="0" applyProtection="0"/>
    <xf numFmtId="0" fontId="72" fillId="0" borderId="0" applyNumberFormat="0" applyFill="0" applyBorder="0" applyAlignment="0" applyProtection="0"/>
    <xf numFmtId="9" fontId="0" fillId="0" borderId="0" applyFill="0" applyBorder="0" applyAlignment="0" applyProtection="0"/>
    <xf numFmtId="0" fontId="73"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0" fontId="0" fillId="53" borderId="18" applyNumberForma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19" fillId="5" borderId="0" applyNumberFormat="0" applyBorder="0" applyAlignment="0" applyProtection="0"/>
    <xf numFmtId="0" fontId="77" fillId="5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cellStyleXfs>
  <cellXfs count="605">
    <xf numFmtId="0" fontId="0" fillId="0" borderId="0" xfId="0" applyAlignment="1">
      <alignment/>
    </xf>
    <xf numFmtId="0" fontId="0" fillId="0" borderId="0" xfId="0" applyAlignment="1">
      <alignment horizontal="center"/>
    </xf>
    <xf numFmtId="0" fontId="20" fillId="0" borderId="0" xfId="0" applyFont="1" applyAlignment="1">
      <alignment/>
    </xf>
    <xf numFmtId="0" fontId="0" fillId="0" borderId="0" xfId="0" applyFont="1" applyAlignment="1">
      <alignment/>
    </xf>
    <xf numFmtId="0" fontId="0" fillId="0" borderId="0" xfId="0" applyFont="1" applyAlignment="1">
      <alignment horizont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wrapText="1"/>
    </xf>
    <xf numFmtId="0" fontId="21" fillId="49" borderId="22" xfId="0" applyFont="1" applyFill="1" applyBorder="1" applyAlignment="1">
      <alignment horizontal="center" vertical="center"/>
    </xf>
    <xf numFmtId="0" fontId="21" fillId="49" borderId="23" xfId="0" applyFont="1" applyFill="1" applyBorder="1" applyAlignment="1">
      <alignment horizontal="center" vertical="center"/>
    </xf>
    <xf numFmtId="0" fontId="20" fillId="49" borderId="24" xfId="0" applyFont="1" applyFill="1" applyBorder="1" applyAlignment="1">
      <alignment horizontal="center" vertical="center" wrapText="1"/>
    </xf>
    <xf numFmtId="0" fontId="21" fillId="49" borderId="25" xfId="0" applyFont="1" applyFill="1" applyBorder="1" applyAlignment="1">
      <alignment horizontal="center" vertical="center" wrapText="1"/>
    </xf>
    <xf numFmtId="0" fontId="0" fillId="55" borderId="26" xfId="0" applyFont="1" applyFill="1" applyBorder="1" applyAlignment="1">
      <alignment horizontal="center" vertical="center"/>
    </xf>
    <xf numFmtId="0" fontId="0" fillId="55" borderId="27" xfId="0" applyFont="1" applyFill="1" applyBorder="1" applyAlignment="1">
      <alignment vertical="center" wrapText="1"/>
    </xf>
    <xf numFmtId="0" fontId="0" fillId="55" borderId="27" xfId="0" applyFont="1" applyFill="1" applyBorder="1" applyAlignment="1">
      <alignment horizontal="center" vertical="center" wrapText="1"/>
    </xf>
    <xf numFmtId="0" fontId="22" fillId="55" borderId="27" xfId="0" applyFont="1" applyFill="1" applyBorder="1" applyAlignment="1">
      <alignment horizontal="center" vertical="center"/>
    </xf>
    <xf numFmtId="49" fontId="22" fillId="55" borderId="27" xfId="0" applyNumberFormat="1" applyFont="1" applyFill="1" applyBorder="1" applyAlignment="1">
      <alignment horizontal="center" vertical="center" wrapText="1"/>
    </xf>
    <xf numFmtId="0" fontId="22" fillId="55" borderId="27" xfId="0" applyFont="1" applyFill="1" applyBorder="1" applyAlignment="1">
      <alignment horizontal="center" vertical="center" wrapText="1"/>
    </xf>
    <xf numFmtId="0" fontId="0" fillId="55" borderId="0" xfId="0" applyFont="1" applyFill="1" applyAlignment="1">
      <alignment/>
    </xf>
    <xf numFmtId="0" fontId="0" fillId="55" borderId="28" xfId="0" applyFont="1" applyFill="1" applyBorder="1" applyAlignment="1">
      <alignment horizontal="center" vertical="center"/>
    </xf>
    <xf numFmtId="0" fontId="0" fillId="55" borderId="29" xfId="0" applyFont="1" applyFill="1" applyBorder="1" applyAlignment="1">
      <alignment vertical="center" wrapText="1"/>
    </xf>
    <xf numFmtId="0" fontId="0" fillId="55" borderId="29" xfId="0" applyFont="1" applyFill="1" applyBorder="1" applyAlignment="1">
      <alignment horizontal="center" vertical="center" wrapText="1"/>
    </xf>
    <xf numFmtId="0" fontId="22" fillId="55" borderId="29" xfId="0" applyFont="1" applyFill="1" applyBorder="1" applyAlignment="1">
      <alignment horizontal="center" vertical="center"/>
    </xf>
    <xf numFmtId="49" fontId="22" fillId="55" borderId="29" xfId="0" applyNumberFormat="1" applyFont="1" applyFill="1" applyBorder="1" applyAlignment="1">
      <alignment horizontal="center" vertical="center" wrapText="1"/>
    </xf>
    <xf numFmtId="0" fontId="0" fillId="55" borderId="0" xfId="0" applyFont="1" applyFill="1" applyAlignment="1">
      <alignment vertical="center"/>
    </xf>
    <xf numFmtId="0" fontId="22" fillId="55" borderId="29" xfId="0" applyFont="1" applyFill="1" applyBorder="1" applyAlignment="1">
      <alignment horizontal="center" vertical="center" wrapText="1"/>
    </xf>
    <xf numFmtId="0" fontId="0" fillId="55" borderId="30" xfId="0" applyFont="1" applyFill="1" applyBorder="1" applyAlignment="1">
      <alignment horizontal="center" vertical="center"/>
    </xf>
    <xf numFmtId="0" fontId="0" fillId="55" borderId="31" xfId="0" applyFont="1" applyFill="1" applyBorder="1" applyAlignment="1">
      <alignment vertical="center" wrapText="1"/>
    </xf>
    <xf numFmtId="0" fontId="0" fillId="55" borderId="31" xfId="0" applyFont="1" applyFill="1" applyBorder="1" applyAlignment="1">
      <alignment horizontal="center" vertical="center" wrapText="1"/>
    </xf>
    <xf numFmtId="0" fontId="22" fillId="55" borderId="31" xfId="0" applyFont="1" applyFill="1" applyBorder="1" applyAlignment="1">
      <alignment horizontal="center" vertical="center"/>
    </xf>
    <xf numFmtId="49" fontId="22" fillId="55" borderId="31" xfId="0" applyNumberFormat="1" applyFont="1" applyFill="1" applyBorder="1" applyAlignment="1">
      <alignment horizontal="center" vertical="center" wrapText="1"/>
    </xf>
    <xf numFmtId="0" fontId="23" fillId="0" borderId="0" xfId="0" applyFont="1" applyAlignment="1">
      <alignment/>
    </xf>
    <xf numFmtId="0" fontId="23" fillId="0" borderId="0" xfId="0" applyFont="1" applyAlignment="1">
      <alignment horizontal="center"/>
    </xf>
    <xf numFmtId="167" fontId="0" fillId="0" borderId="0" xfId="0" applyNumberFormat="1" applyFont="1" applyAlignment="1">
      <alignment horizontal="center"/>
    </xf>
    <xf numFmtId="167" fontId="24" fillId="0" borderId="0" xfId="0" applyNumberFormat="1" applyFont="1" applyAlignment="1">
      <alignment horizontal="center"/>
    </xf>
    <xf numFmtId="167" fontId="23" fillId="0" borderId="0" xfId="0" applyNumberFormat="1" applyFont="1" applyAlignment="1">
      <alignment horizontal="center"/>
    </xf>
    <xf numFmtId="167" fontId="25" fillId="0" borderId="0" xfId="0" applyNumberFormat="1" applyFont="1" applyAlignment="1">
      <alignment horizontal="center"/>
    </xf>
    <xf numFmtId="0" fontId="20" fillId="55" borderId="3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0" fillId="0" borderId="27" xfId="290" applyFont="1" applyFill="1" applyBorder="1" applyAlignment="1">
      <alignment horizontal="center" vertical="center" wrapText="1"/>
      <protection/>
    </xf>
    <xf numFmtId="0" fontId="0" fillId="0" borderId="29" xfId="290" applyFont="1" applyFill="1" applyBorder="1" applyAlignment="1">
      <alignment horizontal="center" vertical="center" wrapText="1"/>
      <protection/>
    </xf>
    <xf numFmtId="0" fontId="0" fillId="0" borderId="27" xfId="0" applyFont="1" applyFill="1" applyBorder="1" applyAlignment="1">
      <alignment horizontal="center" vertical="center" wrapText="1"/>
    </xf>
    <xf numFmtId="0" fontId="0" fillId="0" borderId="0" xfId="0" applyFont="1" applyFill="1" applyAlignment="1">
      <alignment/>
    </xf>
    <xf numFmtId="0" fontId="0" fillId="0" borderId="29" xfId="0" applyFont="1" applyFill="1" applyBorder="1" applyAlignment="1">
      <alignment horizontal="center" vertical="center" wrapText="1"/>
    </xf>
    <xf numFmtId="0" fontId="0" fillId="0" borderId="29" xfId="290" applyFont="1" applyFill="1" applyBorder="1" applyAlignment="1">
      <alignment vertical="center" wrapText="1"/>
      <protection/>
    </xf>
    <xf numFmtId="0" fontId="0" fillId="0" borderId="29" xfId="0" applyFont="1" applyFill="1" applyBorder="1" applyAlignment="1">
      <alignment vertical="center" wrapText="1"/>
    </xf>
    <xf numFmtId="167" fontId="24"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2" xfId="0" applyFont="1" applyFill="1" applyBorder="1" applyAlignment="1">
      <alignment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0" fillId="0" borderId="29" xfId="290" applyFont="1" applyBorder="1" applyAlignment="1">
      <alignment horizontal="center"/>
      <protection/>
    </xf>
    <xf numFmtId="0" fontId="0" fillId="0" borderId="29" xfId="290" applyFont="1" applyBorder="1" applyAlignment="1">
      <alignment horizontal="center" vertical="center"/>
      <protection/>
    </xf>
    <xf numFmtId="167" fontId="20" fillId="0" borderId="34" xfId="0" applyNumberFormat="1" applyFont="1" applyFill="1" applyBorder="1" applyAlignment="1">
      <alignment horizontal="center" vertical="center" wrapText="1"/>
    </xf>
    <xf numFmtId="167" fontId="26" fillId="0" borderId="34"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Border="1" applyAlignment="1">
      <alignment horizontal="center" vertical="center" wrapText="1"/>
    </xf>
    <xf numFmtId="167" fontId="20" fillId="0" borderId="20" xfId="0" applyNumberFormat="1" applyFont="1" applyFill="1" applyBorder="1" applyAlignment="1">
      <alignment horizontal="center" vertical="center" wrapText="1"/>
    </xf>
    <xf numFmtId="167" fontId="26" fillId="0" borderId="20" xfId="0" applyNumberFormat="1" applyFont="1" applyFill="1" applyBorder="1" applyAlignment="1">
      <alignment horizontal="center" vertical="center" wrapText="1"/>
    </xf>
    <xf numFmtId="167" fontId="0" fillId="0" borderId="29"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Fill="1" applyBorder="1" applyAlignment="1">
      <alignment horizontal="center" vertical="center"/>
    </xf>
    <xf numFmtId="0" fontId="27" fillId="0" borderId="38" xfId="0" applyFont="1" applyFill="1" applyBorder="1" applyAlignment="1">
      <alignment horizontal="center" vertical="center" wrapText="1"/>
    </xf>
    <xf numFmtId="0" fontId="27" fillId="0" borderId="29" xfId="0" applyFont="1" applyFill="1" applyBorder="1" applyAlignment="1">
      <alignment vertical="center" wrapText="1"/>
    </xf>
    <xf numFmtId="0" fontId="27" fillId="0" borderId="29" xfId="0" applyFont="1" applyFill="1" applyBorder="1" applyAlignment="1">
      <alignment horizontal="center" vertical="center" wrapText="1"/>
    </xf>
    <xf numFmtId="0" fontId="22" fillId="0" borderId="29"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32" xfId="0" applyFont="1" applyFill="1" applyBorder="1" applyAlignment="1">
      <alignment vertical="center" wrapText="1"/>
    </xf>
    <xf numFmtId="0" fontId="27" fillId="0" borderId="32" xfId="0" applyFont="1" applyFill="1" applyBorder="1" applyAlignment="1">
      <alignment horizontal="center" vertical="center" wrapText="1"/>
    </xf>
    <xf numFmtId="167" fontId="0" fillId="0" borderId="32" xfId="0" applyNumberFormat="1" applyFont="1" applyFill="1" applyBorder="1" applyAlignment="1">
      <alignment horizontal="center" vertical="center" wrapText="1"/>
    </xf>
    <xf numFmtId="0" fontId="22" fillId="0" borderId="32" xfId="0" applyFont="1" applyFill="1" applyBorder="1" applyAlignment="1">
      <alignment horizontal="center" vertical="center" wrapText="1"/>
    </xf>
    <xf numFmtId="4" fontId="0" fillId="0" borderId="33" xfId="0" applyNumberFormat="1" applyFont="1" applyFill="1" applyBorder="1" applyAlignment="1">
      <alignment horizontal="center" vertical="center" wrapText="1"/>
    </xf>
    <xf numFmtId="0" fontId="0" fillId="0" borderId="33" xfId="0" applyFont="1" applyFill="1" applyBorder="1" applyAlignment="1">
      <alignment horizontal="center" vertical="center"/>
    </xf>
    <xf numFmtId="0" fontId="27" fillId="0" borderId="28" xfId="0" applyFont="1" applyFill="1" applyBorder="1" applyAlignment="1">
      <alignment horizontal="center" vertical="center" wrapText="1"/>
    </xf>
    <xf numFmtId="0" fontId="0" fillId="0" borderId="32" xfId="0" applyFont="1" applyBorder="1" applyAlignment="1">
      <alignment/>
    </xf>
    <xf numFmtId="0" fontId="0" fillId="0" borderId="41" xfId="0" applyFont="1" applyBorder="1" applyAlignment="1">
      <alignment/>
    </xf>
    <xf numFmtId="0" fontId="27" fillId="0" borderId="33" xfId="0" applyFont="1" applyFill="1" applyBorder="1" applyAlignment="1">
      <alignment vertical="center" wrapText="1"/>
    </xf>
    <xf numFmtId="0" fontId="27" fillId="0" borderId="33" xfId="0" applyFont="1" applyFill="1" applyBorder="1" applyAlignment="1">
      <alignment horizontal="center" vertical="center" wrapText="1"/>
    </xf>
    <xf numFmtId="167" fontId="24" fillId="0" borderId="33" xfId="0" applyNumberFormat="1" applyFont="1" applyFill="1" applyBorder="1" applyAlignment="1">
      <alignment horizontal="center" vertical="center" wrapText="1"/>
    </xf>
    <xf numFmtId="0" fontId="22" fillId="0" borderId="33"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0" xfId="0" applyFont="1" applyBorder="1" applyAlignment="1">
      <alignment/>
    </xf>
    <xf numFmtId="0" fontId="0" fillId="0" borderId="42" xfId="0" applyFont="1" applyFill="1" applyBorder="1" applyAlignment="1">
      <alignment vertical="center" wrapText="1"/>
    </xf>
    <xf numFmtId="0" fontId="0" fillId="0" borderId="0" xfId="0" applyFont="1" applyAlignment="1">
      <alignment horizontal="right"/>
    </xf>
    <xf numFmtId="0" fontId="23" fillId="0" borderId="0" xfId="0" applyFont="1" applyFill="1" applyAlignment="1">
      <alignment/>
    </xf>
    <xf numFmtId="0" fontId="28" fillId="0" borderId="0" xfId="0" applyFont="1" applyAlignment="1">
      <alignment/>
    </xf>
    <xf numFmtId="0" fontId="28" fillId="0" borderId="0" xfId="0" applyFont="1" applyAlignment="1">
      <alignment horizontal="center"/>
    </xf>
    <xf numFmtId="167" fontId="28" fillId="0" borderId="0" xfId="0" applyNumberFormat="1" applyFont="1" applyAlignment="1">
      <alignment horizontal="center"/>
    </xf>
    <xf numFmtId="167" fontId="29" fillId="0" borderId="0" xfId="0" applyNumberFormat="1" applyFont="1" applyAlignment="1">
      <alignment horizontal="center"/>
    </xf>
    <xf numFmtId="0" fontId="28" fillId="0" borderId="0" xfId="0" applyFont="1" applyFill="1" applyAlignment="1">
      <alignment/>
    </xf>
    <xf numFmtId="0" fontId="0" fillId="0" borderId="0" xfId="0" applyFont="1" applyAlignment="1">
      <alignment wrapText="1"/>
    </xf>
    <xf numFmtId="166" fontId="0" fillId="0" borderId="0" xfId="0" applyNumberFormat="1" applyFont="1" applyAlignment="1">
      <alignment horizontal="right" vertical="center"/>
    </xf>
    <xf numFmtId="166" fontId="20" fillId="0" borderId="0" xfId="0" applyNumberFormat="1" applyFont="1" applyAlignment="1">
      <alignment horizontal="right" vertical="center"/>
    </xf>
    <xf numFmtId="0" fontId="0" fillId="55" borderId="29" xfId="290" applyFont="1" applyFill="1" applyBorder="1" applyAlignment="1">
      <alignment vertical="center" wrapText="1"/>
      <protection/>
    </xf>
    <xf numFmtId="0" fontId="0" fillId="55" borderId="29" xfId="29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55" borderId="0" xfId="0" applyFont="1" applyFill="1" applyBorder="1" applyAlignment="1">
      <alignment vertical="center" wrapText="1"/>
    </xf>
    <xf numFmtId="0" fontId="0" fillId="0" borderId="3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290" applyFont="1" applyFill="1" applyBorder="1" applyAlignment="1">
      <alignment vertical="center" wrapText="1"/>
      <protection/>
    </xf>
    <xf numFmtId="0" fontId="0" fillId="0" borderId="33" xfId="290" applyFont="1" applyFill="1" applyBorder="1" applyAlignment="1">
      <alignment horizontal="center" vertical="center" wrapText="1"/>
      <protection/>
    </xf>
    <xf numFmtId="166" fontId="0" fillId="0" borderId="39" xfId="312" applyNumberFormat="1" applyFont="1" applyFill="1" applyBorder="1" applyAlignment="1" applyProtection="1">
      <alignment horizontal="right" vertical="center" wrapText="1"/>
      <protection/>
    </xf>
    <xf numFmtId="0" fontId="0" fillId="0" borderId="20"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27" xfId="0" applyFont="1" applyBorder="1" applyAlignment="1">
      <alignment horizontal="center"/>
    </xf>
    <xf numFmtId="166" fontId="0" fillId="0" borderId="43" xfId="0" applyNumberFormat="1" applyFont="1" applyBorder="1" applyAlignment="1">
      <alignment horizontal="right" vertical="center"/>
    </xf>
    <xf numFmtId="0" fontId="0" fillId="0" borderId="29" xfId="0" applyFont="1" applyBorder="1" applyAlignment="1">
      <alignment horizontal="center" vertical="center"/>
    </xf>
    <xf numFmtId="166" fontId="0" fillId="0" borderId="37" xfId="0" applyNumberFormat="1" applyFont="1" applyBorder="1" applyAlignment="1">
      <alignment horizontal="right" vertical="center"/>
    </xf>
    <xf numFmtId="166" fontId="0" fillId="0" borderId="37" xfId="290" applyNumberFormat="1" applyFont="1" applyBorder="1" applyAlignment="1">
      <alignment horizontal="right" vertical="center"/>
      <protection/>
    </xf>
    <xf numFmtId="0" fontId="20" fillId="0" borderId="0" xfId="0" applyFont="1" applyFill="1" applyBorder="1" applyAlignment="1">
      <alignment vertical="center" wrapText="1"/>
    </xf>
    <xf numFmtId="166" fontId="20" fillId="0" borderId="44" xfId="0" applyNumberFormat="1" applyFont="1" applyFill="1" applyBorder="1" applyAlignment="1">
      <alignment horizontal="right" vertical="center" wrapText="1"/>
    </xf>
    <xf numFmtId="0" fontId="20" fillId="0" borderId="20" xfId="0" applyFont="1" applyFill="1" applyBorder="1" applyAlignment="1">
      <alignment vertical="center" wrapText="1"/>
    </xf>
    <xf numFmtId="0" fontId="0" fillId="0" borderId="0" xfId="0" applyFont="1" applyFill="1" applyBorder="1" applyAlignment="1">
      <alignment/>
    </xf>
    <xf numFmtId="0" fontId="0" fillId="0" borderId="33" xfId="0" applyFont="1" applyBorder="1" applyAlignment="1">
      <alignment vertical="center" wrapText="1"/>
    </xf>
    <xf numFmtId="0" fontId="0" fillId="0" borderId="29" xfId="0" applyFont="1" applyBorder="1" applyAlignment="1">
      <alignment vertical="center" wrapText="1"/>
    </xf>
    <xf numFmtId="166" fontId="0" fillId="0" borderId="43" xfId="341" applyNumberFormat="1" applyFont="1" applyFill="1" applyBorder="1" applyAlignment="1" applyProtection="1">
      <alignment horizontal="right" vertical="center" wrapText="1"/>
      <protection/>
    </xf>
    <xf numFmtId="0" fontId="0" fillId="0" borderId="0" xfId="0" applyFont="1" applyAlignment="1">
      <alignment horizontal="center" wrapText="1"/>
    </xf>
    <xf numFmtId="166" fontId="0" fillId="0" borderId="0" xfId="0" applyNumberFormat="1" applyFont="1" applyAlignment="1">
      <alignment horizontal="right" vertical="center" wrapText="1"/>
    </xf>
    <xf numFmtId="166" fontId="20" fillId="23" borderId="25" xfId="0" applyNumberFormat="1" applyFont="1" applyFill="1" applyBorder="1" applyAlignment="1">
      <alignment horizontal="right" vertical="center" wrapText="1"/>
    </xf>
    <xf numFmtId="166" fontId="20" fillId="23" borderId="21" xfId="0" applyNumberFormat="1" applyFont="1" applyFill="1" applyBorder="1" applyAlignment="1">
      <alignment horizontal="right" vertical="center" wrapText="1"/>
    </xf>
    <xf numFmtId="166" fontId="20" fillId="23" borderId="45" xfId="0" applyNumberFormat="1" applyFont="1" applyFill="1" applyBorder="1" applyAlignment="1">
      <alignment horizontal="right" vertical="center" wrapText="1"/>
    </xf>
    <xf numFmtId="0" fontId="23" fillId="0" borderId="0" xfId="0" applyFont="1" applyAlignment="1">
      <alignment wrapText="1"/>
    </xf>
    <xf numFmtId="0" fontId="23" fillId="0" borderId="0" xfId="0" applyFont="1" applyAlignment="1">
      <alignment horizontal="center" wrapText="1"/>
    </xf>
    <xf numFmtId="166" fontId="23" fillId="0" borderId="0" xfId="0" applyNumberFormat="1" applyFont="1" applyAlignment="1">
      <alignment horizontal="right" vertical="center" wrapText="1"/>
    </xf>
    <xf numFmtId="167" fontId="0" fillId="0" borderId="0" xfId="0" applyNumberFormat="1" applyAlignment="1">
      <alignment/>
    </xf>
    <xf numFmtId="0" fontId="32" fillId="0" borderId="0" xfId="0" applyFont="1" applyAlignment="1">
      <alignment/>
    </xf>
    <xf numFmtId="167" fontId="0" fillId="0" borderId="0" xfId="0" applyNumberFormat="1" applyFont="1" applyAlignment="1">
      <alignment/>
    </xf>
    <xf numFmtId="166" fontId="0" fillId="55" borderId="0" xfId="312" applyFont="1" applyFill="1" applyBorder="1" applyAlignment="1" applyProtection="1">
      <alignment/>
      <protection/>
    </xf>
    <xf numFmtId="167" fontId="0" fillId="55" borderId="0" xfId="0" applyNumberFormat="1" applyFont="1" applyFill="1" applyAlignment="1">
      <alignment/>
    </xf>
    <xf numFmtId="167" fontId="23" fillId="0" borderId="0" xfId="0" applyNumberFormat="1" applyFont="1" applyFill="1" applyAlignment="1">
      <alignment/>
    </xf>
    <xf numFmtId="0" fontId="0" fillId="0" borderId="0" xfId="0" applyFill="1" applyAlignment="1">
      <alignment/>
    </xf>
    <xf numFmtId="167" fontId="0" fillId="0" borderId="0" xfId="0" applyNumberFormat="1" applyFill="1" applyAlignment="1">
      <alignment/>
    </xf>
    <xf numFmtId="0" fontId="0" fillId="0" borderId="29" xfId="0" applyFont="1" applyBorder="1" applyAlignment="1">
      <alignment vertical="center"/>
    </xf>
    <xf numFmtId="0" fontId="26" fillId="0" borderId="0" xfId="0" applyFont="1" applyFill="1" applyAlignment="1">
      <alignment horizontal="right"/>
    </xf>
    <xf numFmtId="0" fontId="34" fillId="0" borderId="0" xfId="0" applyFont="1" applyAlignment="1">
      <alignment horizontal="center"/>
    </xf>
    <xf numFmtId="0" fontId="35" fillId="0" borderId="0" xfId="0" applyFont="1" applyAlignment="1">
      <alignment horizont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0" fillId="0" borderId="21" xfId="0" applyFont="1" applyBorder="1" applyAlignment="1">
      <alignment horizont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left" vertical="center"/>
    </xf>
    <xf numFmtId="0" fontId="20" fillId="0" borderId="43" xfId="0" applyFont="1" applyFill="1" applyBorder="1" applyAlignment="1">
      <alignment horizontal="center" vertical="center"/>
    </xf>
    <xf numFmtId="0" fontId="0" fillId="0" borderId="28" xfId="0" applyFont="1" applyBorder="1" applyAlignment="1">
      <alignment horizontal="center"/>
    </xf>
    <xf numFmtId="0" fontId="0" fillId="0" borderId="29" xfId="0" applyFont="1" applyFill="1" applyBorder="1" applyAlignment="1">
      <alignment vertical="center"/>
    </xf>
    <xf numFmtId="0" fontId="0" fillId="0" borderId="37" xfId="0" applyFont="1" applyBorder="1" applyAlignment="1">
      <alignment horizontal="center" vertical="center"/>
    </xf>
    <xf numFmtId="0" fontId="0" fillId="0" borderId="19" xfId="0" applyFont="1" applyBorder="1" applyAlignment="1">
      <alignment horizontal="center"/>
    </xf>
    <xf numFmtId="0" fontId="0" fillId="0" borderId="20" xfId="0" applyFont="1" applyBorder="1" applyAlignment="1">
      <alignment horizontal="left" vertical="center"/>
    </xf>
    <xf numFmtId="0" fontId="0" fillId="0" borderId="21" xfId="0" applyFont="1" applyBorder="1" applyAlignment="1">
      <alignment/>
    </xf>
    <xf numFmtId="0" fontId="0" fillId="56" borderId="29" xfId="0" applyFont="1" applyFill="1" applyBorder="1" applyAlignment="1">
      <alignment vertical="center" wrapText="1"/>
    </xf>
    <xf numFmtId="0" fontId="0" fillId="56" borderId="29" xfId="0" applyFont="1" applyFill="1" applyBorder="1" applyAlignment="1">
      <alignment horizontal="center" vertical="center" wrapText="1"/>
    </xf>
    <xf numFmtId="0" fontId="0" fillId="56" borderId="29" xfId="290" applyFont="1" applyFill="1" applyBorder="1" applyAlignment="1">
      <alignment vertical="center" wrapText="1"/>
      <protection/>
    </xf>
    <xf numFmtId="0" fontId="0" fillId="56" borderId="29" xfId="290" applyFont="1" applyFill="1" applyBorder="1" applyAlignment="1">
      <alignment horizontal="center" vertical="center" wrapText="1"/>
      <protection/>
    </xf>
    <xf numFmtId="0" fontId="0" fillId="0" borderId="46" xfId="0" applyFont="1" applyBorder="1" applyAlignment="1">
      <alignment horizontal="center" vertical="center" wrapText="1"/>
    </xf>
    <xf numFmtId="0" fontId="0" fillId="0" borderId="46" xfId="0" applyFont="1" applyBorder="1" applyAlignment="1">
      <alignment horizontal="left" vertical="center" wrapText="1"/>
    </xf>
    <xf numFmtId="0" fontId="0" fillId="0" borderId="46" xfId="0" applyFont="1" applyBorder="1" applyAlignment="1">
      <alignment horizontal="center" wrapText="1"/>
    </xf>
    <xf numFmtId="0" fontId="0" fillId="0" borderId="47" xfId="0" applyFont="1" applyBorder="1" applyAlignment="1">
      <alignment vertical="center" wrapText="1"/>
    </xf>
    <xf numFmtId="0" fontId="0" fillId="0" borderId="46" xfId="0" applyFont="1" applyBorder="1" applyAlignment="1">
      <alignment vertical="center" wrapText="1"/>
    </xf>
    <xf numFmtId="0" fontId="20" fillId="56" borderId="29" xfId="0" applyFont="1" applyFill="1" applyBorder="1" applyAlignment="1">
      <alignment vertical="center" wrapText="1"/>
    </xf>
    <xf numFmtId="0" fontId="78" fillId="0" borderId="46" xfId="0" applyFont="1" applyBorder="1" applyAlignment="1">
      <alignment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center" vertical="center" wrapText="1"/>
    </xf>
    <xf numFmtId="0" fontId="0" fillId="0" borderId="36" xfId="290" applyFont="1" applyFill="1" applyBorder="1" applyAlignment="1">
      <alignment horizontal="center" vertical="center" wrapText="1"/>
      <protection/>
    </xf>
    <xf numFmtId="0" fontId="20" fillId="55" borderId="29" xfId="290" applyFont="1" applyFill="1" applyBorder="1" applyAlignment="1">
      <alignment vertical="center" wrapText="1"/>
      <protection/>
    </xf>
    <xf numFmtId="0" fontId="20" fillId="0" borderId="29" xfId="290" applyFont="1" applyFill="1" applyBorder="1" applyAlignment="1">
      <alignment vertical="center" wrapText="1"/>
      <protection/>
    </xf>
    <xf numFmtId="166" fontId="0" fillId="0" borderId="48" xfId="312" applyNumberFormat="1" applyFont="1" applyFill="1" applyBorder="1" applyAlignment="1" applyProtection="1">
      <alignment horizontal="right" vertical="center" wrapText="1"/>
      <protection/>
    </xf>
    <xf numFmtId="0" fontId="20" fillId="0" borderId="36" xfId="0" applyFont="1" applyBorder="1" applyAlignment="1">
      <alignment wrapText="1"/>
    </xf>
    <xf numFmtId="0" fontId="0" fillId="0" borderId="49" xfId="0" applyFont="1" applyBorder="1" applyAlignment="1">
      <alignment/>
    </xf>
    <xf numFmtId="0" fontId="0" fillId="0" borderId="50" xfId="0" applyFont="1" applyBorder="1" applyAlignment="1">
      <alignment horizontal="left" vertical="center" wrapText="1"/>
    </xf>
    <xf numFmtId="0" fontId="0" fillId="0" borderId="50" xfId="290" applyFont="1" applyBorder="1" applyAlignment="1">
      <alignment wrapText="1"/>
      <protection/>
    </xf>
    <xf numFmtId="0" fontId="0" fillId="0" borderId="50" xfId="290" applyFont="1" applyBorder="1">
      <alignment/>
      <protection/>
    </xf>
    <xf numFmtId="0" fontId="0" fillId="0" borderId="50" xfId="290" applyFont="1" applyBorder="1" applyAlignment="1">
      <alignment horizontal="left" vertical="center" wrapText="1"/>
      <protection/>
    </xf>
    <xf numFmtId="0" fontId="27" fillId="0" borderId="40" xfId="0" applyFont="1" applyBorder="1" applyAlignment="1">
      <alignment horizontal="center" vertical="center" wrapText="1"/>
    </xf>
    <xf numFmtId="0" fontId="27" fillId="0" borderId="32" xfId="0" applyFont="1" applyBorder="1" applyAlignment="1">
      <alignment vertical="center" wrapText="1"/>
    </xf>
    <xf numFmtId="0" fontId="27" fillId="0" borderId="32" xfId="0" applyFont="1" applyBorder="1" applyAlignment="1">
      <alignment horizontal="center" vertical="center" wrapText="1"/>
    </xf>
    <xf numFmtId="167" fontId="24" fillId="0" borderId="32" xfId="0" applyNumberFormat="1" applyFont="1" applyBorder="1" applyAlignment="1">
      <alignment horizontal="center" vertical="center" wrapText="1"/>
    </xf>
    <xf numFmtId="0" fontId="0" fillId="0" borderId="32" xfId="0" applyFont="1" applyBorder="1" applyAlignment="1">
      <alignment horizontal="center" vertical="center" wrapText="1"/>
    </xf>
    <xf numFmtId="167" fontId="0" fillId="55" borderId="46" xfId="0" applyNumberFormat="1" applyFont="1" applyFill="1" applyBorder="1" applyAlignment="1">
      <alignment horizontal="right" vertical="center"/>
    </xf>
    <xf numFmtId="166" fontId="0" fillId="0" borderId="39" xfId="341" applyNumberFormat="1" applyFont="1" applyFill="1" applyBorder="1" applyAlignment="1" applyProtection="1">
      <alignment horizontal="right" vertical="center" wrapText="1"/>
      <protection/>
    </xf>
    <xf numFmtId="4" fontId="0" fillId="0" borderId="46" xfId="0" applyNumberFormat="1" applyFont="1" applyBorder="1" applyAlignment="1">
      <alignment vertical="center" wrapText="1"/>
    </xf>
    <xf numFmtId="175" fontId="0" fillId="0" borderId="46" xfId="0" applyNumberFormat="1"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57" borderId="46" xfId="0" applyFont="1" applyFill="1" applyBorder="1" applyAlignment="1">
      <alignment horizontal="left" vertical="center" wrapText="1"/>
    </xf>
    <xf numFmtId="0" fontId="20" fillId="0" borderId="0" xfId="0" applyFont="1" applyAlignment="1">
      <alignment horizontal="center"/>
    </xf>
    <xf numFmtId="0" fontId="0" fillId="0" borderId="47" xfId="0" applyFont="1" applyBorder="1" applyAlignment="1">
      <alignment horizontal="center" vertical="center" wrapText="1"/>
    </xf>
    <xf numFmtId="166" fontId="0" fillId="0" borderId="29" xfId="312" applyFont="1" applyFill="1" applyBorder="1" applyAlignment="1" applyProtection="1">
      <alignment horizontal="center" vertical="center" wrapText="1"/>
      <protection/>
    </xf>
    <xf numFmtId="166" fontId="0" fillId="0" borderId="32" xfId="312" applyFont="1" applyFill="1" applyBorder="1" applyAlignment="1" applyProtection="1">
      <alignment horizontal="center" vertical="center" wrapText="1"/>
      <protection/>
    </xf>
    <xf numFmtId="0" fontId="22" fillId="0" borderId="29" xfId="0" applyFont="1" applyFill="1" applyBorder="1" applyAlignment="1">
      <alignment horizontal="center" vertical="center" wrapText="1"/>
    </xf>
    <xf numFmtId="0" fontId="22" fillId="0" borderId="32" xfId="0" applyFont="1" applyBorder="1" applyAlignment="1">
      <alignment horizontal="center" vertical="center" wrapText="1"/>
    </xf>
    <xf numFmtId="0" fontId="0" fillId="0" borderId="0" xfId="0" applyFont="1" applyFill="1" applyAlignment="1">
      <alignment horizontal="center"/>
    </xf>
    <xf numFmtId="0" fontId="0" fillId="0" borderId="27"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49" xfId="290" applyFont="1" applyFill="1" applyBorder="1" applyAlignment="1">
      <alignment vertical="center" wrapText="1"/>
      <protection/>
    </xf>
    <xf numFmtId="0" fontId="0" fillId="0" borderId="51" xfId="290" applyFont="1" applyFill="1" applyBorder="1" applyAlignment="1">
      <alignment vertical="center" wrapText="1"/>
      <protection/>
    </xf>
    <xf numFmtId="0" fontId="0" fillId="55" borderId="52" xfId="0" applyFont="1" applyFill="1" applyBorder="1" applyAlignment="1">
      <alignment vertical="center" wrapText="1"/>
    </xf>
    <xf numFmtId="0" fontId="0" fillId="55" borderId="53" xfId="0" applyFont="1" applyFill="1" applyBorder="1" applyAlignment="1">
      <alignment vertical="center" wrapText="1"/>
    </xf>
    <xf numFmtId="0" fontId="0" fillId="55" borderId="54" xfId="0" applyFont="1" applyFill="1" applyBorder="1" applyAlignment="1">
      <alignment vertical="center" wrapText="1"/>
    </xf>
    <xf numFmtId="167" fontId="0" fillId="55" borderId="46" xfId="0" applyNumberFormat="1" applyFont="1" applyFill="1" applyBorder="1" applyAlignment="1">
      <alignment horizontal="right" vertical="center" wrapText="1"/>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167" fontId="20" fillId="0" borderId="57" xfId="0" applyNumberFormat="1" applyFont="1" applyFill="1" applyBorder="1" applyAlignment="1">
      <alignment horizontal="center" vertical="center" wrapText="1"/>
    </xf>
    <xf numFmtId="167" fontId="20" fillId="0" borderId="58" xfId="0" applyNumberFormat="1" applyFont="1" applyFill="1" applyBorder="1" applyAlignment="1">
      <alignment horizontal="center" vertical="center" wrapText="1"/>
    </xf>
    <xf numFmtId="0" fontId="0" fillId="55" borderId="59" xfId="0" applyFont="1" applyFill="1" applyBorder="1" applyAlignment="1">
      <alignment horizontal="center" vertical="center"/>
    </xf>
    <xf numFmtId="167" fontId="0" fillId="55" borderId="60" xfId="0" applyNumberFormat="1" applyFont="1" applyFill="1" applyBorder="1" applyAlignment="1">
      <alignment horizontal="right" vertical="center" wrapText="1"/>
    </xf>
    <xf numFmtId="0" fontId="0" fillId="55" borderId="61" xfId="0" applyFont="1" applyFill="1" applyBorder="1" applyAlignment="1">
      <alignment horizontal="center" vertical="center"/>
    </xf>
    <xf numFmtId="167" fontId="0" fillId="55" borderId="60" xfId="0" applyNumberFormat="1" applyFont="1" applyFill="1" applyBorder="1" applyAlignment="1">
      <alignment horizontal="right" vertical="center"/>
    </xf>
    <xf numFmtId="0" fontId="0" fillId="55" borderId="62" xfId="0" applyFont="1" applyFill="1" applyBorder="1" applyAlignment="1">
      <alignment horizontal="center" vertical="center"/>
    </xf>
    <xf numFmtId="0" fontId="0" fillId="55" borderId="63" xfId="0" applyFont="1" applyFill="1" applyBorder="1" applyAlignment="1">
      <alignment horizontal="center"/>
    </xf>
    <xf numFmtId="0" fontId="20" fillId="55" borderId="64" xfId="0" applyFont="1" applyFill="1" applyBorder="1" applyAlignment="1">
      <alignment horizontal="right"/>
    </xf>
    <xf numFmtId="167" fontId="20" fillId="55" borderId="65" xfId="0" applyNumberFormat="1" applyFont="1" applyFill="1" applyBorder="1" applyAlignment="1">
      <alignment vertical="center"/>
    </xf>
    <xf numFmtId="167" fontId="20" fillId="55" borderId="66" xfId="0" applyNumberFormat="1" applyFont="1" applyFill="1" applyBorder="1" applyAlignment="1">
      <alignment vertical="center"/>
    </xf>
    <xf numFmtId="0" fontId="0" fillId="56" borderId="50" xfId="0" applyFont="1" applyFill="1" applyBorder="1" applyAlignment="1">
      <alignment vertical="center" wrapText="1"/>
    </xf>
    <xf numFmtId="0" fontId="0" fillId="58" borderId="29" xfId="290" applyFont="1" applyFill="1" applyBorder="1" applyAlignment="1">
      <alignment vertical="center" wrapText="1"/>
      <protection/>
    </xf>
    <xf numFmtId="0" fontId="0" fillId="58" borderId="29" xfId="290" applyFont="1" applyFill="1" applyBorder="1" applyAlignment="1">
      <alignment horizontal="center" vertical="center" wrapText="1"/>
      <protection/>
    </xf>
    <xf numFmtId="0" fontId="37" fillId="0" borderId="0" xfId="0" applyFont="1" applyAlignment="1">
      <alignment horizontal="left" vertical="center"/>
    </xf>
    <xf numFmtId="0" fontId="0" fillId="0" borderId="0" xfId="0" applyFont="1" applyAlignment="1">
      <alignment vertical="center"/>
    </xf>
    <xf numFmtId="169" fontId="0" fillId="0" borderId="0" xfId="0" applyNumberFormat="1" applyFont="1" applyAlignment="1">
      <alignment horizontal="center" vertical="center" wrapText="1"/>
    </xf>
    <xf numFmtId="0" fontId="0" fillId="0" borderId="0" xfId="0" applyFont="1" applyAlignment="1">
      <alignment horizontal="center" vertical="center"/>
    </xf>
    <xf numFmtId="167" fontId="0" fillId="0" borderId="0" xfId="0" applyNumberFormat="1" applyFont="1" applyAlignment="1">
      <alignment horizontal="center" vertical="center"/>
    </xf>
    <xf numFmtId="0" fontId="20" fillId="0" borderId="2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67" xfId="0" applyFont="1" applyBorder="1" applyAlignment="1">
      <alignment horizontal="center" vertical="center" wrapText="1"/>
    </xf>
    <xf numFmtId="0" fontId="0" fillId="0" borderId="49" xfId="0" applyFont="1" applyBorder="1" applyAlignment="1">
      <alignment horizontal="center" vertical="center" wrapText="1"/>
    </xf>
    <xf numFmtId="166" fontId="0" fillId="0" borderId="27" xfId="317" applyFill="1" applyBorder="1" applyAlignment="1" applyProtection="1">
      <alignment horizontal="center" vertical="center" wrapText="1"/>
      <protection/>
    </xf>
    <xf numFmtId="168" fontId="0" fillId="0" borderId="27" xfId="0" applyNumberFormat="1" applyFont="1" applyBorder="1" applyAlignment="1">
      <alignment horizontal="center" vertical="center" wrapText="1"/>
    </xf>
    <xf numFmtId="168" fontId="20" fillId="0" borderId="27" xfId="0" applyNumberFormat="1" applyFont="1" applyBorder="1" applyAlignment="1">
      <alignment horizontal="center" vertical="center" wrapText="1"/>
    </xf>
    <xf numFmtId="0" fontId="0" fillId="0" borderId="27" xfId="0" applyFont="1" applyBorder="1" applyAlignment="1">
      <alignment horizontal="center" vertical="center"/>
    </xf>
    <xf numFmtId="0" fontId="0" fillId="0" borderId="50" xfId="0" applyFont="1" applyBorder="1" applyAlignment="1">
      <alignment horizontal="center" vertical="center" wrapText="1"/>
    </xf>
    <xf numFmtId="168" fontId="0" fillId="0" borderId="29" xfId="0" applyNumberFormat="1" applyFont="1" applyBorder="1" applyAlignment="1">
      <alignment horizontal="center" vertical="center" wrapText="1"/>
    </xf>
    <xf numFmtId="168" fontId="20" fillId="0" borderId="29" xfId="0" applyNumberFormat="1" applyFont="1" applyBorder="1" applyAlignment="1">
      <alignment horizontal="center" vertical="center" wrapText="1"/>
    </xf>
    <xf numFmtId="166" fontId="0" fillId="0" borderId="29" xfId="317" applyFill="1" applyBorder="1" applyAlignment="1" applyProtection="1">
      <alignment horizontal="center" vertical="center" wrapText="1"/>
      <protection/>
    </xf>
    <xf numFmtId="168" fontId="20" fillId="0" borderId="29" xfId="0" applyNumberFormat="1" applyFont="1" applyBorder="1" applyAlignment="1">
      <alignment horizontal="center" vertical="center"/>
    </xf>
    <xf numFmtId="168" fontId="0" fillId="0" borderId="36" xfId="0" applyNumberFormat="1" applyFont="1" applyBorder="1" applyAlignment="1">
      <alignment horizontal="center" vertical="center" wrapText="1"/>
    </xf>
    <xf numFmtId="0" fontId="0" fillId="0" borderId="68" xfId="0" applyFont="1" applyBorder="1" applyAlignment="1">
      <alignment horizontal="center" vertical="center" wrapText="1"/>
    </xf>
    <xf numFmtId="0" fontId="23" fillId="0" borderId="0" xfId="0" applyFont="1" applyAlignment="1">
      <alignment horizontal="center" vertical="center"/>
    </xf>
    <xf numFmtId="167" fontId="23" fillId="0" borderId="0" xfId="0" applyNumberFormat="1" applyFont="1" applyAlignment="1">
      <alignment horizontal="center" vertical="center"/>
    </xf>
    <xf numFmtId="0" fontId="23" fillId="0" borderId="0" xfId="0" applyFont="1" applyAlignment="1">
      <alignment vertical="center"/>
    </xf>
    <xf numFmtId="167" fontId="39" fillId="46" borderId="69" xfId="0" applyNumberFormat="1" applyFont="1" applyFill="1" applyBorder="1" applyAlignment="1">
      <alignment horizontal="right" vertical="center"/>
    </xf>
    <xf numFmtId="167" fontId="15" fillId="0" borderId="0" xfId="0" applyNumberFormat="1" applyFont="1" applyAlignment="1">
      <alignment horizontal="right"/>
    </xf>
    <xf numFmtId="167" fontId="40" fillId="46" borderId="69" xfId="0" applyNumberFormat="1" applyFont="1" applyFill="1" applyBorder="1" applyAlignment="1">
      <alignment horizontal="right" vertical="center"/>
    </xf>
    <xf numFmtId="167" fontId="40" fillId="46" borderId="32" xfId="0" applyNumberFormat="1" applyFont="1" applyFill="1" applyBorder="1" applyAlignment="1">
      <alignment horizontal="right" vertical="center" wrapText="1"/>
    </xf>
    <xf numFmtId="0" fontId="41" fillId="0" borderId="32" xfId="0" applyFont="1" applyBorder="1" applyAlignment="1">
      <alignment horizontal="center" vertical="center" wrapText="1"/>
    </xf>
    <xf numFmtId="168" fontId="41" fillId="0" borderId="32" xfId="0" applyNumberFormat="1" applyFont="1" applyBorder="1" applyAlignment="1">
      <alignment horizontal="center" vertical="center"/>
    </xf>
    <xf numFmtId="0" fontId="27" fillId="15" borderId="35" xfId="0" applyFont="1" applyFill="1" applyBorder="1" applyAlignment="1">
      <alignment horizontal="center" vertical="center"/>
    </xf>
    <xf numFmtId="167" fontId="40" fillId="46" borderId="29" xfId="0" applyNumberFormat="1" applyFont="1" applyFill="1" applyBorder="1" applyAlignment="1">
      <alignment horizontal="right" vertical="center" wrapText="1"/>
    </xf>
    <xf numFmtId="0" fontId="27" fillId="15" borderId="38" xfId="0" applyFont="1" applyFill="1" applyBorder="1" applyAlignment="1">
      <alignment horizontal="center" vertical="center"/>
    </xf>
    <xf numFmtId="167" fontId="40" fillId="15" borderId="21" xfId="0" applyNumberFormat="1" applyFont="1" applyFill="1" applyBorder="1" applyAlignment="1">
      <alignment horizontal="center" vertical="center"/>
    </xf>
    <xf numFmtId="0" fontId="40" fillId="15" borderId="20" xfId="0" applyFont="1" applyFill="1" applyBorder="1" applyAlignment="1">
      <alignment horizontal="center" vertical="center"/>
    </xf>
    <xf numFmtId="0" fontId="40" fillId="15" borderId="19" xfId="0" applyFont="1" applyFill="1" applyBorder="1" applyAlignment="1">
      <alignment horizontal="center" vertical="center"/>
    </xf>
    <xf numFmtId="167" fontId="40" fillId="46" borderId="45" xfId="0" applyNumberFormat="1" applyFont="1" applyFill="1" applyBorder="1" applyAlignment="1">
      <alignment horizontal="right" vertical="center"/>
    </xf>
    <xf numFmtId="0" fontId="41" fillId="0" borderId="29" xfId="0" applyFont="1" applyBorder="1" applyAlignment="1">
      <alignment horizontal="center" vertical="center" wrapText="1"/>
    </xf>
    <xf numFmtId="168" fontId="41" fillId="0" borderId="29" xfId="0" applyNumberFormat="1" applyFont="1" applyBorder="1" applyAlignment="1">
      <alignment horizontal="center" vertical="center"/>
    </xf>
    <xf numFmtId="167" fontId="40" fillId="46" borderId="21" xfId="0" applyNumberFormat="1" applyFont="1" applyFill="1" applyBorder="1" applyAlignment="1">
      <alignment horizontal="right" vertical="center"/>
    </xf>
    <xf numFmtId="0" fontId="27" fillId="15" borderId="26" xfId="0" applyFont="1" applyFill="1" applyBorder="1" applyAlignment="1">
      <alignment horizontal="center" vertical="center"/>
    </xf>
    <xf numFmtId="167" fontId="34" fillId="15" borderId="21" xfId="0" applyNumberFormat="1" applyFont="1" applyFill="1" applyBorder="1" applyAlignment="1">
      <alignment horizontal="center" vertical="center"/>
    </xf>
    <xf numFmtId="0" fontId="34" fillId="15" borderId="20" xfId="0" applyFont="1" applyFill="1" applyBorder="1" applyAlignment="1">
      <alignment horizontal="center" vertical="center"/>
    </xf>
    <xf numFmtId="0" fontId="34" fillId="15" borderId="19" xfId="0" applyFont="1" applyFill="1" applyBorder="1" applyAlignment="1">
      <alignment horizontal="center" vertical="center"/>
    </xf>
    <xf numFmtId="167" fontId="0" fillId="0" borderId="0" xfId="0" applyNumberFormat="1" applyFont="1" applyFill="1" applyAlignment="1">
      <alignment/>
    </xf>
    <xf numFmtId="167" fontId="0" fillId="0" borderId="0" xfId="0" applyNumberFormat="1" applyFont="1" applyFill="1" applyAlignment="1">
      <alignment horizontal="right"/>
    </xf>
    <xf numFmtId="0" fontId="36" fillId="55" borderId="43" xfId="0" applyFont="1" applyFill="1" applyBorder="1" applyAlignment="1">
      <alignment horizontal="center" vertical="center" wrapText="1"/>
    </xf>
    <xf numFmtId="0" fontId="36" fillId="55" borderId="37" xfId="0" applyFont="1" applyFill="1" applyBorder="1" applyAlignment="1">
      <alignment horizontal="center" vertical="center" wrapText="1"/>
    </xf>
    <xf numFmtId="49" fontId="36" fillId="55" borderId="37" xfId="0" applyNumberFormat="1" applyFont="1" applyFill="1" applyBorder="1" applyAlignment="1">
      <alignment horizontal="center" vertical="center" wrapText="1"/>
    </xf>
    <xf numFmtId="0" fontId="36" fillId="55" borderId="70" xfId="0" applyFont="1" applyFill="1" applyBorder="1" applyAlignment="1">
      <alignment horizontal="center" vertical="center" wrapText="1"/>
    </xf>
    <xf numFmtId="0" fontId="0" fillId="0" borderId="36" xfId="0" applyFont="1" applyFill="1" applyBorder="1" applyAlignment="1">
      <alignment horizontal="center" vertical="center" wrapText="1"/>
    </xf>
    <xf numFmtId="4" fontId="24" fillId="0" borderId="47" xfId="0" applyNumberFormat="1" applyFont="1" applyBorder="1" applyAlignment="1">
      <alignment horizontal="center" vertical="center" wrapText="1"/>
    </xf>
    <xf numFmtId="0" fontId="24" fillId="0" borderId="46"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Fill="1" applyAlignment="1">
      <alignment horizontal="center" vertical="center"/>
    </xf>
    <xf numFmtId="0" fontId="23" fillId="0" borderId="0" xfId="0" applyFont="1" applyFill="1" applyAlignment="1">
      <alignment horizontal="center"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0" fillId="0" borderId="0" xfId="0" applyAlignment="1">
      <alignment horizontal="center" vertical="center"/>
    </xf>
    <xf numFmtId="175" fontId="0" fillId="0" borderId="46" xfId="0" applyNumberFormat="1" applyFont="1" applyFill="1" applyBorder="1" applyAlignment="1">
      <alignment horizontal="center" vertical="center"/>
    </xf>
    <xf numFmtId="175" fontId="0" fillId="0" borderId="33" xfId="0" applyNumberFormat="1" applyFont="1" applyFill="1" applyBorder="1" applyAlignment="1">
      <alignment horizontal="center" vertical="center" wrapText="1"/>
    </xf>
    <xf numFmtId="175" fontId="0" fillId="0" borderId="29" xfId="0" applyNumberFormat="1" applyFont="1" applyFill="1" applyBorder="1" applyAlignment="1">
      <alignment horizontal="center" vertical="center" wrapText="1"/>
    </xf>
    <xf numFmtId="175" fontId="0" fillId="0" borderId="29" xfId="0" applyNumberFormat="1" applyFont="1" applyFill="1" applyBorder="1" applyAlignment="1">
      <alignment horizontal="center" vertical="center"/>
    </xf>
    <xf numFmtId="175" fontId="0" fillId="0" borderId="32" xfId="0" applyNumberFormat="1" applyFont="1" applyFill="1" applyBorder="1" applyAlignment="1">
      <alignment horizontal="center" vertical="center"/>
    </xf>
    <xf numFmtId="175" fontId="0" fillId="0" borderId="33" xfId="0" applyNumberFormat="1" applyFont="1" applyFill="1" applyBorder="1" applyAlignment="1">
      <alignment horizontal="center" vertical="center"/>
    </xf>
    <xf numFmtId="175" fontId="0" fillId="0" borderId="32" xfId="0" applyNumberFormat="1" applyFont="1" applyBorder="1" applyAlignment="1">
      <alignment horizontal="center" vertical="center"/>
    </xf>
    <xf numFmtId="0" fontId="0" fillId="0" borderId="71"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20" fillId="0" borderId="72" xfId="0" applyFont="1" applyFill="1" applyBorder="1" applyAlignment="1">
      <alignment horizontal="center" vertical="center" wrapText="1"/>
    </xf>
    <xf numFmtId="0" fontId="20" fillId="0" borderId="73" xfId="0" applyFont="1" applyFill="1" applyBorder="1" applyAlignment="1">
      <alignment horizontal="center" vertical="center" wrapText="1"/>
    </xf>
    <xf numFmtId="166" fontId="20" fillId="0" borderId="74" xfId="0" applyNumberFormat="1" applyFont="1" applyFill="1" applyBorder="1" applyAlignment="1">
      <alignment horizontal="right" vertical="center" wrapText="1"/>
    </xf>
    <xf numFmtId="166" fontId="20" fillId="0" borderId="74" xfId="0" applyNumberFormat="1" applyFont="1" applyFill="1" applyBorder="1" applyAlignment="1">
      <alignment horizontal="center" vertical="center" wrapText="1"/>
    </xf>
    <xf numFmtId="0" fontId="31" fillId="0" borderId="71" xfId="0" applyFont="1" applyBorder="1" applyAlignment="1">
      <alignment horizontal="center" wrapText="1"/>
    </xf>
    <xf numFmtId="0" fontId="20" fillId="0" borderId="0" xfId="0" applyFont="1" applyFill="1" applyBorder="1" applyAlignment="1">
      <alignment horizontal="center" vertical="center" wrapText="1"/>
    </xf>
    <xf numFmtId="0" fontId="0" fillId="56" borderId="68" xfId="0" applyFont="1" applyFill="1" applyBorder="1" applyAlignment="1">
      <alignment vertical="center" wrapText="1"/>
    </xf>
    <xf numFmtId="0" fontId="0" fillId="56" borderId="3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20" fillId="0" borderId="73" xfId="0" applyFont="1" applyFill="1" applyBorder="1" applyAlignment="1">
      <alignment vertical="center" wrapText="1"/>
    </xf>
    <xf numFmtId="0" fontId="0" fillId="0" borderId="73" xfId="0" applyFont="1" applyFill="1" applyBorder="1" applyAlignment="1">
      <alignment horizontal="center" vertical="center" wrapText="1"/>
    </xf>
    <xf numFmtId="166" fontId="20" fillId="0" borderId="44" xfId="312" applyNumberFormat="1" applyFont="1" applyFill="1" applyBorder="1" applyAlignment="1" applyProtection="1">
      <alignment horizontal="right" vertical="center" wrapText="1"/>
      <protection/>
    </xf>
    <xf numFmtId="0" fontId="0" fillId="0" borderId="75" xfId="0" applyFont="1" applyFill="1" applyBorder="1" applyAlignment="1">
      <alignment horizontal="center" vertical="center" wrapText="1"/>
    </xf>
    <xf numFmtId="166" fontId="0" fillId="0" borderId="76" xfId="312" applyNumberFormat="1" applyFont="1" applyFill="1" applyBorder="1" applyAlignment="1" applyProtection="1">
      <alignment horizontal="right" vertical="center" wrapText="1"/>
      <protection/>
    </xf>
    <xf numFmtId="0" fontId="0" fillId="0" borderId="61" xfId="0" applyFont="1" applyFill="1" applyBorder="1" applyAlignment="1">
      <alignment horizontal="center" vertical="center" wrapText="1"/>
    </xf>
    <xf numFmtId="166" fontId="0" fillId="0" borderId="77" xfId="312" applyNumberFormat="1" applyFont="1" applyFill="1" applyBorder="1" applyAlignment="1" applyProtection="1">
      <alignment horizontal="right" vertical="center" wrapText="1"/>
      <protection/>
    </xf>
    <xf numFmtId="0" fontId="0" fillId="0" borderId="78" xfId="0" applyFont="1" applyBorder="1" applyAlignment="1">
      <alignment horizontal="center" vertical="center" wrapText="1"/>
    </xf>
    <xf numFmtId="166" fontId="0" fillId="0" borderId="79" xfId="312" applyNumberFormat="1" applyFont="1" applyFill="1" applyBorder="1" applyAlignment="1" applyProtection="1">
      <alignment horizontal="right" vertical="center" wrapText="1"/>
      <protection/>
    </xf>
    <xf numFmtId="166" fontId="0" fillId="56" borderId="77" xfId="312" applyNumberFormat="1" applyFont="1" applyFill="1" applyBorder="1" applyAlignment="1" applyProtection="1">
      <alignment horizontal="right" vertical="center" wrapText="1"/>
      <protection/>
    </xf>
    <xf numFmtId="0" fontId="0" fillId="0" borderId="80" xfId="0" applyFont="1" applyBorder="1" applyAlignment="1">
      <alignment horizontal="center" vertical="center" wrapText="1"/>
    </xf>
    <xf numFmtId="166" fontId="0" fillId="56" borderId="81" xfId="312" applyNumberFormat="1" applyFont="1" applyFill="1" applyBorder="1" applyAlignment="1" applyProtection="1">
      <alignment horizontal="right" vertical="center" wrapText="1"/>
      <protection/>
    </xf>
    <xf numFmtId="166" fontId="0" fillId="0" borderId="77" xfId="323" applyNumberFormat="1" applyFont="1" applyFill="1" applyBorder="1" applyAlignment="1" applyProtection="1">
      <alignment horizontal="right" vertical="center" wrapText="1"/>
      <protection/>
    </xf>
    <xf numFmtId="166" fontId="0" fillId="55" borderId="77" xfId="323" applyNumberFormat="1" applyFont="1" applyFill="1" applyBorder="1" applyAlignment="1" applyProtection="1">
      <alignment horizontal="right" vertical="center" wrapText="1"/>
      <protection/>
    </xf>
    <xf numFmtId="166" fontId="0" fillId="58" borderId="77" xfId="312" applyNumberFormat="1" applyFont="1" applyFill="1" applyBorder="1" applyAlignment="1" applyProtection="1">
      <alignment horizontal="right" vertical="center" wrapText="1"/>
      <protection/>
    </xf>
    <xf numFmtId="166" fontId="0" fillId="0" borderId="77" xfId="340" applyNumberFormat="1" applyFont="1" applyFill="1" applyBorder="1" applyAlignment="1" applyProtection="1">
      <alignment horizontal="right" vertical="center" wrapText="1"/>
      <protection/>
    </xf>
    <xf numFmtId="0" fontId="0" fillId="0" borderId="82" xfId="0" applyFont="1" applyFill="1" applyBorder="1" applyAlignment="1">
      <alignment horizontal="center" vertical="center" wrapText="1"/>
    </xf>
    <xf numFmtId="166" fontId="0" fillId="0" borderId="83" xfId="312" applyNumberFormat="1" applyFont="1" applyFill="1" applyBorder="1" applyAlignment="1" applyProtection="1">
      <alignment horizontal="right" vertical="center" wrapText="1"/>
      <protection/>
    </xf>
    <xf numFmtId="0" fontId="0" fillId="0" borderId="84" xfId="0" applyFont="1" applyFill="1" applyBorder="1" applyAlignment="1">
      <alignment horizontal="center" vertical="center" wrapText="1"/>
    </xf>
    <xf numFmtId="166" fontId="20" fillId="0" borderId="85" xfId="0" applyNumberFormat="1" applyFont="1" applyFill="1" applyBorder="1" applyAlignment="1">
      <alignment horizontal="right" vertical="center" wrapText="1"/>
    </xf>
    <xf numFmtId="0" fontId="0" fillId="0" borderId="86" xfId="0" applyFont="1" applyFill="1" applyBorder="1" applyAlignment="1">
      <alignment horizontal="center" vertical="center" wrapText="1"/>
    </xf>
    <xf numFmtId="166" fontId="20" fillId="0" borderId="74" xfId="312" applyNumberFormat="1" applyFont="1" applyFill="1" applyBorder="1" applyAlignment="1" applyProtection="1">
      <alignment horizontal="right" vertical="center" wrapText="1"/>
      <protection/>
    </xf>
    <xf numFmtId="0" fontId="0" fillId="0" borderId="32" xfId="290" applyFont="1" applyFill="1" applyBorder="1" applyAlignment="1">
      <alignment vertical="center" wrapText="1"/>
      <protection/>
    </xf>
    <xf numFmtId="0" fontId="0" fillId="0" borderId="32" xfId="290" applyFont="1" applyFill="1" applyBorder="1" applyAlignment="1">
      <alignment horizontal="center" vertical="center" wrapText="1"/>
      <protection/>
    </xf>
    <xf numFmtId="166" fontId="0" fillId="0" borderId="81" xfId="312" applyNumberFormat="1" applyFont="1" applyFill="1" applyBorder="1" applyAlignment="1" applyProtection="1">
      <alignment horizontal="right" vertical="center" wrapText="1"/>
      <protection/>
    </xf>
    <xf numFmtId="0" fontId="31" fillId="0" borderId="72" xfId="0" applyFont="1" applyBorder="1" applyAlignment="1">
      <alignment horizontal="center" wrapText="1"/>
    </xf>
    <xf numFmtId="0" fontId="31" fillId="0" borderId="87" xfId="0" applyFont="1" applyBorder="1" applyAlignment="1">
      <alignment horizontal="center" wrapText="1"/>
    </xf>
    <xf numFmtId="166" fontId="20" fillId="0" borderId="88" xfId="0" applyNumberFormat="1" applyFont="1" applyFill="1" applyBorder="1" applyAlignment="1">
      <alignment horizontal="right" vertical="center" wrapText="1"/>
    </xf>
    <xf numFmtId="0" fontId="78" fillId="0" borderId="78" xfId="0" applyFont="1" applyBorder="1" applyAlignment="1">
      <alignment horizontal="center" vertical="center" wrapText="1"/>
    </xf>
    <xf numFmtId="175" fontId="78" fillId="0" borderId="60" xfId="0" applyNumberFormat="1" applyFont="1" applyBorder="1" applyAlignment="1">
      <alignment vertical="center" wrapText="1"/>
    </xf>
    <xf numFmtId="0" fontId="20" fillId="0" borderId="73" xfId="0" applyFont="1" applyFill="1" applyBorder="1" applyAlignment="1">
      <alignment horizontal="left" vertical="center" wrapText="1"/>
    </xf>
    <xf numFmtId="0" fontId="0" fillId="0" borderId="32" xfId="0" applyFont="1" applyBorder="1" applyAlignment="1">
      <alignment vertical="center" wrapText="1"/>
    </xf>
    <xf numFmtId="0" fontId="0" fillId="0" borderId="61" xfId="0" applyFont="1" applyFill="1" applyBorder="1" applyAlignment="1">
      <alignment horizontal="center"/>
    </xf>
    <xf numFmtId="4" fontId="0" fillId="0" borderId="76" xfId="0" applyNumberFormat="1" applyFont="1" applyBorder="1" applyAlignment="1">
      <alignment vertical="center" wrapText="1"/>
    </xf>
    <xf numFmtId="4" fontId="0" fillId="0" borderId="77" xfId="0" applyNumberFormat="1" applyFont="1" applyBorder="1" applyAlignment="1">
      <alignment vertical="center" wrapText="1"/>
    </xf>
    <xf numFmtId="4" fontId="0" fillId="0" borderId="81" xfId="0" applyNumberFormat="1" applyFont="1" applyBorder="1" applyAlignment="1">
      <alignment vertical="center" wrapText="1"/>
    </xf>
    <xf numFmtId="0" fontId="0" fillId="0" borderId="89" xfId="0" applyFont="1" applyFill="1" applyBorder="1" applyAlignment="1">
      <alignment horizontal="center" vertical="center" wrapText="1"/>
    </xf>
    <xf numFmtId="167" fontId="0" fillId="0" borderId="68" xfId="290" applyNumberFormat="1" applyFont="1" applyBorder="1" applyAlignment="1">
      <alignment horizontal="left" vertical="center" wrapText="1"/>
      <protection/>
    </xf>
    <xf numFmtId="0" fontId="0" fillId="0" borderId="32" xfId="290" applyNumberFormat="1" applyFont="1" applyBorder="1" applyAlignment="1">
      <alignment horizontal="center" vertical="center"/>
      <protection/>
    </xf>
    <xf numFmtId="166" fontId="0" fillId="0" borderId="41" xfId="290" applyNumberFormat="1" applyFont="1" applyBorder="1" applyAlignment="1">
      <alignment horizontal="right" vertical="center"/>
      <protection/>
    </xf>
    <xf numFmtId="166" fontId="20" fillId="0" borderId="74" xfId="0" applyNumberFormat="1" applyFont="1" applyBorder="1" applyAlignment="1">
      <alignment horizontal="right" vertical="center" wrapText="1"/>
    </xf>
    <xf numFmtId="0" fontId="0" fillId="0" borderId="90" xfId="290" applyFont="1" applyFill="1" applyBorder="1" applyAlignment="1">
      <alignment vertical="center" wrapText="1"/>
      <protection/>
    </xf>
    <xf numFmtId="166" fontId="0" fillId="0" borderId="48" xfId="341" applyNumberFormat="1" applyFont="1" applyFill="1" applyBorder="1" applyAlignment="1" applyProtection="1">
      <alignment horizontal="right" vertical="center" wrapText="1"/>
      <protection/>
    </xf>
    <xf numFmtId="167" fontId="0" fillId="58" borderId="60" xfId="0" applyNumberFormat="1" applyFont="1" applyFill="1" applyBorder="1" applyAlignment="1">
      <alignment horizontal="right" vertical="center" wrapText="1"/>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2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6" xfId="0" applyFont="1" applyBorder="1" applyAlignment="1">
      <alignment horizontal="center" vertical="center"/>
    </xf>
    <xf numFmtId="166" fontId="0" fillId="56" borderId="37" xfId="316" applyNumberFormat="1" applyFont="1" applyFill="1" applyBorder="1" applyAlignment="1" applyProtection="1">
      <alignment horizontal="right" vertical="center" wrapText="1"/>
      <protection/>
    </xf>
    <xf numFmtId="0" fontId="0" fillId="56" borderId="29" xfId="290" applyFill="1" applyBorder="1" applyAlignment="1">
      <alignment vertical="center" wrapText="1"/>
      <protection/>
    </xf>
    <xf numFmtId="0" fontId="0" fillId="56" borderId="29" xfId="290" applyFill="1" applyBorder="1" applyAlignment="1">
      <alignment horizontal="center" vertical="center" wrapText="1"/>
      <protection/>
    </xf>
    <xf numFmtId="168" fontId="41" fillId="0" borderId="68" xfId="0" applyNumberFormat="1" applyFont="1" applyBorder="1" applyAlignment="1">
      <alignment horizontal="center" vertical="center"/>
    </xf>
    <xf numFmtId="0" fontId="27" fillId="15" borderId="46" xfId="0" applyFont="1" applyFill="1" applyBorder="1" applyAlignment="1">
      <alignment horizontal="center" vertical="center"/>
    </xf>
    <xf numFmtId="0" fontId="0" fillId="0" borderId="0" xfId="0" applyAlignment="1">
      <alignment wrapText="1"/>
    </xf>
    <xf numFmtId="0" fontId="34" fillId="15" borderId="20" xfId="0" applyFont="1" applyFill="1" applyBorder="1" applyAlignment="1">
      <alignment horizontal="center" vertical="center" wrapText="1"/>
    </xf>
    <xf numFmtId="168" fontId="41" fillId="0" borderId="32" xfId="0" applyNumberFormat="1" applyFont="1" applyBorder="1" applyAlignment="1">
      <alignment horizontal="center" vertical="center" wrapText="1"/>
    </xf>
    <xf numFmtId="168" fontId="41" fillId="0" borderId="29" xfId="0" applyNumberFormat="1" applyFont="1" applyBorder="1" applyAlignment="1">
      <alignment horizontal="center" vertical="center" wrapText="1"/>
    </xf>
    <xf numFmtId="0" fontId="40" fillId="15" borderId="20" xfId="0" applyFont="1" applyFill="1" applyBorder="1" applyAlignment="1">
      <alignment horizontal="center" vertical="center" wrapText="1"/>
    </xf>
    <xf numFmtId="0" fontId="0" fillId="0" borderId="46" xfId="0" applyFont="1" applyFill="1" applyBorder="1" applyAlignment="1">
      <alignment vertical="center"/>
    </xf>
    <xf numFmtId="0" fontId="0" fillId="57" borderId="46" xfId="0" applyFont="1" applyFill="1" applyBorder="1" applyAlignment="1">
      <alignment vertical="center" wrapText="1"/>
    </xf>
    <xf numFmtId="0" fontId="0" fillId="0" borderId="46" xfId="0" applyFont="1" applyBorder="1" applyAlignment="1">
      <alignment/>
    </xf>
    <xf numFmtId="0" fontId="78" fillId="0" borderId="46" xfId="0" applyFont="1" applyBorder="1" applyAlignment="1">
      <alignment vertical="top" wrapText="1"/>
    </xf>
    <xf numFmtId="0" fontId="78" fillId="0" borderId="46" xfId="0" applyFont="1" applyBorder="1" applyAlignment="1">
      <alignment horizontal="right" vertical="top" wrapText="1"/>
    </xf>
    <xf numFmtId="4" fontId="78" fillId="0" borderId="46" xfId="0" applyNumberFormat="1" applyFont="1" applyBorder="1" applyAlignment="1">
      <alignment horizontal="right" vertical="center" wrapText="1"/>
    </xf>
    <xf numFmtId="0" fontId="0" fillId="0" borderId="90" xfId="0" applyFont="1" applyBorder="1" applyAlignment="1">
      <alignment horizontal="center" vertical="center" wrapText="1"/>
    </xf>
    <xf numFmtId="0" fontId="20" fillId="46" borderId="46" xfId="0" applyFont="1" applyFill="1" applyBorder="1" applyAlignment="1">
      <alignment horizontal="center" vertical="center" wrapText="1"/>
    </xf>
    <xf numFmtId="49" fontId="0" fillId="0" borderId="46" xfId="0" applyNumberFormat="1" applyFont="1" applyBorder="1" applyAlignment="1">
      <alignment horizontal="center" vertical="center" wrapText="1"/>
    </xf>
    <xf numFmtId="0" fontId="0" fillId="56" borderId="46" xfId="0" applyFont="1" applyFill="1" applyBorder="1" applyAlignment="1">
      <alignment horizontal="center" vertical="center" wrapText="1"/>
    </xf>
    <xf numFmtId="0" fontId="0" fillId="56" borderId="0" xfId="0" applyFont="1" applyFill="1" applyAlignment="1">
      <alignment vertical="center"/>
    </xf>
    <xf numFmtId="0" fontId="0" fillId="0" borderId="52" xfId="0" applyFont="1" applyBorder="1" applyAlignment="1">
      <alignment horizontal="center" vertical="center" wrapText="1"/>
    </xf>
    <xf numFmtId="0" fontId="0" fillId="0" borderId="91" xfId="0" applyFont="1" applyBorder="1" applyAlignment="1">
      <alignment horizontal="center" vertical="center" wrapText="1"/>
    </xf>
    <xf numFmtId="168" fontId="20" fillId="0" borderId="32" xfId="0" applyNumberFormat="1" applyFont="1" applyBorder="1" applyAlignment="1">
      <alignment horizontal="center" vertical="center" wrapText="1"/>
    </xf>
    <xf numFmtId="0" fontId="0" fillId="0" borderId="67" xfId="0" applyFont="1" applyBorder="1" applyAlignment="1">
      <alignment horizontal="center" vertical="center"/>
    </xf>
    <xf numFmtId="168" fontId="20" fillId="0" borderId="46" xfId="0" applyNumberFormat="1" applyFont="1" applyBorder="1" applyAlignment="1">
      <alignment horizontal="center" vertical="center" wrapText="1"/>
    </xf>
    <xf numFmtId="175" fontId="20" fillId="0" borderId="34" xfId="0" applyNumberFormat="1" applyFont="1" applyFill="1" applyBorder="1" applyAlignment="1">
      <alignment horizontal="center"/>
    </xf>
    <xf numFmtId="175" fontId="20" fillId="0" borderId="20" xfId="312" applyNumberFormat="1" applyFont="1" applyFill="1" applyBorder="1" applyAlignment="1" applyProtection="1">
      <alignment horizontal="center"/>
      <protection/>
    </xf>
    <xf numFmtId="0" fontId="0" fillId="57" borderId="46" xfId="0" applyFont="1" applyFill="1" applyBorder="1" applyAlignment="1">
      <alignment horizontal="left" vertical="center"/>
    </xf>
    <xf numFmtId="175" fontId="0" fillId="0" borderId="46" xfId="0" applyNumberFormat="1" applyFont="1" applyBorder="1" applyAlignment="1">
      <alignment/>
    </xf>
    <xf numFmtId="167" fontId="20" fillId="0" borderId="34" xfId="0" applyNumberFormat="1" applyFont="1" applyFill="1" applyBorder="1" applyAlignment="1">
      <alignment horizontal="center"/>
    </xf>
    <xf numFmtId="166" fontId="20" fillId="0" borderId="34" xfId="0" applyNumberFormat="1" applyFont="1" applyFill="1" applyBorder="1" applyAlignment="1">
      <alignment horizontal="center"/>
    </xf>
    <xf numFmtId="166" fontId="20" fillId="0" borderId="20" xfId="0" applyNumberFormat="1" applyFont="1" applyFill="1" applyBorder="1" applyAlignment="1">
      <alignment horizontal="center"/>
    </xf>
    <xf numFmtId="167" fontId="20" fillId="23" borderId="45" xfId="0" applyNumberFormat="1" applyFont="1" applyFill="1" applyBorder="1" applyAlignment="1">
      <alignment horizontal="center"/>
    </xf>
    <xf numFmtId="0" fontId="0" fillId="0" borderId="0" xfId="0" applyFont="1" applyFill="1" applyAlignment="1">
      <alignment vertical="center"/>
    </xf>
    <xf numFmtId="166" fontId="0" fillId="0" borderId="27" xfId="317" applyFill="1" applyBorder="1" applyAlignment="1" applyProtection="1">
      <alignment horizontal="right" vertical="center" wrapText="1"/>
      <protection/>
    </xf>
    <xf numFmtId="166" fontId="0" fillId="0" borderId="29" xfId="317" applyFill="1" applyBorder="1" applyAlignment="1" applyProtection="1">
      <alignment horizontal="right" vertical="center" wrapText="1"/>
      <protection/>
    </xf>
    <xf numFmtId="166" fontId="0" fillId="0" borderId="29" xfId="317" applyFill="1" applyBorder="1" applyAlignment="1" applyProtection="1">
      <alignment vertical="center"/>
      <protection/>
    </xf>
    <xf numFmtId="166" fontId="0" fillId="0" borderId="32" xfId="317" applyFill="1" applyBorder="1" applyAlignment="1" applyProtection="1">
      <alignment horizontal="right" vertical="center" wrapText="1"/>
      <protection/>
    </xf>
    <xf numFmtId="166" fontId="0" fillId="0" borderId="46" xfId="317" applyFill="1" applyBorder="1" applyAlignment="1" applyProtection="1">
      <alignment horizontal="right" vertical="center" wrapText="1"/>
      <protection/>
    </xf>
    <xf numFmtId="166" fontId="0" fillId="0" borderId="46" xfId="342" applyFill="1" applyBorder="1" applyAlignment="1" applyProtection="1">
      <alignment horizontal="right" vertical="center" wrapText="1"/>
      <protection/>
    </xf>
    <xf numFmtId="0" fontId="0" fillId="0" borderId="89" xfId="0" applyFont="1" applyBorder="1" applyAlignment="1">
      <alignment horizontal="center" vertical="center" wrapText="1"/>
    </xf>
    <xf numFmtId="0" fontId="20" fillId="46" borderId="89" xfId="0" applyFont="1" applyFill="1" applyBorder="1" applyAlignment="1">
      <alignment horizontal="center" vertical="center" wrapText="1"/>
    </xf>
    <xf numFmtId="168" fontId="0" fillId="0" borderId="32" xfId="0" applyNumberFormat="1" applyFont="1" applyBorder="1" applyAlignment="1">
      <alignment horizontal="center" vertical="center" wrapText="1"/>
    </xf>
    <xf numFmtId="166" fontId="0" fillId="0" borderId="36" xfId="342" applyFill="1" applyBorder="1" applyAlignment="1" applyProtection="1">
      <alignment horizontal="right" vertical="center" wrapText="1"/>
      <protection/>
    </xf>
    <xf numFmtId="168" fontId="20" fillId="0" borderId="36" xfId="0" applyNumberFormat="1" applyFont="1" applyBorder="1" applyAlignment="1">
      <alignment horizontal="center" vertical="center" wrapText="1"/>
    </xf>
    <xf numFmtId="0" fontId="0" fillId="0" borderId="36" xfId="0" applyFont="1" applyBorder="1" applyAlignment="1">
      <alignment horizontal="center" vertical="center"/>
    </xf>
    <xf numFmtId="0" fontId="0" fillId="0" borderId="91" xfId="0" applyFont="1" applyBorder="1" applyAlignment="1">
      <alignment horizontal="center" vertical="center"/>
    </xf>
    <xf numFmtId="0" fontId="0" fillId="0" borderId="51" xfId="0" applyFont="1" applyFill="1" applyBorder="1" applyAlignment="1">
      <alignment horizontal="center" vertical="center" wrapText="1"/>
    </xf>
    <xf numFmtId="168" fontId="0" fillId="0" borderId="33" xfId="0" applyNumberFormat="1" applyFont="1" applyFill="1" applyBorder="1" applyAlignment="1">
      <alignment horizontal="center" vertical="center" wrapText="1"/>
    </xf>
    <xf numFmtId="166" fontId="0" fillId="0" borderId="34" xfId="317" applyFill="1" applyBorder="1" applyAlignment="1" applyProtection="1">
      <alignment horizontal="right" vertical="center" wrapText="1"/>
      <protection/>
    </xf>
    <xf numFmtId="168" fontId="20" fillId="0" borderId="34" xfId="0" applyNumberFormat="1"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79" xfId="0" applyFont="1" applyBorder="1" applyAlignment="1">
      <alignment vertical="center"/>
    </xf>
    <xf numFmtId="0" fontId="0" fillId="0" borderId="77" xfId="0" applyFont="1" applyBorder="1" applyAlignment="1">
      <alignment vertical="center"/>
    </xf>
    <xf numFmtId="0" fontId="0" fillId="0" borderId="81" xfId="0" applyFont="1" applyBorder="1" applyAlignment="1">
      <alignment vertical="center"/>
    </xf>
    <xf numFmtId="0" fontId="0" fillId="0" borderId="60" xfId="0" applyFont="1" applyBorder="1" applyAlignment="1">
      <alignment vertical="center"/>
    </xf>
    <xf numFmtId="0" fontId="0" fillId="0" borderId="83" xfId="0" applyFont="1" applyBorder="1" applyAlignment="1">
      <alignment vertical="center"/>
    </xf>
    <xf numFmtId="0" fontId="0" fillId="0" borderId="93" xfId="0" applyFont="1" applyFill="1" applyBorder="1" applyAlignment="1">
      <alignment horizontal="center" vertical="center" wrapText="1"/>
    </xf>
    <xf numFmtId="0" fontId="0" fillId="0" borderId="94" xfId="0" applyFont="1" applyFill="1" applyBorder="1" applyAlignment="1">
      <alignment vertical="center"/>
    </xf>
    <xf numFmtId="0" fontId="0" fillId="56" borderId="95" xfId="0" applyFont="1" applyFill="1" applyBorder="1" applyAlignment="1">
      <alignment horizontal="center" vertical="center" wrapText="1"/>
    </xf>
    <xf numFmtId="0" fontId="0" fillId="56" borderId="96" xfId="0" applyFont="1" applyFill="1" applyBorder="1" applyAlignment="1">
      <alignment horizontal="center" vertical="center" wrapText="1"/>
    </xf>
    <xf numFmtId="0" fontId="0" fillId="56" borderId="97" xfId="0" applyFont="1" applyFill="1" applyBorder="1" applyAlignment="1">
      <alignment horizontal="center" vertical="center" wrapText="1"/>
    </xf>
    <xf numFmtId="0" fontId="0" fillId="56" borderId="64" xfId="0" applyFont="1" applyFill="1" applyBorder="1" applyAlignment="1">
      <alignment horizontal="center" vertical="center" wrapText="1"/>
    </xf>
    <xf numFmtId="168" fontId="0" fillId="56" borderId="97" xfId="0" applyNumberFormat="1" applyFont="1" applyFill="1" applyBorder="1" applyAlignment="1">
      <alignment horizontal="center" vertical="center" wrapText="1"/>
    </xf>
    <xf numFmtId="166" fontId="0" fillId="0" borderId="64" xfId="317" applyFill="1" applyBorder="1" applyAlignment="1" applyProtection="1">
      <alignment horizontal="right" vertical="center" wrapText="1"/>
      <protection/>
    </xf>
    <xf numFmtId="168" fontId="20" fillId="56" borderId="64" xfId="0" applyNumberFormat="1" applyFont="1" applyFill="1" applyBorder="1" applyAlignment="1">
      <alignment horizontal="center" vertical="center" wrapText="1"/>
    </xf>
    <xf numFmtId="0" fontId="0" fillId="56" borderId="64" xfId="0" applyFont="1" applyFill="1" applyBorder="1" applyAlignment="1">
      <alignment horizontal="center" vertical="center"/>
    </xf>
    <xf numFmtId="0" fontId="0" fillId="56" borderId="98" xfId="0" applyFont="1" applyFill="1" applyBorder="1" applyAlignment="1">
      <alignment horizontal="center" vertical="center"/>
    </xf>
    <xf numFmtId="0" fontId="0" fillId="56" borderId="99" xfId="0" applyFont="1" applyFill="1" applyBorder="1" applyAlignment="1">
      <alignment vertical="center"/>
    </xf>
    <xf numFmtId="0" fontId="0" fillId="0" borderId="0" xfId="0" applyFont="1" applyFill="1" applyAlignment="1">
      <alignment wrapText="1"/>
    </xf>
    <xf numFmtId="0" fontId="0" fillId="0" borderId="0" xfId="290" applyFont="1" applyAlignment="1">
      <alignment wrapText="1"/>
      <protection/>
    </xf>
    <xf numFmtId="0" fontId="0" fillId="55" borderId="0" xfId="290" applyFont="1" applyFill="1" applyAlignment="1">
      <alignment wrapText="1"/>
      <protection/>
    </xf>
    <xf numFmtId="0" fontId="0" fillId="0" borderId="0" xfId="290" applyFont="1" applyFill="1" applyAlignment="1">
      <alignment wrapText="1"/>
      <protection/>
    </xf>
    <xf numFmtId="0" fontId="23" fillId="0" borderId="0" xfId="0" applyFont="1" applyFill="1" applyAlignment="1">
      <alignment wrapText="1"/>
    </xf>
    <xf numFmtId="175" fontId="0" fillId="0" borderId="46" xfId="0" applyNumberFormat="1" applyFont="1" applyBorder="1" applyAlignment="1">
      <alignment horizontal="center" vertical="center" wrapText="1"/>
    </xf>
    <xf numFmtId="0" fontId="0" fillId="0" borderId="100" xfId="0" applyFont="1" applyFill="1" applyBorder="1" applyAlignment="1">
      <alignment horizontal="center" vertical="center"/>
    </xf>
    <xf numFmtId="0" fontId="40" fillId="15" borderId="0" xfId="0" applyFont="1" applyFill="1" applyBorder="1" applyAlignment="1">
      <alignment horizontal="center" vertical="center"/>
    </xf>
    <xf numFmtId="0" fontId="27" fillId="15" borderId="101" xfId="0" applyFont="1" applyFill="1" applyBorder="1" applyAlignment="1">
      <alignment horizontal="center" vertical="center"/>
    </xf>
    <xf numFmtId="168" fontId="41" fillId="0" borderId="46" xfId="0" applyNumberFormat="1" applyFont="1" applyBorder="1" applyAlignment="1">
      <alignment horizontal="center" vertical="center"/>
    </xf>
    <xf numFmtId="168" fontId="41" fillId="0" borderId="46" xfId="0" applyNumberFormat="1" applyFont="1" applyBorder="1" applyAlignment="1">
      <alignment horizontal="center" vertical="center" wrapText="1"/>
    </xf>
    <xf numFmtId="0" fontId="41" fillId="0" borderId="46" xfId="0" applyFont="1" applyBorder="1" applyAlignment="1">
      <alignment horizontal="center" vertical="center" wrapText="1"/>
    </xf>
    <xf numFmtId="167" fontId="40" fillId="46" borderId="46" xfId="0" applyNumberFormat="1" applyFont="1" applyFill="1" applyBorder="1" applyAlignment="1">
      <alignment horizontal="right" vertical="center" wrapText="1"/>
    </xf>
    <xf numFmtId="0" fontId="27" fillId="0" borderId="3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7" fillId="0" borderId="46" xfId="0" applyFont="1" applyFill="1" applyBorder="1" applyAlignment="1">
      <alignment horizontal="center" vertical="center" wrapText="1"/>
    </xf>
    <xf numFmtId="4" fontId="0" fillId="0" borderId="46" xfId="0" applyNumberFormat="1" applyFont="1" applyFill="1" applyBorder="1" applyAlignment="1">
      <alignment horizontal="center" vertical="center" wrapText="1"/>
    </xf>
    <xf numFmtId="0" fontId="0" fillId="0" borderId="46" xfId="0" applyFont="1" applyFill="1" applyBorder="1" applyAlignment="1">
      <alignment horizontal="center" vertical="center"/>
    </xf>
    <xf numFmtId="175" fontId="0" fillId="0" borderId="46" xfId="323" applyNumberFormat="1" applyFill="1" applyBorder="1" applyAlignment="1" applyProtection="1">
      <alignment horizontal="center" vertical="center" wrapText="1"/>
      <protection/>
    </xf>
    <xf numFmtId="175" fontId="0" fillId="0" borderId="46" xfId="312" applyNumberFormat="1" applyFont="1" applyFill="1" applyBorder="1" applyAlignment="1" applyProtection="1">
      <alignment horizontal="center" vertical="center" wrapText="1"/>
      <protection/>
    </xf>
    <xf numFmtId="175" fontId="0" fillId="0" borderId="46" xfId="0" applyNumberFormat="1" applyFont="1" applyBorder="1" applyAlignment="1">
      <alignment horizontal="center" vertical="center"/>
    </xf>
    <xf numFmtId="166" fontId="0" fillId="58" borderId="37" xfId="317" applyFill="1" applyBorder="1" applyAlignment="1" applyProtection="1">
      <alignment horizontal="right" vertical="center" wrapText="1"/>
      <protection/>
    </xf>
    <xf numFmtId="175" fontId="0" fillId="0" borderId="27" xfId="0" applyNumberFormat="1" applyFont="1" applyBorder="1" applyAlignment="1">
      <alignment horizontal="center" vertical="center" wrapText="1"/>
    </xf>
    <xf numFmtId="175" fontId="0" fillId="0" borderId="52" xfId="0" applyNumberFormat="1" applyFont="1" applyFill="1" applyBorder="1" applyAlignment="1">
      <alignment horizontal="center" vertical="center"/>
    </xf>
    <xf numFmtId="175" fontId="0" fillId="0" borderId="29" xfId="0" applyNumberFormat="1" applyFont="1" applyBorder="1" applyAlignment="1">
      <alignment horizontal="center" vertical="center" wrapText="1"/>
    </xf>
    <xf numFmtId="175" fontId="0" fillId="0" borderId="29" xfId="312" applyNumberFormat="1" applyFont="1" applyFill="1" applyBorder="1" applyAlignment="1" applyProtection="1">
      <alignment horizontal="center" vertical="center" wrapText="1"/>
      <protection/>
    </xf>
    <xf numFmtId="175" fontId="0" fillId="0" borderId="52" xfId="0" applyNumberFormat="1" applyFont="1" applyFill="1" applyBorder="1" applyAlignment="1">
      <alignment horizontal="center" vertical="center" wrapText="1"/>
    </xf>
    <xf numFmtId="175" fontId="0" fillId="0" borderId="67" xfId="0" applyNumberFormat="1" applyFont="1" applyFill="1" applyBorder="1" applyAlignment="1">
      <alignment horizontal="center" vertical="center" wrapText="1"/>
    </xf>
    <xf numFmtId="175" fontId="0" fillId="0" borderId="32" xfId="312" applyNumberFormat="1" applyFont="1" applyFill="1" applyBorder="1" applyAlignment="1" applyProtection="1">
      <alignment horizontal="center" vertical="center" wrapText="1"/>
      <protection/>
    </xf>
    <xf numFmtId="175" fontId="0" fillId="0" borderId="32" xfId="0" applyNumberFormat="1" applyFont="1" applyFill="1" applyBorder="1" applyAlignment="1">
      <alignment horizontal="center" vertical="center" wrapText="1"/>
    </xf>
    <xf numFmtId="175" fontId="0" fillId="0" borderId="33" xfId="312" applyNumberFormat="1" applyFont="1" applyFill="1" applyBorder="1" applyAlignment="1" applyProtection="1">
      <alignment horizontal="center" vertical="center" wrapText="1"/>
      <protection/>
    </xf>
    <xf numFmtId="175" fontId="0" fillId="0" borderId="32" xfId="0" applyNumberFormat="1" applyFont="1" applyBorder="1" applyAlignment="1">
      <alignment horizontal="center" vertical="center" wrapText="1"/>
    </xf>
    <xf numFmtId="0" fontId="0" fillId="56" borderId="46" xfId="0" applyFont="1" applyFill="1" applyBorder="1" applyAlignment="1">
      <alignment vertical="center" wrapText="1"/>
    </xf>
    <xf numFmtId="0" fontId="0" fillId="56" borderId="46" xfId="0" applyFont="1" applyFill="1" applyBorder="1" applyAlignment="1">
      <alignment horizontal="left" vertical="center" wrapText="1"/>
    </xf>
    <xf numFmtId="175" fontId="0" fillId="56" borderId="46" xfId="0" applyNumberFormat="1" applyFont="1" applyFill="1" applyBorder="1" applyAlignment="1">
      <alignment horizontal="center" vertical="center" wrapText="1"/>
    </xf>
    <xf numFmtId="0" fontId="0" fillId="56" borderId="0" xfId="0" applyFont="1" applyFill="1" applyAlignment="1">
      <alignment/>
    </xf>
    <xf numFmtId="0" fontId="0" fillId="0" borderId="46" xfId="0" applyNumberFormat="1" applyFont="1" applyBorder="1" applyAlignment="1" quotePrefix="1">
      <alignment horizontal="center" vertical="center" wrapText="1"/>
    </xf>
    <xf numFmtId="0" fontId="23" fillId="56" borderId="0" xfId="0" applyFont="1" applyFill="1" applyAlignment="1">
      <alignment horizontal="center" vertical="center"/>
    </xf>
    <xf numFmtId="0" fontId="0" fillId="56" borderId="0" xfId="0" applyFont="1" applyFill="1" applyAlignment="1">
      <alignment horizontal="center" vertical="center"/>
    </xf>
    <xf numFmtId="0" fontId="0" fillId="56" borderId="34" xfId="0" applyFont="1" applyFill="1" applyBorder="1" applyAlignment="1">
      <alignment horizontal="center" vertical="center"/>
    </xf>
    <xf numFmtId="0" fontId="0" fillId="56" borderId="46" xfId="0" applyFont="1" applyFill="1" applyBorder="1" applyAlignment="1">
      <alignment horizontal="center" vertical="center"/>
    </xf>
    <xf numFmtId="0" fontId="0" fillId="56" borderId="47" xfId="0" applyFont="1" applyFill="1" applyBorder="1" applyAlignment="1">
      <alignment horizontal="center" vertical="center"/>
    </xf>
    <xf numFmtId="0" fontId="0" fillId="56" borderId="29" xfId="0" applyFont="1" applyFill="1" applyBorder="1" applyAlignment="1">
      <alignment horizontal="center" vertical="center"/>
    </xf>
    <xf numFmtId="0" fontId="0" fillId="56" borderId="33" xfId="0" applyFont="1" applyFill="1" applyBorder="1" applyAlignment="1">
      <alignment horizontal="center" vertical="center" wrapText="1"/>
    </xf>
    <xf numFmtId="0" fontId="0" fillId="56" borderId="36" xfId="0" applyFont="1" applyFill="1" applyBorder="1" applyAlignment="1">
      <alignment horizontal="center" vertical="center" wrapText="1"/>
    </xf>
    <xf numFmtId="0" fontId="0" fillId="56" borderId="32" xfId="0" applyFont="1" applyFill="1" applyBorder="1" applyAlignment="1">
      <alignment horizontal="center" vertical="center"/>
    </xf>
    <xf numFmtId="0" fontId="0" fillId="56" borderId="33" xfId="0" applyFont="1" applyFill="1" applyBorder="1" applyAlignment="1">
      <alignment horizontal="center" vertical="center"/>
    </xf>
    <xf numFmtId="0" fontId="0" fillId="56" borderId="20" xfId="0" applyFont="1" applyFill="1" applyBorder="1" applyAlignment="1">
      <alignment horizontal="center" vertical="center"/>
    </xf>
    <xf numFmtId="0" fontId="28" fillId="56" borderId="0" xfId="0" applyFont="1" applyFill="1" applyAlignment="1">
      <alignment horizontal="center" vertical="center"/>
    </xf>
    <xf numFmtId="0" fontId="0" fillId="56" borderId="0" xfId="0" applyFill="1" applyAlignment="1">
      <alignment horizontal="center" vertical="center"/>
    </xf>
    <xf numFmtId="0" fontId="0" fillId="0" borderId="0" xfId="0" applyFont="1" applyBorder="1" applyAlignment="1">
      <alignment horizontal="left"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59" borderId="102" xfId="0" applyFont="1" applyFill="1" applyBorder="1" applyAlignment="1">
      <alignment horizontal="left" vertical="center" wrapText="1"/>
    </xf>
    <xf numFmtId="0" fontId="20" fillId="59" borderId="103" xfId="0" applyFont="1" applyFill="1" applyBorder="1" applyAlignment="1">
      <alignment horizontal="left" vertical="center" wrapText="1"/>
    </xf>
    <xf numFmtId="0" fontId="20" fillId="59" borderId="105" xfId="0" applyFont="1" applyFill="1" applyBorder="1" applyAlignment="1">
      <alignment horizontal="left" vertical="center" wrapText="1"/>
    </xf>
    <xf numFmtId="0" fontId="20" fillId="0" borderId="106" xfId="0" applyFont="1" applyFill="1" applyBorder="1" applyAlignment="1">
      <alignment horizontal="center" vertical="center" wrapText="1"/>
    </xf>
    <xf numFmtId="0" fontId="20" fillId="59" borderId="107" xfId="0" applyFont="1" applyFill="1" applyBorder="1" applyAlignment="1">
      <alignment horizontal="left" vertical="center" wrapText="1"/>
    </xf>
    <xf numFmtId="0" fontId="20" fillId="59" borderId="108" xfId="0" applyFont="1" applyFill="1" applyBorder="1" applyAlignment="1">
      <alignment horizontal="left" vertical="center" wrapText="1"/>
    </xf>
    <xf numFmtId="0" fontId="20" fillId="59" borderId="109" xfId="0" applyFont="1" applyFill="1" applyBorder="1" applyAlignment="1">
      <alignment horizontal="left" vertical="center" wrapText="1"/>
    </xf>
    <xf numFmtId="0" fontId="20" fillId="0" borderId="92" xfId="0"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20" fillId="23" borderId="102" xfId="0" applyFont="1" applyFill="1" applyBorder="1" applyAlignment="1">
      <alignment horizontal="center"/>
    </xf>
    <xf numFmtId="0" fontId="20" fillId="23" borderId="103" xfId="0" applyFont="1" applyFill="1" applyBorder="1" applyAlignment="1">
      <alignment horizontal="center"/>
    </xf>
    <xf numFmtId="0" fontId="20" fillId="23" borderId="105" xfId="0" applyFont="1" applyFill="1" applyBorder="1" applyAlignment="1">
      <alignment horizontal="center"/>
    </xf>
    <xf numFmtId="0" fontId="20" fillId="49" borderId="111" xfId="0" applyFont="1" applyFill="1" applyBorder="1" applyAlignment="1">
      <alignment horizontal="left" vertical="center" wrapText="1"/>
    </xf>
    <xf numFmtId="0" fontId="20" fillId="49" borderId="112" xfId="0" applyFont="1" applyFill="1" applyBorder="1" applyAlignment="1">
      <alignment horizontal="left" vertical="center" wrapText="1"/>
    </xf>
    <xf numFmtId="0" fontId="20" fillId="49" borderId="0" xfId="0" applyFont="1" applyFill="1" applyBorder="1" applyAlignment="1">
      <alignment horizontal="left" vertical="center" wrapText="1"/>
    </xf>
    <xf numFmtId="0" fontId="20" fillId="49" borderId="113" xfId="0" applyFont="1" applyFill="1" applyBorder="1" applyAlignment="1">
      <alignment horizontal="left" vertical="center" wrapText="1"/>
    </xf>
    <xf numFmtId="166" fontId="20" fillId="49" borderId="102" xfId="312" applyFont="1" applyFill="1" applyBorder="1" applyAlignment="1" applyProtection="1">
      <alignment horizontal="left" vertical="center" wrapText="1"/>
      <protection/>
    </xf>
    <xf numFmtId="166" fontId="20" fillId="49" borderId="103" xfId="312" applyFont="1" applyFill="1" applyBorder="1" applyAlignment="1" applyProtection="1">
      <alignment horizontal="left" vertical="center" wrapText="1"/>
      <protection/>
    </xf>
    <xf numFmtId="166" fontId="20" fillId="49" borderId="112" xfId="312" applyFont="1" applyFill="1" applyBorder="1" applyAlignment="1" applyProtection="1">
      <alignment horizontal="left" vertical="center" wrapText="1"/>
      <protection/>
    </xf>
    <xf numFmtId="166" fontId="20" fillId="49" borderId="105" xfId="312" applyFont="1" applyFill="1" applyBorder="1" applyAlignment="1" applyProtection="1">
      <alignment horizontal="left" vertical="center" wrapText="1"/>
      <protection/>
    </xf>
    <xf numFmtId="0" fontId="20" fillId="0" borderId="111" xfId="0" applyFont="1" applyFill="1" applyBorder="1" applyAlignment="1">
      <alignment horizontal="center" vertical="center" wrapText="1"/>
    </xf>
    <xf numFmtId="0" fontId="20" fillId="0" borderId="112" xfId="0" applyFont="1" applyFill="1" applyBorder="1" applyAlignment="1">
      <alignment horizontal="center" vertical="center" wrapText="1"/>
    </xf>
    <xf numFmtId="166" fontId="20" fillId="59" borderId="102" xfId="312" applyFont="1" applyFill="1" applyBorder="1" applyAlignment="1" applyProtection="1">
      <alignment horizontal="left" vertical="center" wrapText="1"/>
      <protection/>
    </xf>
    <xf numFmtId="166" fontId="20" fillId="59" borderId="103" xfId="312" applyFont="1" applyFill="1" applyBorder="1" applyAlignment="1" applyProtection="1">
      <alignment horizontal="left" vertical="center" wrapText="1"/>
      <protection/>
    </xf>
    <xf numFmtId="166" fontId="20" fillId="59" borderId="105" xfId="312" applyFont="1" applyFill="1" applyBorder="1" applyAlignment="1" applyProtection="1">
      <alignment horizontal="left" vertical="center" wrapText="1"/>
      <protection/>
    </xf>
    <xf numFmtId="0" fontId="20" fillId="49" borderId="107" xfId="0" applyFont="1" applyFill="1" applyBorder="1" applyAlignment="1">
      <alignment horizontal="left" vertical="center" wrapText="1"/>
    </xf>
    <xf numFmtId="0" fontId="20" fillId="49" borderId="108" xfId="0" applyFont="1" applyFill="1" applyBorder="1" applyAlignment="1">
      <alignment horizontal="left" vertical="center" wrapText="1"/>
    </xf>
    <xf numFmtId="0" fontId="20" fillId="49" borderId="109" xfId="0" applyFont="1" applyFill="1" applyBorder="1" applyAlignment="1">
      <alignment horizontal="left" vertical="center" wrapText="1"/>
    </xf>
    <xf numFmtId="175" fontId="0" fillId="0" borderId="24" xfId="0" applyNumberFormat="1" applyFont="1" applyFill="1" applyBorder="1" applyAlignment="1">
      <alignment horizontal="center" vertical="center"/>
    </xf>
    <xf numFmtId="175" fontId="0" fillId="0" borderId="100" xfId="0" applyNumberFormat="1" applyFont="1" applyFill="1" applyBorder="1" applyAlignment="1">
      <alignment horizontal="center" vertical="center"/>
    </xf>
    <xf numFmtId="0" fontId="20" fillId="59" borderId="25" xfId="0" applyFont="1" applyFill="1" applyBorder="1" applyAlignment="1">
      <alignment horizontal="center" vertical="center" wrapText="1"/>
    </xf>
    <xf numFmtId="0" fontId="20" fillId="59" borderId="4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60" borderId="23" xfId="0" applyFont="1" applyFill="1" applyBorder="1" applyAlignment="1">
      <alignment horizontal="center" vertical="center" wrapText="1"/>
    </xf>
    <xf numFmtId="0" fontId="20" fillId="60" borderId="34" xfId="0" applyFont="1" applyFill="1" applyBorder="1" applyAlignment="1">
      <alignment horizontal="center" vertical="center" wrapText="1"/>
    </xf>
    <xf numFmtId="0" fontId="20" fillId="59" borderId="23" xfId="0" applyFont="1" applyFill="1" applyBorder="1" applyAlignment="1">
      <alignment horizontal="center" vertical="center" wrapText="1"/>
    </xf>
    <xf numFmtId="0" fontId="20" fillId="59" borderId="3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56" borderId="115" xfId="0" applyFont="1" applyFill="1" applyBorder="1" applyAlignment="1">
      <alignment horizontal="center" vertical="center" wrapText="1"/>
    </xf>
    <xf numFmtId="0" fontId="20" fillId="56" borderId="116" xfId="0" applyFont="1" applyFill="1" applyBorder="1" applyAlignment="1">
      <alignment horizontal="center" vertical="center" wrapText="1"/>
    </xf>
    <xf numFmtId="0" fontId="20" fillId="55" borderId="53" xfId="0" applyFont="1" applyFill="1" applyBorder="1" applyAlignment="1">
      <alignment horizontal="center" vertical="center" wrapText="1"/>
    </xf>
    <xf numFmtId="0" fontId="20" fillId="55" borderId="114" xfId="0" applyFont="1" applyFill="1" applyBorder="1" applyAlignment="1">
      <alignment horizontal="center" vertical="center" wrapText="1"/>
    </xf>
    <xf numFmtId="0" fontId="20" fillId="55" borderId="49" xfId="0" applyFont="1" applyFill="1" applyBorder="1" applyAlignment="1">
      <alignment horizontal="center" vertical="center" wrapText="1"/>
    </xf>
    <xf numFmtId="0" fontId="20" fillId="59" borderId="117" xfId="0" applyFont="1" applyFill="1" applyBorder="1" applyAlignment="1">
      <alignment horizontal="left" vertical="center" wrapText="1"/>
    </xf>
    <xf numFmtId="0" fontId="26" fillId="23" borderId="118" xfId="0" applyFont="1" applyFill="1" applyBorder="1" applyAlignment="1">
      <alignment horizontal="center" vertical="center" wrapText="1"/>
    </xf>
    <xf numFmtId="0" fontId="26" fillId="23" borderId="119" xfId="0" applyFont="1" applyFill="1" applyBorder="1" applyAlignment="1">
      <alignment horizontal="center" vertical="center" wrapText="1"/>
    </xf>
    <xf numFmtId="0" fontId="26" fillId="23" borderId="120" xfId="0" applyFont="1" applyFill="1" applyBorder="1" applyAlignment="1">
      <alignment horizontal="center" vertical="center" wrapText="1"/>
    </xf>
    <xf numFmtId="0" fontId="20" fillId="0" borderId="73" xfId="0" applyFont="1" applyFill="1" applyBorder="1" applyAlignment="1">
      <alignment horizontal="left" vertical="center" wrapText="1"/>
    </xf>
    <xf numFmtId="0" fontId="20" fillId="23" borderId="22" xfId="0" applyFont="1" applyFill="1" applyBorder="1" applyAlignment="1">
      <alignment horizontal="center" wrapText="1"/>
    </xf>
    <xf numFmtId="0" fontId="20" fillId="23" borderId="19" xfId="0" applyFont="1" applyFill="1" applyBorder="1" applyAlignment="1">
      <alignment horizontal="center" wrapText="1"/>
    </xf>
    <xf numFmtId="0" fontId="20" fillId="23" borderId="42" xfId="0" applyFont="1" applyFill="1" applyBorder="1" applyAlignment="1">
      <alignment horizontal="center" wrapText="1"/>
    </xf>
    <xf numFmtId="0" fontId="20" fillId="49" borderId="121" xfId="0" applyFont="1" applyFill="1" applyBorder="1" applyAlignment="1">
      <alignment horizontal="left" vertical="center" wrapText="1"/>
    </xf>
    <xf numFmtId="0" fontId="20" fillId="49" borderId="69" xfId="0" applyFont="1" applyFill="1" applyBorder="1" applyAlignment="1">
      <alignment horizontal="left" vertical="center" wrapText="1"/>
    </xf>
    <xf numFmtId="0" fontId="20" fillId="49" borderId="122" xfId="0" applyFont="1" applyFill="1" applyBorder="1" applyAlignment="1">
      <alignment horizontal="left" vertical="center" wrapText="1"/>
    </xf>
    <xf numFmtId="0" fontId="20" fillId="49" borderId="123" xfId="0" applyFont="1" applyFill="1" applyBorder="1" applyAlignment="1">
      <alignment horizontal="left"/>
    </xf>
    <xf numFmtId="0" fontId="20" fillId="49" borderId="103" xfId="0" applyFont="1" applyFill="1" applyBorder="1" applyAlignment="1">
      <alignment horizontal="left"/>
    </xf>
    <xf numFmtId="0" fontId="20" fillId="49" borderId="124" xfId="0" applyFont="1" applyFill="1" applyBorder="1" applyAlignment="1">
      <alignment horizontal="left"/>
    </xf>
    <xf numFmtId="0" fontId="26" fillId="23" borderId="125" xfId="0" applyFont="1" applyFill="1" applyBorder="1" applyAlignment="1">
      <alignment horizontal="center" vertical="center" wrapText="1"/>
    </xf>
    <xf numFmtId="0" fontId="26" fillId="23" borderId="117" xfId="0" applyFont="1" applyFill="1" applyBorder="1" applyAlignment="1">
      <alignment horizontal="center" vertical="center" wrapText="1"/>
    </xf>
    <xf numFmtId="0" fontId="26" fillId="23" borderId="126" xfId="0" applyFont="1" applyFill="1" applyBorder="1" applyAlignment="1">
      <alignment horizontal="center" vertical="center" wrapText="1"/>
    </xf>
    <xf numFmtId="0" fontId="20" fillId="59" borderId="127" xfId="0" applyFont="1" applyFill="1" applyBorder="1" applyAlignment="1">
      <alignment horizontal="left" vertical="center" wrapText="1"/>
    </xf>
    <xf numFmtId="0" fontId="20" fillId="59" borderId="128" xfId="0" applyFont="1" applyFill="1" applyBorder="1" applyAlignment="1">
      <alignment horizontal="left" vertical="center" wrapText="1"/>
    </xf>
    <xf numFmtId="0" fontId="20" fillId="59" borderId="129" xfId="0" applyFont="1" applyFill="1" applyBorder="1" applyAlignment="1">
      <alignment horizontal="left" vertical="center" wrapText="1"/>
    </xf>
    <xf numFmtId="0" fontId="20" fillId="59" borderId="130" xfId="0" applyFont="1" applyFill="1" applyBorder="1" applyAlignment="1">
      <alignment horizontal="left" vertical="center" wrapText="1"/>
    </xf>
    <xf numFmtId="0" fontId="20" fillId="59" borderId="131" xfId="0" applyFont="1" applyFill="1" applyBorder="1" applyAlignment="1">
      <alignment horizontal="left" vertical="center" wrapText="1"/>
    </xf>
    <xf numFmtId="0" fontId="20" fillId="59" borderId="132" xfId="0" applyFont="1" applyFill="1" applyBorder="1" applyAlignment="1">
      <alignment horizontal="left" vertical="center" wrapText="1"/>
    </xf>
    <xf numFmtId="0" fontId="20" fillId="0" borderId="133" xfId="0" applyFont="1" applyFill="1" applyBorder="1" applyAlignment="1">
      <alignment horizontal="left" vertical="center" wrapText="1"/>
    </xf>
    <xf numFmtId="0" fontId="20" fillId="0" borderId="134" xfId="0" applyFont="1" applyFill="1" applyBorder="1" applyAlignment="1">
      <alignment horizontal="left" vertical="center" wrapText="1"/>
    </xf>
    <xf numFmtId="0" fontId="26" fillId="23" borderId="121" xfId="0" applyFont="1" applyFill="1" applyBorder="1" applyAlignment="1">
      <alignment horizontal="center" vertical="center" wrapText="1"/>
    </xf>
    <xf numFmtId="0" fontId="26" fillId="23" borderId="69" xfId="0" applyFont="1" applyFill="1" applyBorder="1" applyAlignment="1">
      <alignment horizontal="center" vertical="center" wrapText="1"/>
    </xf>
    <xf numFmtId="0" fontId="26" fillId="23" borderId="122" xfId="0" applyFont="1" applyFill="1" applyBorder="1" applyAlignment="1">
      <alignment horizontal="center" vertical="center" wrapText="1"/>
    </xf>
    <xf numFmtId="0" fontId="20" fillId="59" borderId="135" xfId="0" applyFont="1" applyFill="1" applyBorder="1" applyAlignment="1">
      <alignment horizontal="left" vertical="center" wrapText="1"/>
    </xf>
    <xf numFmtId="0" fontId="20" fillId="59" borderId="136" xfId="0" applyFont="1" applyFill="1" applyBorder="1" applyAlignment="1">
      <alignment horizontal="left" vertical="center" wrapText="1"/>
    </xf>
    <xf numFmtId="0" fontId="20" fillId="59" borderId="137" xfId="0" applyFont="1" applyFill="1" applyBorder="1" applyAlignment="1">
      <alignment horizontal="left" vertical="center" wrapText="1"/>
    </xf>
    <xf numFmtId="0" fontId="20" fillId="49" borderId="123" xfId="0" applyFont="1" applyFill="1" applyBorder="1" applyAlignment="1">
      <alignment horizontal="left" vertical="center" wrapText="1"/>
    </xf>
    <xf numFmtId="0" fontId="20" fillId="49" borderId="103" xfId="0" applyFont="1" applyFill="1" applyBorder="1" applyAlignment="1">
      <alignment horizontal="left" vertical="center" wrapText="1"/>
    </xf>
    <xf numFmtId="0" fontId="20" fillId="49" borderId="124" xfId="0" applyFont="1" applyFill="1" applyBorder="1" applyAlignment="1">
      <alignment horizontal="left" vertical="center" wrapText="1"/>
    </xf>
    <xf numFmtId="0" fontId="20" fillId="0" borderId="138" xfId="0" applyFont="1" applyFill="1" applyBorder="1" applyAlignment="1">
      <alignment horizontal="left" vertical="center" wrapText="1"/>
    </xf>
    <xf numFmtId="0" fontId="26" fillId="23" borderId="139" xfId="0" applyFont="1" applyFill="1" applyBorder="1" applyAlignment="1">
      <alignment horizontal="center" vertical="center" wrapText="1"/>
    </xf>
    <xf numFmtId="0" fontId="26" fillId="23" borderId="140" xfId="0" applyFont="1" applyFill="1" applyBorder="1" applyAlignment="1">
      <alignment horizontal="center" vertical="center" wrapText="1"/>
    </xf>
    <xf numFmtId="0" fontId="26" fillId="23" borderId="141" xfId="0" applyFont="1" applyFill="1" applyBorder="1" applyAlignment="1">
      <alignment horizontal="center" vertical="center" wrapText="1"/>
    </xf>
    <xf numFmtId="0" fontId="20" fillId="59" borderId="139" xfId="0" applyFont="1" applyFill="1" applyBorder="1" applyAlignment="1">
      <alignment horizontal="left" vertical="center" wrapText="1"/>
    </xf>
    <xf numFmtId="0" fontId="20" fillId="59" borderId="140" xfId="0" applyFont="1" applyFill="1" applyBorder="1" applyAlignment="1">
      <alignment horizontal="left" vertical="center" wrapText="1"/>
    </xf>
    <xf numFmtId="0" fontId="20" fillId="59" borderId="141" xfId="0" applyFont="1" applyFill="1" applyBorder="1" applyAlignment="1">
      <alignment horizontal="left" vertical="center" wrapText="1"/>
    </xf>
    <xf numFmtId="0" fontId="20" fillId="59" borderId="6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0" fillId="55" borderId="86" xfId="0" applyFont="1" applyFill="1" applyBorder="1" applyAlignment="1">
      <alignment horizontal="center" vertical="center"/>
    </xf>
    <xf numFmtId="167" fontId="0" fillId="55" borderId="46" xfId="0" applyNumberFormat="1" applyFont="1" applyFill="1" applyBorder="1" applyAlignment="1">
      <alignment horizontal="right" vertical="center"/>
    </xf>
    <xf numFmtId="167" fontId="0" fillId="55" borderId="60" xfId="0" applyNumberFormat="1" applyFont="1" applyFill="1" applyBorder="1" applyAlignment="1">
      <alignment horizontal="right" vertical="center"/>
    </xf>
    <xf numFmtId="0" fontId="35" fillId="0" borderId="0" xfId="0" applyFont="1" applyBorder="1" applyAlignment="1">
      <alignment horizontal="center" wrapText="1"/>
    </xf>
    <xf numFmtId="0" fontId="20" fillId="59" borderId="117" xfId="0" applyFont="1" applyFill="1" applyBorder="1" applyAlignment="1">
      <alignment horizontal="center" vertical="center"/>
    </xf>
    <xf numFmtId="0" fontId="20" fillId="59" borderId="136" xfId="0" applyFont="1" applyFill="1" applyBorder="1" applyAlignment="1">
      <alignment horizontal="center" vertical="center"/>
    </xf>
    <xf numFmtId="0" fontId="20" fillId="59" borderId="142" xfId="0" applyFont="1" applyFill="1" applyBorder="1" applyAlignment="1">
      <alignment horizontal="center" vertical="center"/>
    </xf>
    <xf numFmtId="0" fontId="20" fillId="59" borderId="143" xfId="0" applyFont="1" applyFill="1" applyBorder="1" applyAlignment="1">
      <alignment horizontal="center" vertical="center"/>
    </xf>
    <xf numFmtId="0" fontId="20" fillId="59" borderId="144" xfId="0" applyFont="1" applyFill="1" applyBorder="1" applyAlignment="1">
      <alignment horizontal="center" vertical="center"/>
    </xf>
    <xf numFmtId="0" fontId="38" fillId="0" borderId="0" xfId="0" applyFont="1" applyAlignment="1">
      <alignment horizontal="right" vertical="center"/>
    </xf>
    <xf numFmtId="0" fontId="20" fillId="0" borderId="67" xfId="0" applyFont="1" applyBorder="1" applyAlignment="1">
      <alignment horizontal="center" vertical="center"/>
    </xf>
    <xf numFmtId="0" fontId="34" fillId="0" borderId="145" xfId="0" applyFont="1" applyBorder="1" applyAlignment="1">
      <alignment horizontal="center" vertical="center" wrapText="1"/>
    </xf>
    <xf numFmtId="0" fontId="34" fillId="0" borderId="14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57" xfId="0" applyFont="1" applyFill="1" applyBorder="1" applyAlignment="1">
      <alignment horizontal="center" vertical="center" wrapText="1"/>
    </xf>
    <xf numFmtId="0" fontId="20" fillId="0" borderId="14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48" xfId="0" applyFont="1" applyBorder="1" applyAlignment="1">
      <alignment horizontal="center" vertical="center" wrapText="1"/>
    </xf>
    <xf numFmtId="0" fontId="20" fillId="0" borderId="149" xfId="0" applyFont="1" applyBorder="1" applyAlignment="1">
      <alignment horizontal="center" vertical="center" wrapText="1"/>
    </xf>
    <xf numFmtId="0" fontId="20" fillId="0" borderId="15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51" xfId="0" applyFont="1" applyBorder="1" applyAlignment="1">
      <alignment horizontal="center" vertical="center" wrapText="1"/>
    </xf>
    <xf numFmtId="0" fontId="20" fillId="0" borderId="152" xfId="0" applyFont="1" applyBorder="1" applyAlignment="1">
      <alignment horizontal="center" vertical="center" wrapText="1"/>
    </xf>
    <xf numFmtId="0" fontId="20" fillId="59" borderId="125" xfId="0" applyFont="1" applyFill="1" applyBorder="1" applyAlignment="1">
      <alignment horizontal="left" vertical="center" wrapText="1"/>
    </xf>
    <xf numFmtId="0" fontId="20" fillId="59" borderId="126" xfId="0" applyFont="1" applyFill="1" applyBorder="1" applyAlignment="1">
      <alignment horizontal="left" vertical="center" wrapText="1"/>
    </xf>
    <xf numFmtId="0" fontId="20" fillId="59" borderId="153" xfId="0" applyFont="1" applyFill="1" applyBorder="1" applyAlignment="1">
      <alignment horizontal="left" vertical="center" wrapText="1"/>
    </xf>
    <xf numFmtId="0" fontId="20" fillId="59" borderId="154" xfId="0" applyFont="1" applyFill="1" applyBorder="1" applyAlignment="1">
      <alignment horizontal="left" vertical="center" wrapText="1"/>
    </xf>
    <xf numFmtId="0" fontId="20" fillId="59" borderId="155" xfId="0" applyFont="1" applyFill="1" applyBorder="1" applyAlignment="1">
      <alignment horizontal="left" vertical="center" wrapText="1"/>
    </xf>
    <xf numFmtId="0" fontId="20" fillId="0" borderId="24" xfId="0" applyFont="1" applyBorder="1" applyAlignment="1">
      <alignment horizontal="center" vertical="center" wrapText="1"/>
    </xf>
    <xf numFmtId="0" fontId="40" fillId="46" borderId="19" xfId="0" applyFont="1" applyFill="1" applyBorder="1" applyAlignment="1">
      <alignment horizontal="center" vertical="center"/>
    </xf>
    <xf numFmtId="0" fontId="39" fillId="46" borderId="19" xfId="0" applyFont="1" applyFill="1" applyBorder="1" applyAlignment="1">
      <alignment horizontal="center" vertical="center"/>
    </xf>
    <xf numFmtId="0" fontId="40" fillId="15" borderId="69" xfId="0" applyFont="1" applyFill="1" applyBorder="1" applyAlignment="1">
      <alignment horizontal="center" vertical="center"/>
    </xf>
    <xf numFmtId="0" fontId="40" fillId="46" borderId="42" xfId="0" applyFont="1" applyFill="1" applyBorder="1" applyAlignment="1">
      <alignment horizontal="center" vertical="center"/>
    </xf>
    <xf numFmtId="0" fontId="40" fillId="15" borderId="117" xfId="0" applyFont="1" applyFill="1" applyBorder="1" applyAlignment="1">
      <alignment horizontal="center" vertical="center"/>
    </xf>
  </cellXfs>
  <cellStyles count="341">
    <cellStyle name="Normal" xfId="0"/>
    <cellStyle name="20% — akcent 1" xfId="15"/>
    <cellStyle name="20% — akcent 1 10" xfId="16"/>
    <cellStyle name="20% — akcent 1 11" xfId="17"/>
    <cellStyle name="20% - akcent 1 2" xfId="18"/>
    <cellStyle name="20% — akcent 1 2" xfId="19"/>
    <cellStyle name="20% — akcent 1 3" xfId="20"/>
    <cellStyle name="20% — akcent 1 4" xfId="21"/>
    <cellStyle name="20% — akcent 1 5" xfId="22"/>
    <cellStyle name="20% — akcent 1 6" xfId="23"/>
    <cellStyle name="20% — akcent 1 7" xfId="24"/>
    <cellStyle name="20% — akcent 1 8" xfId="25"/>
    <cellStyle name="20% — akcent 1 9" xfId="26"/>
    <cellStyle name="20% — akcent 2" xfId="27"/>
    <cellStyle name="20% — akcent 2 10" xfId="28"/>
    <cellStyle name="20% — akcent 2 11" xfId="29"/>
    <cellStyle name="20% - akcent 2 2" xfId="30"/>
    <cellStyle name="20% — akcent 2 2" xfId="31"/>
    <cellStyle name="20% — akcent 2 3" xfId="32"/>
    <cellStyle name="20% — akcent 2 4" xfId="33"/>
    <cellStyle name="20% — akcent 2 5" xfId="34"/>
    <cellStyle name="20% — akcent 2 6" xfId="35"/>
    <cellStyle name="20% — akcent 2 7" xfId="36"/>
    <cellStyle name="20% — akcent 2 8" xfId="37"/>
    <cellStyle name="20% — akcent 2 9" xfId="38"/>
    <cellStyle name="20% — akcent 3" xfId="39"/>
    <cellStyle name="20% — akcent 3 10" xfId="40"/>
    <cellStyle name="20% — akcent 3 11" xfId="41"/>
    <cellStyle name="20% - akcent 3 2" xfId="42"/>
    <cellStyle name="20% — akcent 3 2" xfId="43"/>
    <cellStyle name="20% — akcent 3 3" xfId="44"/>
    <cellStyle name="20% — akcent 3 4" xfId="45"/>
    <cellStyle name="20% — akcent 3 5" xfId="46"/>
    <cellStyle name="20% — akcent 3 6" xfId="47"/>
    <cellStyle name="20% — akcent 3 7" xfId="48"/>
    <cellStyle name="20% — akcent 3 8" xfId="49"/>
    <cellStyle name="20% — akcent 3 9" xfId="50"/>
    <cellStyle name="20% — akcent 4" xfId="51"/>
    <cellStyle name="20% — akcent 4 10" xfId="52"/>
    <cellStyle name="20% — akcent 4 11" xfId="53"/>
    <cellStyle name="20% - akcent 4 2" xfId="54"/>
    <cellStyle name="20% — akcent 4 2" xfId="55"/>
    <cellStyle name="20% — akcent 4 3" xfId="56"/>
    <cellStyle name="20% — akcent 4 4" xfId="57"/>
    <cellStyle name="20% — akcent 4 5" xfId="58"/>
    <cellStyle name="20% — akcent 4 6" xfId="59"/>
    <cellStyle name="20% — akcent 4 7" xfId="60"/>
    <cellStyle name="20% — akcent 4 8" xfId="61"/>
    <cellStyle name="20% — akcent 4 9" xfId="62"/>
    <cellStyle name="20% — akcent 5" xfId="63"/>
    <cellStyle name="20% — akcent 5 10" xfId="64"/>
    <cellStyle name="20% — akcent 5 11" xfId="65"/>
    <cellStyle name="20% - akcent 5 2" xfId="66"/>
    <cellStyle name="20% — akcent 5 2" xfId="67"/>
    <cellStyle name="20% — akcent 5 3" xfId="68"/>
    <cellStyle name="20% — akcent 5 4" xfId="69"/>
    <cellStyle name="20% — akcent 5 5" xfId="70"/>
    <cellStyle name="20% — akcent 5 6" xfId="71"/>
    <cellStyle name="20% — akcent 5 7" xfId="72"/>
    <cellStyle name="20% — akcent 5 8" xfId="73"/>
    <cellStyle name="20% — akcent 5 9" xfId="74"/>
    <cellStyle name="20% — akcent 6" xfId="75"/>
    <cellStyle name="20% — akcent 6 10" xfId="76"/>
    <cellStyle name="20% — akcent 6 11" xfId="77"/>
    <cellStyle name="20% - akcent 6 2" xfId="78"/>
    <cellStyle name="20% — akcent 6 2" xfId="79"/>
    <cellStyle name="20% — akcent 6 3" xfId="80"/>
    <cellStyle name="20% — akcent 6 4" xfId="81"/>
    <cellStyle name="20% — akcent 6 5" xfId="82"/>
    <cellStyle name="20% — akcent 6 6" xfId="83"/>
    <cellStyle name="20% — akcent 6 7" xfId="84"/>
    <cellStyle name="20% — akcent 6 8" xfId="85"/>
    <cellStyle name="20% — akcent 6 9" xfId="86"/>
    <cellStyle name="40% — akcent 1" xfId="87"/>
    <cellStyle name="40% — akcent 1 10" xfId="88"/>
    <cellStyle name="40% — akcent 1 11" xfId="89"/>
    <cellStyle name="40% - akcent 1 2" xfId="90"/>
    <cellStyle name="40% — akcent 1 2" xfId="91"/>
    <cellStyle name="40% — akcent 1 3" xfId="92"/>
    <cellStyle name="40% — akcent 1 4" xfId="93"/>
    <cellStyle name="40% — akcent 1 5" xfId="94"/>
    <cellStyle name="40% — akcent 1 6" xfId="95"/>
    <cellStyle name="40% — akcent 1 7" xfId="96"/>
    <cellStyle name="40% — akcent 1 8" xfId="97"/>
    <cellStyle name="40% — akcent 1 9" xfId="98"/>
    <cellStyle name="40% — akcent 2" xfId="99"/>
    <cellStyle name="40% — akcent 2 10" xfId="100"/>
    <cellStyle name="40% — akcent 2 11" xfId="101"/>
    <cellStyle name="40% - akcent 2 2" xfId="102"/>
    <cellStyle name="40% — akcent 2 2" xfId="103"/>
    <cellStyle name="40% — akcent 2 3" xfId="104"/>
    <cellStyle name="40% — akcent 2 4" xfId="105"/>
    <cellStyle name="40% — akcent 2 5" xfId="106"/>
    <cellStyle name="40% — akcent 2 6" xfId="107"/>
    <cellStyle name="40% — akcent 2 7" xfId="108"/>
    <cellStyle name="40% — akcent 2 8" xfId="109"/>
    <cellStyle name="40% — akcent 2 9" xfId="110"/>
    <cellStyle name="40% — akcent 3" xfId="111"/>
    <cellStyle name="40% — akcent 3 10" xfId="112"/>
    <cellStyle name="40% — akcent 3 11" xfId="113"/>
    <cellStyle name="40% - akcent 3 2" xfId="114"/>
    <cellStyle name="40% — akcent 3 2" xfId="115"/>
    <cellStyle name="40% — akcent 3 3" xfId="116"/>
    <cellStyle name="40% — akcent 3 4" xfId="117"/>
    <cellStyle name="40% — akcent 3 5" xfId="118"/>
    <cellStyle name="40% — akcent 3 6" xfId="119"/>
    <cellStyle name="40% — akcent 3 7" xfId="120"/>
    <cellStyle name="40% — akcent 3 8" xfId="121"/>
    <cellStyle name="40% — akcent 3 9" xfId="122"/>
    <cellStyle name="40% — akcent 4" xfId="123"/>
    <cellStyle name="40% — akcent 4 10" xfId="124"/>
    <cellStyle name="40% — akcent 4 11" xfId="125"/>
    <cellStyle name="40% - akcent 4 2" xfId="126"/>
    <cellStyle name="40% — akcent 4 2" xfId="127"/>
    <cellStyle name="40% — akcent 4 3" xfId="128"/>
    <cellStyle name="40% — akcent 4 4" xfId="129"/>
    <cellStyle name="40% — akcent 4 5" xfId="130"/>
    <cellStyle name="40% — akcent 4 6" xfId="131"/>
    <cellStyle name="40% — akcent 4 7" xfId="132"/>
    <cellStyle name="40% — akcent 4 8" xfId="133"/>
    <cellStyle name="40% — akcent 4 9" xfId="134"/>
    <cellStyle name="40% — akcent 5" xfId="135"/>
    <cellStyle name="40% — akcent 5 10" xfId="136"/>
    <cellStyle name="40% — akcent 5 11" xfId="137"/>
    <cellStyle name="40% - akcent 5 2" xfId="138"/>
    <cellStyle name="40% — akcent 5 2" xfId="139"/>
    <cellStyle name="40% — akcent 5 3" xfId="140"/>
    <cellStyle name="40% — akcent 5 4" xfId="141"/>
    <cellStyle name="40% — akcent 5 5" xfId="142"/>
    <cellStyle name="40% — akcent 5 6" xfId="143"/>
    <cellStyle name="40% — akcent 5 7" xfId="144"/>
    <cellStyle name="40% — akcent 5 8" xfId="145"/>
    <cellStyle name="40% — akcent 5 9" xfId="146"/>
    <cellStyle name="40% — akcent 6" xfId="147"/>
    <cellStyle name="40% — akcent 6 10" xfId="148"/>
    <cellStyle name="40% — akcent 6 11" xfId="149"/>
    <cellStyle name="40% - akcent 6 2" xfId="150"/>
    <cellStyle name="40% — akcent 6 2" xfId="151"/>
    <cellStyle name="40% — akcent 6 3" xfId="152"/>
    <cellStyle name="40% — akcent 6 4" xfId="153"/>
    <cellStyle name="40% — akcent 6 5" xfId="154"/>
    <cellStyle name="40% — akcent 6 6" xfId="155"/>
    <cellStyle name="40% — akcent 6 7" xfId="156"/>
    <cellStyle name="40% — akcent 6 8" xfId="157"/>
    <cellStyle name="40% — akcent 6 9" xfId="158"/>
    <cellStyle name="60% — akcent 1" xfId="159"/>
    <cellStyle name="60% — akcent 1 10" xfId="160"/>
    <cellStyle name="60% — akcent 1 11" xfId="161"/>
    <cellStyle name="60% - akcent 1 2" xfId="162"/>
    <cellStyle name="60% — akcent 1 2" xfId="163"/>
    <cellStyle name="60% — akcent 1 3" xfId="164"/>
    <cellStyle name="60% — akcent 1 4" xfId="165"/>
    <cellStyle name="60% — akcent 1 5" xfId="166"/>
    <cellStyle name="60% — akcent 1 6" xfId="167"/>
    <cellStyle name="60% — akcent 1 7" xfId="168"/>
    <cellStyle name="60% — akcent 1 8" xfId="169"/>
    <cellStyle name="60% — akcent 1 9" xfId="170"/>
    <cellStyle name="60% — akcent 2" xfId="171"/>
    <cellStyle name="60% — akcent 2 10" xfId="172"/>
    <cellStyle name="60% — akcent 2 11" xfId="173"/>
    <cellStyle name="60% - akcent 2 2" xfId="174"/>
    <cellStyle name="60% — akcent 2 2" xfId="175"/>
    <cellStyle name="60% — akcent 2 3" xfId="176"/>
    <cellStyle name="60% — akcent 2 4" xfId="177"/>
    <cellStyle name="60% — akcent 2 5" xfId="178"/>
    <cellStyle name="60% — akcent 2 6" xfId="179"/>
    <cellStyle name="60% — akcent 2 7" xfId="180"/>
    <cellStyle name="60% — akcent 2 8" xfId="181"/>
    <cellStyle name="60% — akcent 2 9" xfId="182"/>
    <cellStyle name="60% — akcent 3" xfId="183"/>
    <cellStyle name="60% — akcent 3 10" xfId="184"/>
    <cellStyle name="60% — akcent 3 11" xfId="185"/>
    <cellStyle name="60% - akcent 3 2" xfId="186"/>
    <cellStyle name="60% — akcent 3 2" xfId="187"/>
    <cellStyle name="60% — akcent 3 3" xfId="188"/>
    <cellStyle name="60% — akcent 3 4" xfId="189"/>
    <cellStyle name="60% — akcent 3 5" xfId="190"/>
    <cellStyle name="60% — akcent 3 6" xfId="191"/>
    <cellStyle name="60% — akcent 3 7" xfId="192"/>
    <cellStyle name="60% — akcent 3 8" xfId="193"/>
    <cellStyle name="60% — akcent 3 9" xfId="194"/>
    <cellStyle name="60% — akcent 4" xfId="195"/>
    <cellStyle name="60% — akcent 4 10" xfId="196"/>
    <cellStyle name="60% — akcent 4 11" xfId="197"/>
    <cellStyle name="60% - akcent 4 2" xfId="198"/>
    <cellStyle name="60% — akcent 4 2" xfId="199"/>
    <cellStyle name="60% — akcent 4 3" xfId="200"/>
    <cellStyle name="60% — akcent 4 4" xfId="201"/>
    <cellStyle name="60% — akcent 4 5" xfId="202"/>
    <cellStyle name="60% — akcent 4 6" xfId="203"/>
    <cellStyle name="60% — akcent 4 7" xfId="204"/>
    <cellStyle name="60% — akcent 4 8" xfId="205"/>
    <cellStyle name="60% — akcent 4 9" xfId="206"/>
    <cellStyle name="60% — akcent 5" xfId="207"/>
    <cellStyle name="60% — akcent 5 10" xfId="208"/>
    <cellStyle name="60% — akcent 5 11" xfId="209"/>
    <cellStyle name="60% - akcent 5 2" xfId="210"/>
    <cellStyle name="60% — akcent 5 2" xfId="211"/>
    <cellStyle name="60% — akcent 5 3" xfId="212"/>
    <cellStyle name="60% — akcent 5 4" xfId="213"/>
    <cellStyle name="60% — akcent 5 5" xfId="214"/>
    <cellStyle name="60% — akcent 5 6" xfId="215"/>
    <cellStyle name="60% — akcent 5 7" xfId="216"/>
    <cellStyle name="60% — akcent 5 8" xfId="217"/>
    <cellStyle name="60% — akcent 5 9" xfId="218"/>
    <cellStyle name="60% — akcent 6" xfId="219"/>
    <cellStyle name="60% — akcent 6 10" xfId="220"/>
    <cellStyle name="60% — akcent 6 11" xfId="221"/>
    <cellStyle name="60% - akcent 6 2" xfId="222"/>
    <cellStyle name="60% — akcent 6 2" xfId="223"/>
    <cellStyle name="60% — akcent 6 3" xfId="224"/>
    <cellStyle name="60% — akcent 6 4" xfId="225"/>
    <cellStyle name="60% — akcent 6 5" xfId="226"/>
    <cellStyle name="60% — akcent 6 6" xfId="227"/>
    <cellStyle name="60% — akcent 6 7" xfId="228"/>
    <cellStyle name="60% — akcent 6 8" xfId="229"/>
    <cellStyle name="60% — akcent 6 9" xfId="230"/>
    <cellStyle name="Akcent 1" xfId="231"/>
    <cellStyle name="Akcent 1 2" xfId="232"/>
    <cellStyle name="Akcent 1 3" xfId="233"/>
    <cellStyle name="Akcent 2" xfId="234"/>
    <cellStyle name="Akcent 2 2" xfId="235"/>
    <cellStyle name="Akcent 2 3" xfId="236"/>
    <cellStyle name="Akcent 3" xfId="237"/>
    <cellStyle name="Akcent 3 2" xfId="238"/>
    <cellStyle name="Akcent 3 3" xfId="239"/>
    <cellStyle name="Akcent 4" xfId="240"/>
    <cellStyle name="Akcent 4 2" xfId="241"/>
    <cellStyle name="Akcent 4 3" xfId="242"/>
    <cellStyle name="Akcent 5" xfId="243"/>
    <cellStyle name="Akcent 5 2" xfId="244"/>
    <cellStyle name="Akcent 5 3" xfId="245"/>
    <cellStyle name="Akcent 6" xfId="246"/>
    <cellStyle name="Akcent 6 2" xfId="247"/>
    <cellStyle name="Akcent 6 3" xfId="248"/>
    <cellStyle name="Dane wejściowe" xfId="249"/>
    <cellStyle name="Dane wejściowe 2" xfId="250"/>
    <cellStyle name="Dane wejściowe 3" xfId="251"/>
    <cellStyle name="Dane wyjściowe" xfId="252"/>
    <cellStyle name="Dane wyjściowe 2" xfId="253"/>
    <cellStyle name="Dane wyjściowe 3" xfId="254"/>
    <cellStyle name="Dobre 2" xfId="255"/>
    <cellStyle name="Dobry" xfId="256"/>
    <cellStyle name="Dobry 2" xfId="257"/>
    <cellStyle name="Dobry 3" xfId="258"/>
    <cellStyle name="Comma" xfId="259"/>
    <cellStyle name="Comma [0]" xfId="260"/>
    <cellStyle name="Hyperlink" xfId="261"/>
    <cellStyle name="Hiperłącze 2" xfId="262"/>
    <cellStyle name="Hiperłącze 2 2" xfId="263"/>
    <cellStyle name="Hiperłącze 3" xfId="264"/>
    <cellStyle name="Komórka połączona" xfId="265"/>
    <cellStyle name="Komórka połączona 2" xfId="266"/>
    <cellStyle name="Komórka połączona 3" xfId="267"/>
    <cellStyle name="Komórka zaznaczona" xfId="268"/>
    <cellStyle name="Komórka zaznaczona 2" xfId="269"/>
    <cellStyle name="Komórka zaznaczona 3" xfId="270"/>
    <cellStyle name="Nagłówek 1" xfId="271"/>
    <cellStyle name="Nagłówek 1 2" xfId="272"/>
    <cellStyle name="Nagłówek 1 3" xfId="273"/>
    <cellStyle name="Nagłówek 2" xfId="274"/>
    <cellStyle name="Nagłówek 2 2" xfId="275"/>
    <cellStyle name="Nagłówek 2 3" xfId="276"/>
    <cellStyle name="Nagłówek 3" xfId="277"/>
    <cellStyle name="Nagłówek 3 2" xfId="278"/>
    <cellStyle name="Nagłówek 3 3" xfId="279"/>
    <cellStyle name="Nagłówek 4" xfId="280"/>
    <cellStyle name="Nagłówek 4 2" xfId="281"/>
    <cellStyle name="Nagłówek 4 3" xfId="282"/>
    <cellStyle name="Neutralne 2" xfId="283"/>
    <cellStyle name="Neutralny" xfId="284"/>
    <cellStyle name="Neutralny 2" xfId="285"/>
    <cellStyle name="Neutralny 3" xfId="286"/>
    <cellStyle name="Normalny 2" xfId="287"/>
    <cellStyle name="Normalny 2 2" xfId="288"/>
    <cellStyle name="Normalny 2 3" xfId="289"/>
    <cellStyle name="Normalny 3" xfId="290"/>
    <cellStyle name="Normalny 4" xfId="291"/>
    <cellStyle name="Obliczenia" xfId="292"/>
    <cellStyle name="Obliczenia 2" xfId="293"/>
    <cellStyle name="Obliczenia 3" xfId="294"/>
    <cellStyle name="Followed Hyperlink" xfId="295"/>
    <cellStyle name="Percent" xfId="296"/>
    <cellStyle name="Suma" xfId="297"/>
    <cellStyle name="Suma 2" xfId="298"/>
    <cellStyle name="Suma 3" xfId="299"/>
    <cellStyle name="Tekst objaśnienia" xfId="300"/>
    <cellStyle name="Tekst objaśnienia 2" xfId="301"/>
    <cellStyle name="Tekst objaśnienia 3" xfId="302"/>
    <cellStyle name="Tekst ostrzeżenia" xfId="303"/>
    <cellStyle name="Tekst ostrzeżenia 2" xfId="304"/>
    <cellStyle name="Tekst ostrzeżenia 3" xfId="305"/>
    <cellStyle name="Tytuł" xfId="306"/>
    <cellStyle name="Tytuł 2" xfId="307"/>
    <cellStyle name="Tytuł 3" xfId="308"/>
    <cellStyle name="Uwaga" xfId="309"/>
    <cellStyle name="Uwaga 2" xfId="310"/>
    <cellStyle name="Uwaga 3" xfId="311"/>
    <cellStyle name="Currency" xfId="312"/>
    <cellStyle name="Currency [0]" xfId="313"/>
    <cellStyle name="Walutowy 10" xfId="314"/>
    <cellStyle name="Walutowy 11" xfId="315"/>
    <cellStyle name="Walutowy 11 2" xfId="316"/>
    <cellStyle name="Walutowy 11 3" xfId="317"/>
    <cellStyle name="Walutowy 12" xfId="318"/>
    <cellStyle name="Walutowy 2" xfId="319"/>
    <cellStyle name="Walutowy 2 10" xfId="320"/>
    <cellStyle name="Walutowy 2 11" xfId="321"/>
    <cellStyle name="Walutowy 2 12" xfId="322"/>
    <cellStyle name="Walutowy 2 2" xfId="323"/>
    <cellStyle name="Walutowy 2 3" xfId="324"/>
    <cellStyle name="Walutowy 2 3 2" xfId="325"/>
    <cellStyle name="Walutowy 2 3 3" xfId="326"/>
    <cellStyle name="Walutowy 2 3 3 2" xfId="327"/>
    <cellStyle name="Walutowy 2 4" xfId="328"/>
    <cellStyle name="Walutowy 2 4 2" xfId="329"/>
    <cellStyle name="Walutowy 2 4 2 2" xfId="330"/>
    <cellStyle name="Walutowy 2 4 3" xfId="331"/>
    <cellStyle name="Walutowy 2 5" xfId="332"/>
    <cellStyle name="Walutowy 2 5 2" xfId="333"/>
    <cellStyle name="Walutowy 2 6" xfId="334"/>
    <cellStyle name="Walutowy 2 7" xfId="335"/>
    <cellStyle name="Walutowy 2 8" xfId="336"/>
    <cellStyle name="Walutowy 2 9" xfId="337"/>
    <cellStyle name="Walutowy 3" xfId="338"/>
    <cellStyle name="Walutowy 3 2" xfId="339"/>
    <cellStyle name="Walutowy 4" xfId="340"/>
    <cellStyle name="Walutowy 4 2" xfId="341"/>
    <cellStyle name="Walutowy 4 2 2" xfId="342"/>
    <cellStyle name="Walutowy 4 3" xfId="343"/>
    <cellStyle name="Walutowy 4 4" xfId="344"/>
    <cellStyle name="Walutowy 5" xfId="345"/>
    <cellStyle name="Walutowy 5 2" xfId="346"/>
    <cellStyle name="Walutowy 6" xfId="347"/>
    <cellStyle name="Walutowy 7" xfId="348"/>
    <cellStyle name="Walutowy 8" xfId="349"/>
    <cellStyle name="Walutowy 9" xfId="350"/>
    <cellStyle name="Złe 2" xfId="351"/>
    <cellStyle name="Zły" xfId="352"/>
    <cellStyle name="Zły 2" xfId="353"/>
    <cellStyle name="Zły 3" xfId="3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tabSelected="1" view="pageBreakPreview" zoomScale="120" zoomScaleNormal="120" zoomScaleSheetLayoutView="120" zoomScalePageLayoutView="0" workbookViewId="0" topLeftCell="A1">
      <selection activeCell="E4" sqref="E4"/>
    </sheetView>
  </sheetViews>
  <sheetFormatPr defaultColWidth="9.00390625" defaultRowHeight="12.75"/>
  <cols>
    <col min="1" max="1" width="5.421875" style="0" customWidth="1"/>
    <col min="2" max="3" width="43.8515625" style="0" customWidth="1"/>
    <col min="4" max="4" width="14.57421875" style="0" customWidth="1"/>
    <col min="5" max="5" width="12.7109375" style="1" customWidth="1"/>
    <col min="6" max="6" width="10.421875" style="1" customWidth="1"/>
    <col min="7" max="7" width="26.57421875" style="1" customWidth="1"/>
  </cols>
  <sheetData>
    <row r="1" spans="1:7" s="3" customFormat="1" ht="12.75">
      <c r="A1" s="2" t="s">
        <v>0</v>
      </c>
      <c r="E1" s="4"/>
      <c r="F1" s="4"/>
      <c r="G1" s="4"/>
    </row>
    <row r="2" spans="5:7" s="3" customFormat="1" ht="12.75">
      <c r="E2" s="4"/>
      <c r="F2" s="4"/>
      <c r="G2" s="4"/>
    </row>
    <row r="3" spans="1:7" s="3" customFormat="1" ht="25.5" customHeight="1">
      <c r="A3" s="5" t="s">
        <v>1</v>
      </c>
      <c r="B3" s="6" t="s">
        <v>2</v>
      </c>
      <c r="C3" s="6" t="s">
        <v>3</v>
      </c>
      <c r="D3" s="6" t="s">
        <v>4</v>
      </c>
      <c r="E3" s="6" t="s">
        <v>5</v>
      </c>
      <c r="F3" s="6" t="s">
        <v>6</v>
      </c>
      <c r="G3" s="7" t="s">
        <v>7</v>
      </c>
    </row>
    <row r="4" spans="1:7" s="3" customFormat="1" ht="12.75">
      <c r="A4" s="8"/>
      <c r="B4" s="9" t="s">
        <v>8</v>
      </c>
      <c r="C4" s="10" t="s">
        <v>9</v>
      </c>
      <c r="D4" s="9">
        <v>2530307954</v>
      </c>
      <c r="E4" s="9">
        <v>811684456</v>
      </c>
      <c r="F4" s="9" t="s">
        <v>10</v>
      </c>
      <c r="G4" s="11"/>
    </row>
    <row r="5" spans="1:7" s="18" customFormat="1" ht="33.75">
      <c r="A5" s="12">
        <v>1</v>
      </c>
      <c r="B5" s="13" t="s">
        <v>11</v>
      </c>
      <c r="C5" s="14" t="s">
        <v>9</v>
      </c>
      <c r="D5" s="15">
        <v>8571002404</v>
      </c>
      <c r="E5" s="16" t="s">
        <v>12</v>
      </c>
      <c r="F5" s="17" t="s">
        <v>10</v>
      </c>
      <c r="G5" s="262" t="s">
        <v>432</v>
      </c>
    </row>
    <row r="6" spans="1:7" s="24" customFormat="1" ht="39" customHeight="1">
      <c r="A6" s="19">
        <v>2</v>
      </c>
      <c r="B6" s="20" t="s">
        <v>13</v>
      </c>
      <c r="C6" s="21" t="s">
        <v>14</v>
      </c>
      <c r="D6" s="22">
        <v>8571372704</v>
      </c>
      <c r="E6" s="23" t="s">
        <v>15</v>
      </c>
      <c r="F6" s="23" t="s">
        <v>16</v>
      </c>
      <c r="G6" s="263" t="s">
        <v>433</v>
      </c>
    </row>
    <row r="7" spans="1:7" s="24" customFormat="1" ht="25.5" customHeight="1">
      <c r="A7" s="19">
        <v>3</v>
      </c>
      <c r="B7" s="20" t="s">
        <v>17</v>
      </c>
      <c r="C7" s="21" t="s">
        <v>18</v>
      </c>
      <c r="D7" s="25">
        <v>2530273592</v>
      </c>
      <c r="E7" s="23" t="s">
        <v>19</v>
      </c>
      <c r="F7" s="23" t="s">
        <v>434</v>
      </c>
      <c r="G7" s="264" t="s">
        <v>435</v>
      </c>
    </row>
    <row r="8" spans="1:7" s="24" customFormat="1" ht="25.5" customHeight="1">
      <c r="A8" s="19">
        <v>4</v>
      </c>
      <c r="B8" s="20" t="s">
        <v>20</v>
      </c>
      <c r="C8" s="21" t="s">
        <v>21</v>
      </c>
      <c r="D8" s="22"/>
      <c r="E8" s="23" t="s">
        <v>22</v>
      </c>
      <c r="F8" s="23" t="s">
        <v>23</v>
      </c>
      <c r="G8" s="264" t="s">
        <v>436</v>
      </c>
    </row>
    <row r="9" spans="1:7" s="18" customFormat="1" ht="25.5" customHeight="1">
      <c r="A9" s="19">
        <v>5</v>
      </c>
      <c r="B9" s="20" t="s">
        <v>24</v>
      </c>
      <c r="C9" s="21" t="s">
        <v>25</v>
      </c>
      <c r="D9" s="22">
        <v>8571380626</v>
      </c>
      <c r="E9" s="23" t="s">
        <v>26</v>
      </c>
      <c r="F9" s="23" t="s">
        <v>438</v>
      </c>
      <c r="G9" s="264" t="s">
        <v>437</v>
      </c>
    </row>
    <row r="10" spans="1:7" s="18" customFormat="1" ht="24.75" customHeight="1">
      <c r="A10" s="26">
        <v>6</v>
      </c>
      <c r="B10" s="27" t="s">
        <v>28</v>
      </c>
      <c r="C10" s="28" t="s">
        <v>29</v>
      </c>
      <c r="D10" s="29">
        <v>8571380218</v>
      </c>
      <c r="E10" s="30" t="s">
        <v>30</v>
      </c>
      <c r="F10" s="30" t="s">
        <v>31</v>
      </c>
      <c r="G10" s="265" t="s">
        <v>439</v>
      </c>
    </row>
    <row r="11" spans="5:7" s="31" customFormat="1" ht="12.75">
      <c r="E11" s="32"/>
      <c r="F11" s="32"/>
      <c r="G11" s="32"/>
    </row>
  </sheetData>
  <sheetProtection selectLockedCells="1" selectUnlockedCells="1"/>
  <printOptions horizontalCentered="1"/>
  <pageMargins left="0.7875" right="0.7875" top="0.9840277777777777" bottom="0.9840277777777777" header="0.5118055555555555" footer="0.511805555555555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C182"/>
  <sheetViews>
    <sheetView view="pageBreakPreview" zoomScale="85" zoomScaleNormal="90" zoomScaleSheetLayoutView="85" zoomScalePageLayoutView="0" workbookViewId="0" topLeftCell="A1">
      <selection activeCell="A132" sqref="A132:AA132"/>
    </sheetView>
  </sheetViews>
  <sheetFormatPr defaultColWidth="9.00390625" defaultRowHeight="12.75"/>
  <cols>
    <col min="1" max="1" width="4.28125" style="3" customWidth="1"/>
    <col min="2" max="2" width="33.140625" style="3" customWidth="1"/>
    <col min="3" max="3" width="22.7109375" style="4" customWidth="1"/>
    <col min="4" max="4" width="16.140625" style="33" customWidth="1"/>
    <col min="5" max="5" width="13.57421875" style="33" customWidth="1"/>
    <col min="6" max="6" width="17.57421875" style="34" customWidth="1"/>
    <col min="7" max="7" width="12.8515625" style="4" customWidth="1"/>
    <col min="8" max="8" width="22.57421875" style="4" customWidth="1"/>
    <col min="9" max="9" width="13.57421875" style="220" customWidth="1"/>
    <col min="10" max="10" width="26.421875" style="220" hidden="1" customWidth="1"/>
    <col min="11" max="11" width="4.28125" style="3" customWidth="1"/>
    <col min="12" max="12" width="26.421875" style="220" customWidth="1"/>
    <col min="13" max="13" width="21.7109375" style="220" customWidth="1"/>
    <col min="14" max="16" width="15.140625" style="220" customWidth="1"/>
    <col min="17" max="17" width="24.00390625" style="220" customWidth="1"/>
    <col min="18" max="19" width="11.00390625" style="220" customWidth="1"/>
    <col min="20" max="20" width="11.57421875" style="282" customWidth="1"/>
    <col min="21" max="22" width="11.00390625" style="282" customWidth="1"/>
    <col min="23" max="23" width="12.421875" style="282" customWidth="1"/>
    <col min="24" max="24" width="11.28125" style="469" customWidth="1"/>
    <col min="25" max="27" width="11.28125" style="282" customWidth="1"/>
  </cols>
  <sheetData>
    <row r="1" spans="3:27" s="31" customFormat="1" ht="12.75">
      <c r="C1" s="32"/>
      <c r="D1" s="35"/>
      <c r="E1" s="35"/>
      <c r="F1" s="36"/>
      <c r="G1" s="32"/>
      <c r="H1" s="32"/>
      <c r="I1" s="237"/>
      <c r="J1" s="237"/>
      <c r="L1" s="237"/>
      <c r="M1" s="237"/>
      <c r="N1" s="237"/>
      <c r="O1" s="237"/>
      <c r="P1" s="237"/>
      <c r="Q1" s="237"/>
      <c r="R1" s="237"/>
      <c r="S1" s="237"/>
      <c r="T1" s="237"/>
      <c r="U1" s="237"/>
      <c r="V1" s="237"/>
      <c r="W1" s="237"/>
      <c r="X1" s="457"/>
      <c r="Y1" s="237"/>
      <c r="Z1" s="237"/>
      <c r="AA1" s="237"/>
    </row>
    <row r="2" spans="3:27" s="31" customFormat="1" ht="12.75">
      <c r="C2" s="32"/>
      <c r="D2" s="35"/>
      <c r="E2" s="35"/>
      <c r="F2" s="32"/>
      <c r="G2" s="32"/>
      <c r="H2" s="32"/>
      <c r="I2" s="237"/>
      <c r="J2" s="237"/>
      <c r="L2" s="237"/>
      <c r="M2" s="237"/>
      <c r="N2" s="237"/>
      <c r="O2" s="237"/>
      <c r="P2" s="237"/>
      <c r="Q2" s="237"/>
      <c r="R2" s="237"/>
      <c r="S2" s="237"/>
      <c r="T2" s="237"/>
      <c r="U2" s="237"/>
      <c r="V2" s="237"/>
      <c r="W2" s="237"/>
      <c r="X2" s="457"/>
      <c r="Y2" s="237"/>
      <c r="Z2" s="237"/>
      <c r="AA2" s="237"/>
    </row>
    <row r="3" spans="1:27" s="3" customFormat="1" ht="13.5" thickBot="1">
      <c r="A3" s="2" t="s">
        <v>32</v>
      </c>
      <c r="C3" s="4"/>
      <c r="D3" s="33"/>
      <c r="E3" s="33"/>
      <c r="F3" s="34"/>
      <c r="G3" s="185"/>
      <c r="H3" s="4"/>
      <c r="I3" s="220"/>
      <c r="J3" s="220"/>
      <c r="K3" s="2" t="s">
        <v>32</v>
      </c>
      <c r="L3" s="220"/>
      <c r="M3" s="220"/>
      <c r="N3" s="220"/>
      <c r="O3" s="220"/>
      <c r="P3" s="220"/>
      <c r="Q3" s="220"/>
      <c r="R3" s="220"/>
      <c r="S3" s="220"/>
      <c r="T3" s="220"/>
      <c r="U3" s="220"/>
      <c r="V3" s="220"/>
      <c r="W3" s="220"/>
      <c r="X3" s="458"/>
      <c r="Y3" s="220"/>
      <c r="Z3" s="220"/>
      <c r="AA3" s="220"/>
    </row>
    <row r="4" spans="1:27" s="3" customFormat="1" ht="62.25" customHeight="1">
      <c r="A4" s="515" t="s">
        <v>33</v>
      </c>
      <c r="B4" s="513" t="s">
        <v>34</v>
      </c>
      <c r="C4" s="513" t="s">
        <v>35</v>
      </c>
      <c r="D4" s="513" t="s">
        <v>36</v>
      </c>
      <c r="E4" s="513" t="s">
        <v>37</v>
      </c>
      <c r="F4" s="513" t="s">
        <v>38</v>
      </c>
      <c r="G4" s="513" t="s">
        <v>39</v>
      </c>
      <c r="H4" s="513" t="s">
        <v>40</v>
      </c>
      <c r="I4" s="513" t="s">
        <v>41</v>
      </c>
      <c r="J4" s="513" t="s">
        <v>42</v>
      </c>
      <c r="K4" s="515" t="s">
        <v>33</v>
      </c>
      <c r="L4" s="513" t="s">
        <v>110</v>
      </c>
      <c r="M4" s="513" t="s">
        <v>43</v>
      </c>
      <c r="N4" s="519" t="s">
        <v>44</v>
      </c>
      <c r="O4" s="520"/>
      <c r="P4" s="521"/>
      <c r="Q4" s="517" t="s">
        <v>303</v>
      </c>
      <c r="R4" s="506" t="s">
        <v>45</v>
      </c>
      <c r="S4" s="507"/>
      <c r="T4" s="507"/>
      <c r="U4" s="507"/>
      <c r="V4" s="507"/>
      <c r="W4" s="508"/>
      <c r="X4" s="509" t="s">
        <v>46</v>
      </c>
      <c r="Y4" s="511" t="s">
        <v>47</v>
      </c>
      <c r="Z4" s="511" t="s">
        <v>48</v>
      </c>
      <c r="AA4" s="504" t="s">
        <v>49</v>
      </c>
    </row>
    <row r="5" spans="1:27" s="3" customFormat="1" ht="62.25" customHeight="1" thickBot="1">
      <c r="A5" s="516"/>
      <c r="B5" s="514"/>
      <c r="C5" s="514"/>
      <c r="D5" s="514"/>
      <c r="E5" s="514"/>
      <c r="F5" s="514"/>
      <c r="G5" s="514"/>
      <c r="H5" s="514"/>
      <c r="I5" s="514"/>
      <c r="J5" s="514"/>
      <c r="K5" s="516"/>
      <c r="L5" s="514"/>
      <c r="M5" s="514"/>
      <c r="N5" s="37" t="s">
        <v>50</v>
      </c>
      <c r="O5" s="37" t="s">
        <v>51</v>
      </c>
      <c r="P5" s="37" t="s">
        <v>52</v>
      </c>
      <c r="Q5" s="518"/>
      <c r="R5" s="38" t="s">
        <v>53</v>
      </c>
      <c r="S5" s="38" t="s">
        <v>54</v>
      </c>
      <c r="T5" s="38" t="s">
        <v>55</v>
      </c>
      <c r="U5" s="38" t="s">
        <v>56</v>
      </c>
      <c r="V5" s="38" t="s">
        <v>57</v>
      </c>
      <c r="W5" s="38" t="s">
        <v>58</v>
      </c>
      <c r="X5" s="510"/>
      <c r="Y5" s="512"/>
      <c r="Z5" s="512"/>
      <c r="AA5" s="505"/>
    </row>
    <row r="6" spans="1:27" s="3" customFormat="1" ht="13.5" customHeight="1">
      <c r="A6" s="478" t="s">
        <v>59</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80"/>
    </row>
    <row r="7" spans="1:27" s="42" customFormat="1" ht="114.75">
      <c r="A7" s="162">
        <v>1</v>
      </c>
      <c r="B7" s="183" t="s">
        <v>546</v>
      </c>
      <c r="C7" s="163" t="s">
        <v>547</v>
      </c>
      <c r="D7" s="163" t="s">
        <v>548</v>
      </c>
      <c r="E7" s="163" t="s">
        <v>175</v>
      </c>
      <c r="F7" s="163" t="s">
        <v>548</v>
      </c>
      <c r="G7" s="163">
        <v>1841</v>
      </c>
      <c r="H7" s="182">
        <v>3755000</v>
      </c>
      <c r="I7" s="182" t="s">
        <v>441</v>
      </c>
      <c r="J7" s="163"/>
      <c r="K7" s="162">
        <v>1</v>
      </c>
      <c r="L7" s="163" t="s">
        <v>60</v>
      </c>
      <c r="M7" s="163" t="s">
        <v>680</v>
      </c>
      <c r="N7" s="163" t="s">
        <v>365</v>
      </c>
      <c r="O7" s="163" t="s">
        <v>681</v>
      </c>
      <c r="P7" s="163" t="s">
        <v>682</v>
      </c>
      <c r="Q7" s="163" t="s">
        <v>767</v>
      </c>
      <c r="R7" s="163" t="s">
        <v>768</v>
      </c>
      <c r="S7" s="163" t="s">
        <v>768</v>
      </c>
      <c r="T7" s="163" t="s">
        <v>768</v>
      </c>
      <c r="U7" s="163" t="s">
        <v>768</v>
      </c>
      <c r="V7" s="163" t="s">
        <v>768</v>
      </c>
      <c r="W7" s="163" t="s">
        <v>768</v>
      </c>
      <c r="X7" s="369">
        <v>733.07</v>
      </c>
      <c r="Y7" s="163">
        <v>2.5</v>
      </c>
      <c r="Z7" s="163" t="s">
        <v>548</v>
      </c>
      <c r="AA7" s="163" t="s">
        <v>175</v>
      </c>
    </row>
    <row r="8" spans="1:27" s="42" customFormat="1" ht="24.75" customHeight="1">
      <c r="A8" s="162">
        <v>2</v>
      </c>
      <c r="B8" s="183" t="s">
        <v>549</v>
      </c>
      <c r="C8" s="163" t="s">
        <v>550</v>
      </c>
      <c r="D8" s="163" t="s">
        <v>548</v>
      </c>
      <c r="E8" s="163" t="s">
        <v>175</v>
      </c>
      <c r="F8" s="163" t="s">
        <v>175</v>
      </c>
      <c r="G8" s="163">
        <v>1978</v>
      </c>
      <c r="H8" s="182">
        <v>5776855.77</v>
      </c>
      <c r="I8" s="182" t="s">
        <v>442</v>
      </c>
      <c r="J8" s="163"/>
      <c r="K8" s="162">
        <v>2</v>
      </c>
      <c r="L8" s="163" t="s">
        <v>683</v>
      </c>
      <c r="M8" s="163" t="s">
        <v>684</v>
      </c>
      <c r="N8" s="163" t="s">
        <v>365</v>
      </c>
      <c r="O8" s="163" t="s">
        <v>685</v>
      </c>
      <c r="P8" s="163" t="s">
        <v>686</v>
      </c>
      <c r="Q8" s="163"/>
      <c r="R8" s="163" t="s">
        <v>769</v>
      </c>
      <c r="S8" s="163" t="s">
        <v>769</v>
      </c>
      <c r="T8" s="163" t="s">
        <v>769</v>
      </c>
      <c r="U8" s="163" t="s">
        <v>769</v>
      </c>
      <c r="V8" s="163" t="s">
        <v>769</v>
      </c>
      <c r="W8" s="163" t="s">
        <v>769</v>
      </c>
      <c r="X8" s="369">
        <v>544.2</v>
      </c>
      <c r="Y8" s="163">
        <v>2</v>
      </c>
      <c r="Z8" s="163" t="s">
        <v>175</v>
      </c>
      <c r="AA8" s="163" t="s">
        <v>548</v>
      </c>
    </row>
    <row r="9" spans="1:27" s="42" customFormat="1" ht="76.5">
      <c r="A9" s="162">
        <v>3</v>
      </c>
      <c r="B9" s="183" t="s">
        <v>551</v>
      </c>
      <c r="C9" s="163" t="s">
        <v>552</v>
      </c>
      <c r="D9" s="163" t="s">
        <v>548</v>
      </c>
      <c r="E9" s="163" t="s">
        <v>175</v>
      </c>
      <c r="F9" s="163" t="s">
        <v>175</v>
      </c>
      <c r="G9" s="163">
        <v>1945</v>
      </c>
      <c r="H9" s="182">
        <v>1616000</v>
      </c>
      <c r="I9" s="182" t="s">
        <v>441</v>
      </c>
      <c r="J9" s="163"/>
      <c r="K9" s="162">
        <v>3</v>
      </c>
      <c r="L9" s="163" t="s">
        <v>62</v>
      </c>
      <c r="M9" s="163" t="s">
        <v>687</v>
      </c>
      <c r="N9" s="163" t="s">
        <v>365</v>
      </c>
      <c r="O9" s="163" t="s">
        <v>688</v>
      </c>
      <c r="P9" s="163" t="s">
        <v>689</v>
      </c>
      <c r="Q9" s="163" t="s">
        <v>770</v>
      </c>
      <c r="R9" s="163" t="s">
        <v>768</v>
      </c>
      <c r="S9" s="163" t="s">
        <v>768</v>
      </c>
      <c r="T9" s="163" t="s">
        <v>768</v>
      </c>
      <c r="U9" s="163" t="s">
        <v>768</v>
      </c>
      <c r="V9" s="163" t="s">
        <v>768</v>
      </c>
      <c r="W9" s="163" t="s">
        <v>768</v>
      </c>
      <c r="X9" s="369">
        <v>282.5</v>
      </c>
      <c r="Y9" s="163">
        <v>1</v>
      </c>
      <c r="Z9" s="163" t="s">
        <v>175</v>
      </c>
      <c r="AA9" s="163" t="s">
        <v>175</v>
      </c>
    </row>
    <row r="10" spans="1:27" s="42" customFormat="1" ht="25.5">
      <c r="A10" s="162">
        <v>4</v>
      </c>
      <c r="B10" s="183" t="s">
        <v>553</v>
      </c>
      <c r="C10" s="163" t="s">
        <v>554</v>
      </c>
      <c r="D10" s="163" t="s">
        <v>548</v>
      </c>
      <c r="E10" s="163" t="s">
        <v>175</v>
      </c>
      <c r="F10" s="163" t="s">
        <v>175</v>
      </c>
      <c r="G10" s="163">
        <v>2017</v>
      </c>
      <c r="H10" s="454">
        <v>125000</v>
      </c>
      <c r="I10" s="454" t="s">
        <v>441</v>
      </c>
      <c r="J10" s="369"/>
      <c r="K10" s="162">
        <v>4</v>
      </c>
      <c r="L10" s="163" t="s">
        <v>690</v>
      </c>
      <c r="M10" s="163" t="s">
        <v>687</v>
      </c>
      <c r="N10" s="163" t="s">
        <v>691</v>
      </c>
      <c r="O10" s="163"/>
      <c r="P10" s="163" t="s">
        <v>691</v>
      </c>
      <c r="Q10" s="163"/>
      <c r="R10" s="163" t="s">
        <v>768</v>
      </c>
      <c r="S10" s="163" t="s">
        <v>768</v>
      </c>
      <c r="T10" s="163" t="s">
        <v>771</v>
      </c>
      <c r="U10" s="163"/>
      <c r="V10" s="163" t="s">
        <v>727</v>
      </c>
      <c r="W10" s="163" t="s">
        <v>768</v>
      </c>
      <c r="X10" s="369">
        <v>32</v>
      </c>
      <c r="Y10" s="163">
        <v>1</v>
      </c>
      <c r="Z10" s="163" t="s">
        <v>175</v>
      </c>
      <c r="AA10" s="163" t="s">
        <v>175</v>
      </c>
    </row>
    <row r="11" spans="1:27" s="42" customFormat="1" ht="25.5">
      <c r="A11" s="162">
        <v>5</v>
      </c>
      <c r="B11" s="183" t="s">
        <v>555</v>
      </c>
      <c r="C11" s="163" t="s">
        <v>556</v>
      </c>
      <c r="D11" s="163" t="s">
        <v>548</v>
      </c>
      <c r="E11" s="163" t="s">
        <v>175</v>
      </c>
      <c r="F11" s="163" t="s">
        <v>175</v>
      </c>
      <c r="G11" s="163">
        <v>1970</v>
      </c>
      <c r="H11" s="454">
        <v>289000</v>
      </c>
      <c r="I11" s="454" t="s">
        <v>944</v>
      </c>
      <c r="J11" s="369"/>
      <c r="K11" s="162">
        <v>5</v>
      </c>
      <c r="L11" s="163" t="s">
        <v>692</v>
      </c>
      <c r="M11" s="163" t="s">
        <v>693</v>
      </c>
      <c r="N11" s="163" t="s">
        <v>365</v>
      </c>
      <c r="O11" s="163" t="s">
        <v>685</v>
      </c>
      <c r="P11" s="163" t="s">
        <v>694</v>
      </c>
      <c r="Q11" s="163"/>
      <c r="R11" s="163" t="s">
        <v>768</v>
      </c>
      <c r="S11" s="163" t="s">
        <v>768</v>
      </c>
      <c r="T11" s="163" t="s">
        <v>768</v>
      </c>
      <c r="U11" s="163" t="s">
        <v>768</v>
      </c>
      <c r="V11" s="163" t="s">
        <v>768</v>
      </c>
      <c r="W11" s="163" t="s">
        <v>768</v>
      </c>
      <c r="X11" s="369">
        <v>93.5</v>
      </c>
      <c r="Y11" s="163">
        <v>1</v>
      </c>
      <c r="Z11" s="163" t="s">
        <v>175</v>
      </c>
      <c r="AA11" s="163" t="s">
        <v>175</v>
      </c>
    </row>
    <row r="12" spans="1:27" s="42" customFormat="1" ht="25.5">
      <c r="A12" s="162">
        <v>6</v>
      </c>
      <c r="B12" s="183" t="s">
        <v>557</v>
      </c>
      <c r="C12" s="163" t="s">
        <v>558</v>
      </c>
      <c r="D12" s="163" t="s">
        <v>548</v>
      </c>
      <c r="E12" s="163" t="s">
        <v>175</v>
      </c>
      <c r="F12" s="163" t="s">
        <v>175</v>
      </c>
      <c r="G12" s="163" t="s">
        <v>559</v>
      </c>
      <c r="H12" s="454">
        <v>588000</v>
      </c>
      <c r="I12" s="454" t="s">
        <v>441</v>
      </c>
      <c r="J12" s="369"/>
      <c r="K12" s="162">
        <v>6</v>
      </c>
      <c r="L12" s="163" t="s">
        <v>61</v>
      </c>
      <c r="M12" s="163" t="s">
        <v>695</v>
      </c>
      <c r="N12" s="163" t="s">
        <v>365</v>
      </c>
      <c r="O12" s="163" t="s">
        <v>392</v>
      </c>
      <c r="P12" s="163" t="s">
        <v>682</v>
      </c>
      <c r="Q12" s="163"/>
      <c r="R12" s="163" t="s">
        <v>768</v>
      </c>
      <c r="S12" s="163" t="s">
        <v>768</v>
      </c>
      <c r="T12" s="163" t="s">
        <v>771</v>
      </c>
      <c r="U12" s="163" t="s">
        <v>768</v>
      </c>
      <c r="V12" s="163" t="s">
        <v>727</v>
      </c>
      <c r="W12" s="163" t="s">
        <v>768</v>
      </c>
      <c r="X12" s="369">
        <v>70.5</v>
      </c>
      <c r="Y12" s="163">
        <v>1</v>
      </c>
      <c r="Z12" s="163" t="s">
        <v>175</v>
      </c>
      <c r="AA12" s="163" t="s">
        <v>175</v>
      </c>
    </row>
    <row r="13" spans="1:27" s="42" customFormat="1" ht="38.25">
      <c r="A13" s="162">
        <v>7</v>
      </c>
      <c r="B13" s="183" t="s">
        <v>560</v>
      </c>
      <c r="C13" s="163" t="s">
        <v>554</v>
      </c>
      <c r="D13" s="163" t="s">
        <v>548</v>
      </c>
      <c r="E13" s="163" t="s">
        <v>175</v>
      </c>
      <c r="F13" s="163" t="s">
        <v>175</v>
      </c>
      <c r="G13" s="163" t="s">
        <v>561</v>
      </c>
      <c r="H13" s="454">
        <v>238000</v>
      </c>
      <c r="I13" s="454" t="s">
        <v>944</v>
      </c>
      <c r="J13" s="369"/>
      <c r="K13" s="162">
        <v>7</v>
      </c>
      <c r="L13" s="163" t="s">
        <v>61</v>
      </c>
      <c r="M13" s="163" t="s">
        <v>696</v>
      </c>
      <c r="N13" s="163" t="s">
        <v>365</v>
      </c>
      <c r="O13" s="163" t="s">
        <v>685</v>
      </c>
      <c r="P13" s="163" t="s">
        <v>694</v>
      </c>
      <c r="Q13" s="163"/>
      <c r="R13" s="163" t="s">
        <v>772</v>
      </c>
      <c r="S13" s="163" t="s">
        <v>768</v>
      </c>
      <c r="T13" s="163" t="s">
        <v>771</v>
      </c>
      <c r="U13" s="163" t="s">
        <v>772</v>
      </c>
      <c r="V13" s="163" t="s">
        <v>727</v>
      </c>
      <c r="W13" s="163" t="s">
        <v>768</v>
      </c>
      <c r="X13" s="369">
        <v>90</v>
      </c>
      <c r="Y13" s="163">
        <v>1</v>
      </c>
      <c r="Z13" s="163" t="s">
        <v>175</v>
      </c>
      <c r="AA13" s="163" t="s">
        <v>175</v>
      </c>
    </row>
    <row r="14" spans="1:27" s="42" customFormat="1" ht="102">
      <c r="A14" s="162">
        <v>8</v>
      </c>
      <c r="B14" s="183" t="s">
        <v>562</v>
      </c>
      <c r="C14" s="163" t="s">
        <v>563</v>
      </c>
      <c r="D14" s="163" t="s">
        <v>548</v>
      </c>
      <c r="E14" s="163" t="s">
        <v>175</v>
      </c>
      <c r="F14" s="163" t="s">
        <v>175</v>
      </c>
      <c r="G14" s="163">
        <v>2007</v>
      </c>
      <c r="H14" s="454">
        <v>7849000</v>
      </c>
      <c r="I14" s="454" t="s">
        <v>944</v>
      </c>
      <c r="J14" s="369"/>
      <c r="K14" s="162">
        <v>8</v>
      </c>
      <c r="L14" s="163" t="s">
        <v>697</v>
      </c>
      <c r="M14" s="163" t="s">
        <v>698</v>
      </c>
      <c r="N14" s="163" t="s">
        <v>699</v>
      </c>
      <c r="O14" s="163" t="s">
        <v>685</v>
      </c>
      <c r="P14" s="163" t="s">
        <v>700</v>
      </c>
      <c r="Q14" s="163"/>
      <c r="R14" s="163" t="s">
        <v>769</v>
      </c>
      <c r="S14" s="163" t="s">
        <v>769</v>
      </c>
      <c r="T14" s="163" t="s">
        <v>769</v>
      </c>
      <c r="U14" s="163" t="s">
        <v>769</v>
      </c>
      <c r="V14" s="163" t="s">
        <v>769</v>
      </c>
      <c r="W14" s="163" t="s">
        <v>769</v>
      </c>
      <c r="X14" s="369">
        <v>1827.7</v>
      </c>
      <c r="Y14" s="163">
        <v>1</v>
      </c>
      <c r="Z14" s="163" t="s">
        <v>175</v>
      </c>
      <c r="AA14" s="163" t="s">
        <v>175</v>
      </c>
    </row>
    <row r="15" spans="1:27" s="42" customFormat="1" ht="38.25">
      <c r="A15" s="162">
        <v>9</v>
      </c>
      <c r="B15" s="183" t="s">
        <v>564</v>
      </c>
      <c r="C15" s="163" t="s">
        <v>563</v>
      </c>
      <c r="D15" s="163" t="s">
        <v>548</v>
      </c>
      <c r="E15" s="163" t="s">
        <v>175</v>
      </c>
      <c r="F15" s="163" t="s">
        <v>175</v>
      </c>
      <c r="G15" s="163" t="s">
        <v>565</v>
      </c>
      <c r="H15" s="454">
        <v>5128000</v>
      </c>
      <c r="I15" s="454" t="s">
        <v>441</v>
      </c>
      <c r="J15" s="369"/>
      <c r="K15" s="162">
        <v>9</v>
      </c>
      <c r="L15" s="163" t="s">
        <v>61</v>
      </c>
      <c r="M15" s="163" t="s">
        <v>701</v>
      </c>
      <c r="N15" s="163" t="s">
        <v>365</v>
      </c>
      <c r="O15" s="163" t="s">
        <v>702</v>
      </c>
      <c r="P15" s="163" t="s">
        <v>682</v>
      </c>
      <c r="Q15" s="163"/>
      <c r="R15" s="163" t="s">
        <v>768</v>
      </c>
      <c r="S15" s="163" t="s">
        <v>768</v>
      </c>
      <c r="T15" s="163" t="s">
        <v>768</v>
      </c>
      <c r="U15" s="163" t="s">
        <v>768</v>
      </c>
      <c r="V15" s="163" t="s">
        <v>768</v>
      </c>
      <c r="W15" s="163" t="s">
        <v>768</v>
      </c>
      <c r="X15" s="369">
        <v>1393.7</v>
      </c>
      <c r="Y15" s="163">
        <v>2</v>
      </c>
      <c r="Z15" s="163" t="s">
        <v>773</v>
      </c>
      <c r="AA15" s="163" t="s">
        <v>175</v>
      </c>
    </row>
    <row r="16" spans="1:27" s="42" customFormat="1" ht="12.75">
      <c r="A16" s="162">
        <v>10</v>
      </c>
      <c r="B16" s="183" t="s">
        <v>358</v>
      </c>
      <c r="C16" s="163"/>
      <c r="D16" s="163" t="s">
        <v>548</v>
      </c>
      <c r="E16" s="163" t="s">
        <v>175</v>
      </c>
      <c r="F16" s="163" t="s">
        <v>175</v>
      </c>
      <c r="G16" s="163"/>
      <c r="H16" s="454">
        <v>4092.07</v>
      </c>
      <c r="I16" s="454" t="s">
        <v>442</v>
      </c>
      <c r="J16" s="369"/>
      <c r="K16" s="162">
        <v>10</v>
      </c>
      <c r="L16" s="163"/>
      <c r="M16" s="163" t="s">
        <v>701</v>
      </c>
      <c r="N16" s="163"/>
      <c r="O16" s="163"/>
      <c r="P16" s="163"/>
      <c r="Q16" s="163"/>
      <c r="R16" s="163"/>
      <c r="S16" s="163"/>
      <c r="T16" s="163"/>
      <c r="U16" s="163"/>
      <c r="V16" s="163"/>
      <c r="W16" s="163"/>
      <c r="X16" s="369"/>
      <c r="Y16" s="163"/>
      <c r="Z16" s="163"/>
      <c r="AA16" s="163"/>
    </row>
    <row r="17" spans="1:27" s="42" customFormat="1" ht="25.5">
      <c r="A17" s="162">
        <v>11</v>
      </c>
      <c r="B17" s="183" t="s">
        <v>567</v>
      </c>
      <c r="C17" s="163" t="s">
        <v>566</v>
      </c>
      <c r="D17" s="163" t="s">
        <v>548</v>
      </c>
      <c r="E17" s="163" t="s">
        <v>175</v>
      </c>
      <c r="F17" s="163" t="s">
        <v>175</v>
      </c>
      <c r="G17" s="163">
        <v>1984</v>
      </c>
      <c r="H17" s="454">
        <v>448903.36</v>
      </c>
      <c r="I17" s="454" t="s">
        <v>442</v>
      </c>
      <c r="J17" s="369"/>
      <c r="K17" s="162">
        <v>11</v>
      </c>
      <c r="L17" s="163" t="s">
        <v>61</v>
      </c>
      <c r="M17" s="163" t="s">
        <v>703</v>
      </c>
      <c r="N17" s="163" t="s">
        <v>365</v>
      </c>
      <c r="O17" s="163" t="s">
        <v>704</v>
      </c>
      <c r="P17" s="163" t="s">
        <v>682</v>
      </c>
      <c r="Q17" s="163"/>
      <c r="R17" s="163" t="s">
        <v>768</v>
      </c>
      <c r="S17" s="163" t="s">
        <v>768</v>
      </c>
      <c r="T17" s="163" t="s">
        <v>768</v>
      </c>
      <c r="U17" s="163" t="s">
        <v>768</v>
      </c>
      <c r="V17" s="163" t="s">
        <v>727</v>
      </c>
      <c r="W17" s="163" t="s">
        <v>768</v>
      </c>
      <c r="X17" s="369">
        <v>66.5</v>
      </c>
      <c r="Y17" s="163">
        <v>2</v>
      </c>
      <c r="Z17" s="163" t="s">
        <v>175</v>
      </c>
      <c r="AA17" s="163" t="s">
        <v>175</v>
      </c>
    </row>
    <row r="18" spans="1:27" s="42" customFormat="1" ht="25.5">
      <c r="A18" s="162">
        <v>12</v>
      </c>
      <c r="B18" s="183" t="s">
        <v>568</v>
      </c>
      <c r="C18" s="163" t="s">
        <v>566</v>
      </c>
      <c r="D18" s="163" t="s">
        <v>548</v>
      </c>
      <c r="E18" s="163" t="s">
        <v>175</v>
      </c>
      <c r="F18" s="163" t="s">
        <v>175</v>
      </c>
      <c r="G18" s="163">
        <v>1984</v>
      </c>
      <c r="H18" s="182">
        <v>698000</v>
      </c>
      <c r="I18" s="182" t="s">
        <v>944</v>
      </c>
      <c r="J18" s="163"/>
      <c r="K18" s="162">
        <v>12</v>
      </c>
      <c r="L18" s="163" t="s">
        <v>61</v>
      </c>
      <c r="M18" s="163" t="s">
        <v>705</v>
      </c>
      <c r="N18" s="163" t="s">
        <v>365</v>
      </c>
      <c r="O18" s="163" t="s">
        <v>392</v>
      </c>
      <c r="P18" s="163" t="s">
        <v>367</v>
      </c>
      <c r="Q18" s="163"/>
      <c r="R18" s="163" t="s">
        <v>768</v>
      </c>
      <c r="S18" s="163" t="s">
        <v>768</v>
      </c>
      <c r="T18" s="163" t="s">
        <v>768</v>
      </c>
      <c r="U18" s="163" t="s">
        <v>768</v>
      </c>
      <c r="V18" s="163" t="s">
        <v>727</v>
      </c>
      <c r="W18" s="163" t="s">
        <v>768</v>
      </c>
      <c r="X18" s="369">
        <v>175</v>
      </c>
      <c r="Y18" s="163">
        <v>1.5</v>
      </c>
      <c r="Z18" s="163" t="s">
        <v>175</v>
      </c>
      <c r="AA18" s="163" t="s">
        <v>175</v>
      </c>
    </row>
    <row r="19" spans="1:27" s="42" customFormat="1" ht="25.5">
      <c r="A19" s="162">
        <v>13</v>
      </c>
      <c r="B19" s="183" t="s">
        <v>569</v>
      </c>
      <c r="C19" s="163" t="s">
        <v>566</v>
      </c>
      <c r="D19" s="163" t="s">
        <v>548</v>
      </c>
      <c r="E19" s="163" t="s">
        <v>175</v>
      </c>
      <c r="F19" s="163" t="s">
        <v>175</v>
      </c>
      <c r="G19" s="163">
        <v>1975</v>
      </c>
      <c r="H19" s="182">
        <v>414000</v>
      </c>
      <c r="I19" s="182" t="s">
        <v>441</v>
      </c>
      <c r="J19" s="163"/>
      <c r="K19" s="162">
        <v>13</v>
      </c>
      <c r="L19" s="163" t="s">
        <v>706</v>
      </c>
      <c r="M19" s="163" t="s">
        <v>707</v>
      </c>
      <c r="N19" s="163" t="s">
        <v>365</v>
      </c>
      <c r="O19" s="163" t="s">
        <v>392</v>
      </c>
      <c r="P19" s="163" t="s">
        <v>708</v>
      </c>
      <c r="Q19" s="163"/>
      <c r="R19" s="163" t="s">
        <v>768</v>
      </c>
      <c r="S19" s="163" t="s">
        <v>768</v>
      </c>
      <c r="T19" s="163" t="s">
        <v>768</v>
      </c>
      <c r="U19" s="163" t="s">
        <v>768</v>
      </c>
      <c r="V19" s="163" t="s">
        <v>727</v>
      </c>
      <c r="W19" s="163" t="s">
        <v>768</v>
      </c>
      <c r="X19" s="369">
        <v>70.9</v>
      </c>
      <c r="Y19" s="163">
        <v>1</v>
      </c>
      <c r="Z19" s="163" t="s">
        <v>175</v>
      </c>
      <c r="AA19" s="163" t="s">
        <v>175</v>
      </c>
    </row>
    <row r="20" spans="1:27" s="42" customFormat="1" ht="38.25">
      <c r="A20" s="162">
        <v>14</v>
      </c>
      <c r="B20" s="183" t="s">
        <v>570</v>
      </c>
      <c r="C20" s="163" t="s">
        <v>566</v>
      </c>
      <c r="D20" s="163" t="s">
        <v>548</v>
      </c>
      <c r="E20" s="163" t="s">
        <v>175</v>
      </c>
      <c r="F20" s="163" t="s">
        <v>175</v>
      </c>
      <c r="G20" s="163" t="s">
        <v>571</v>
      </c>
      <c r="H20" s="182">
        <v>781000</v>
      </c>
      <c r="I20" s="182" t="s">
        <v>944</v>
      </c>
      <c r="J20" s="163"/>
      <c r="K20" s="162">
        <v>14</v>
      </c>
      <c r="L20" s="163" t="s">
        <v>63</v>
      </c>
      <c r="M20" s="163" t="s">
        <v>709</v>
      </c>
      <c r="N20" s="163" t="s">
        <v>365</v>
      </c>
      <c r="O20" s="163" t="s">
        <v>392</v>
      </c>
      <c r="P20" s="163" t="s">
        <v>708</v>
      </c>
      <c r="Q20" s="163"/>
      <c r="R20" s="163" t="s">
        <v>768</v>
      </c>
      <c r="S20" s="163" t="s">
        <v>768</v>
      </c>
      <c r="T20" s="163" t="s">
        <v>768</v>
      </c>
      <c r="U20" s="163" t="s">
        <v>768</v>
      </c>
      <c r="V20" s="163" t="s">
        <v>727</v>
      </c>
      <c r="W20" s="163" t="s">
        <v>768</v>
      </c>
      <c r="X20" s="369">
        <v>196</v>
      </c>
      <c r="Y20" s="163">
        <v>1</v>
      </c>
      <c r="Z20" s="163" t="s">
        <v>175</v>
      </c>
      <c r="AA20" s="163" t="s">
        <v>175</v>
      </c>
    </row>
    <row r="21" spans="1:27" s="42" customFormat="1" ht="25.5">
      <c r="A21" s="162">
        <v>15</v>
      </c>
      <c r="B21" s="183" t="s">
        <v>572</v>
      </c>
      <c r="C21" s="163" t="s">
        <v>566</v>
      </c>
      <c r="D21" s="163" t="s">
        <v>548</v>
      </c>
      <c r="E21" s="163" t="s">
        <v>175</v>
      </c>
      <c r="F21" s="163" t="s">
        <v>175</v>
      </c>
      <c r="G21" s="163">
        <v>1945</v>
      </c>
      <c r="H21" s="182">
        <v>435000</v>
      </c>
      <c r="I21" s="182" t="s">
        <v>441</v>
      </c>
      <c r="J21" s="163"/>
      <c r="K21" s="162">
        <v>15</v>
      </c>
      <c r="L21" s="163" t="s">
        <v>61</v>
      </c>
      <c r="M21" s="163" t="s">
        <v>710</v>
      </c>
      <c r="N21" s="163" t="s">
        <v>365</v>
      </c>
      <c r="O21" s="163" t="s">
        <v>392</v>
      </c>
      <c r="P21" s="163" t="s">
        <v>708</v>
      </c>
      <c r="Q21" s="163"/>
      <c r="R21" s="163" t="s">
        <v>768</v>
      </c>
      <c r="S21" s="163" t="s">
        <v>768</v>
      </c>
      <c r="T21" s="163" t="s">
        <v>768</v>
      </c>
      <c r="U21" s="163" t="s">
        <v>768</v>
      </c>
      <c r="V21" s="163" t="s">
        <v>727</v>
      </c>
      <c r="W21" s="163" t="s">
        <v>768</v>
      </c>
      <c r="X21" s="369">
        <v>74.6</v>
      </c>
      <c r="Y21" s="163">
        <v>1</v>
      </c>
      <c r="Z21" s="163" t="s">
        <v>175</v>
      </c>
      <c r="AA21" s="163" t="s">
        <v>175</v>
      </c>
    </row>
    <row r="22" spans="1:27" s="42" customFormat="1" ht="25.5">
      <c r="A22" s="162">
        <v>16</v>
      </c>
      <c r="B22" s="183" t="s">
        <v>573</v>
      </c>
      <c r="C22" s="163" t="s">
        <v>566</v>
      </c>
      <c r="D22" s="163" t="s">
        <v>548</v>
      </c>
      <c r="E22" s="163" t="s">
        <v>175</v>
      </c>
      <c r="F22" s="163" t="s">
        <v>175</v>
      </c>
      <c r="G22" s="163">
        <v>2012</v>
      </c>
      <c r="H22" s="182">
        <v>717843.76</v>
      </c>
      <c r="I22" s="182" t="s">
        <v>442</v>
      </c>
      <c r="J22" s="163"/>
      <c r="K22" s="162">
        <v>16</v>
      </c>
      <c r="L22" s="163" t="s">
        <v>63</v>
      </c>
      <c r="M22" s="163" t="s">
        <v>711</v>
      </c>
      <c r="N22" s="163" t="s">
        <v>712</v>
      </c>
      <c r="O22" s="163" t="s">
        <v>685</v>
      </c>
      <c r="P22" s="163" t="s">
        <v>713</v>
      </c>
      <c r="Q22" s="163"/>
      <c r="R22" s="163" t="s">
        <v>768</v>
      </c>
      <c r="S22" s="163" t="s">
        <v>768</v>
      </c>
      <c r="T22" s="163" t="s">
        <v>768</v>
      </c>
      <c r="U22" s="163" t="s">
        <v>768</v>
      </c>
      <c r="V22" s="163" t="s">
        <v>727</v>
      </c>
      <c r="W22" s="163" t="s">
        <v>768</v>
      </c>
      <c r="X22" s="369">
        <v>80.68</v>
      </c>
      <c r="Y22" s="163">
        <v>1</v>
      </c>
      <c r="Z22" s="163" t="s">
        <v>175</v>
      </c>
      <c r="AA22" s="163" t="s">
        <v>175</v>
      </c>
    </row>
    <row r="23" spans="1:27" s="42" customFormat="1" ht="51">
      <c r="A23" s="162">
        <v>17</v>
      </c>
      <c r="B23" s="183" t="s">
        <v>574</v>
      </c>
      <c r="C23" s="163" t="s">
        <v>566</v>
      </c>
      <c r="D23" s="163" t="s">
        <v>548</v>
      </c>
      <c r="E23" s="163" t="s">
        <v>175</v>
      </c>
      <c r="F23" s="163" t="s">
        <v>175</v>
      </c>
      <c r="G23" s="163">
        <v>2015</v>
      </c>
      <c r="H23" s="182">
        <v>316485.14</v>
      </c>
      <c r="I23" s="182" t="s">
        <v>442</v>
      </c>
      <c r="J23" s="163"/>
      <c r="K23" s="162">
        <v>17</v>
      </c>
      <c r="L23" s="163" t="s">
        <v>706</v>
      </c>
      <c r="M23" s="163" t="s">
        <v>714</v>
      </c>
      <c r="N23" s="163" t="s">
        <v>715</v>
      </c>
      <c r="O23" s="163" t="s">
        <v>716</v>
      </c>
      <c r="P23" s="163" t="s">
        <v>717</v>
      </c>
      <c r="Q23" s="163"/>
      <c r="R23" s="163" t="s">
        <v>769</v>
      </c>
      <c r="S23" s="163" t="s">
        <v>769</v>
      </c>
      <c r="T23" s="163" t="s">
        <v>769</v>
      </c>
      <c r="U23" s="163" t="s">
        <v>769</v>
      </c>
      <c r="V23" s="163" t="s">
        <v>727</v>
      </c>
      <c r="W23" s="163" t="s">
        <v>769</v>
      </c>
      <c r="X23" s="369">
        <v>41.54</v>
      </c>
      <c r="Y23" s="163">
        <v>1.5</v>
      </c>
      <c r="Z23" s="163" t="s">
        <v>175</v>
      </c>
      <c r="AA23" s="163" t="s">
        <v>175</v>
      </c>
    </row>
    <row r="24" spans="1:27" s="42" customFormat="1" ht="51">
      <c r="A24" s="162">
        <v>18</v>
      </c>
      <c r="B24" s="183" t="s">
        <v>575</v>
      </c>
      <c r="C24" s="163" t="s">
        <v>566</v>
      </c>
      <c r="D24" s="163" t="s">
        <v>548</v>
      </c>
      <c r="E24" s="163" t="s">
        <v>175</v>
      </c>
      <c r="F24" s="163" t="s">
        <v>175</v>
      </c>
      <c r="G24" s="163">
        <v>2019</v>
      </c>
      <c r="H24" s="182">
        <v>777779.75</v>
      </c>
      <c r="I24" s="182" t="s">
        <v>442</v>
      </c>
      <c r="J24" s="163"/>
      <c r="K24" s="162">
        <v>18</v>
      </c>
      <c r="L24" s="163" t="s">
        <v>706</v>
      </c>
      <c r="M24" s="163" t="s">
        <v>718</v>
      </c>
      <c r="N24" s="163" t="s">
        <v>715</v>
      </c>
      <c r="O24" s="163" t="s">
        <v>716</v>
      </c>
      <c r="P24" s="163" t="s">
        <v>717</v>
      </c>
      <c r="Q24" s="163"/>
      <c r="R24" s="163" t="s">
        <v>769</v>
      </c>
      <c r="S24" s="163" t="s">
        <v>769</v>
      </c>
      <c r="T24" s="163" t="s">
        <v>769</v>
      </c>
      <c r="U24" s="163" t="s">
        <v>769</v>
      </c>
      <c r="V24" s="163" t="s">
        <v>727</v>
      </c>
      <c r="W24" s="163" t="s">
        <v>769</v>
      </c>
      <c r="X24" s="369">
        <v>69.65</v>
      </c>
      <c r="Y24" s="163">
        <v>1</v>
      </c>
      <c r="Z24" s="163" t="s">
        <v>175</v>
      </c>
      <c r="AA24" s="163" t="s">
        <v>175</v>
      </c>
    </row>
    <row r="25" spans="1:27" s="42" customFormat="1" ht="51">
      <c r="A25" s="162">
        <v>19</v>
      </c>
      <c r="B25" s="183" t="s">
        <v>576</v>
      </c>
      <c r="C25" s="163" t="s">
        <v>566</v>
      </c>
      <c r="D25" s="163" t="s">
        <v>548</v>
      </c>
      <c r="E25" s="163" t="s">
        <v>175</v>
      </c>
      <c r="F25" s="163" t="s">
        <v>175</v>
      </c>
      <c r="G25" s="163">
        <v>2019</v>
      </c>
      <c r="H25" s="182">
        <v>687295.62</v>
      </c>
      <c r="I25" s="182" t="s">
        <v>442</v>
      </c>
      <c r="J25" s="163"/>
      <c r="K25" s="162">
        <v>19</v>
      </c>
      <c r="L25" s="163" t="s">
        <v>706</v>
      </c>
      <c r="M25" s="163" t="s">
        <v>719</v>
      </c>
      <c r="N25" s="163" t="s">
        <v>712</v>
      </c>
      <c r="O25" s="163" t="s">
        <v>392</v>
      </c>
      <c r="P25" s="163" t="s">
        <v>720</v>
      </c>
      <c r="Q25" s="163"/>
      <c r="R25" s="163" t="s">
        <v>769</v>
      </c>
      <c r="S25" s="163" t="s">
        <v>769</v>
      </c>
      <c r="T25" s="163" t="s">
        <v>769</v>
      </c>
      <c r="U25" s="163" t="s">
        <v>769</v>
      </c>
      <c r="V25" s="163" t="s">
        <v>727</v>
      </c>
      <c r="W25" s="163" t="s">
        <v>769</v>
      </c>
      <c r="X25" s="369">
        <v>123.36</v>
      </c>
      <c r="Y25" s="163">
        <v>1</v>
      </c>
      <c r="Z25" s="163" t="s">
        <v>175</v>
      </c>
      <c r="AA25" s="163" t="s">
        <v>175</v>
      </c>
    </row>
    <row r="26" spans="1:27" s="455" customFormat="1" ht="38.25">
      <c r="A26" s="162">
        <v>20</v>
      </c>
      <c r="B26" s="453" t="s">
        <v>577</v>
      </c>
      <c r="C26" s="369" t="s">
        <v>578</v>
      </c>
      <c r="D26" s="369" t="s">
        <v>548</v>
      </c>
      <c r="E26" s="369" t="s">
        <v>175</v>
      </c>
      <c r="F26" s="369" t="s">
        <v>175</v>
      </c>
      <c r="G26" s="369">
        <v>2015</v>
      </c>
      <c r="H26" s="454">
        <v>377875.53</v>
      </c>
      <c r="I26" s="454" t="s">
        <v>442</v>
      </c>
      <c r="J26" s="369"/>
      <c r="K26" s="162">
        <v>20</v>
      </c>
      <c r="L26" s="369" t="s">
        <v>63</v>
      </c>
      <c r="M26" s="369" t="s">
        <v>721</v>
      </c>
      <c r="N26" s="369" t="s">
        <v>722</v>
      </c>
      <c r="O26" s="369"/>
      <c r="P26" s="369" t="s">
        <v>723</v>
      </c>
      <c r="Q26" s="369"/>
      <c r="R26" s="369" t="s">
        <v>769</v>
      </c>
      <c r="S26" s="369" t="s">
        <v>769</v>
      </c>
      <c r="T26" s="369" t="s">
        <v>774</v>
      </c>
      <c r="U26" s="369" t="s">
        <v>727</v>
      </c>
      <c r="V26" s="369" t="s">
        <v>727</v>
      </c>
      <c r="W26" s="369" t="s">
        <v>727</v>
      </c>
      <c r="X26" s="369">
        <v>262.52</v>
      </c>
      <c r="Y26" s="369">
        <v>1</v>
      </c>
      <c r="Z26" s="369" t="s">
        <v>175</v>
      </c>
      <c r="AA26" s="369" t="s">
        <v>175</v>
      </c>
    </row>
    <row r="27" spans="1:27" s="455" customFormat="1" ht="51">
      <c r="A27" s="162">
        <v>21</v>
      </c>
      <c r="B27" s="453" t="s">
        <v>579</v>
      </c>
      <c r="C27" s="369" t="s">
        <v>580</v>
      </c>
      <c r="D27" s="369" t="s">
        <v>175</v>
      </c>
      <c r="E27" s="369" t="s">
        <v>175</v>
      </c>
      <c r="F27" s="369"/>
      <c r="G27" s="369" t="s">
        <v>559</v>
      </c>
      <c r="H27" s="454">
        <v>2600</v>
      </c>
      <c r="I27" s="454" t="s">
        <v>442</v>
      </c>
      <c r="J27" s="369"/>
      <c r="K27" s="162">
        <v>21</v>
      </c>
      <c r="L27" s="369" t="s">
        <v>960</v>
      </c>
      <c r="M27" s="369" t="s">
        <v>724</v>
      </c>
      <c r="N27" s="369" t="s">
        <v>365</v>
      </c>
      <c r="O27" s="369" t="s">
        <v>961</v>
      </c>
      <c r="P27" s="369" t="s">
        <v>962</v>
      </c>
      <c r="Q27" s="369"/>
      <c r="R27" s="369" t="s">
        <v>961</v>
      </c>
      <c r="S27" s="369" t="s">
        <v>961</v>
      </c>
      <c r="T27" s="369" t="s">
        <v>961</v>
      </c>
      <c r="U27" s="369" t="s">
        <v>961</v>
      </c>
      <c r="V27" s="369" t="s">
        <v>961</v>
      </c>
      <c r="W27" s="369" t="s">
        <v>961</v>
      </c>
      <c r="X27" s="369" t="s">
        <v>963</v>
      </c>
      <c r="Y27" s="369">
        <v>3</v>
      </c>
      <c r="Z27" s="369" t="s">
        <v>175</v>
      </c>
      <c r="AA27" s="369" t="s">
        <v>175</v>
      </c>
    </row>
    <row r="28" spans="1:27" s="455" customFormat="1" ht="25.5">
      <c r="A28" s="162">
        <v>22</v>
      </c>
      <c r="B28" s="453" t="s">
        <v>581</v>
      </c>
      <c r="C28" s="369" t="s">
        <v>582</v>
      </c>
      <c r="D28" s="369" t="s">
        <v>175</v>
      </c>
      <c r="E28" s="369" t="s">
        <v>175</v>
      </c>
      <c r="F28" s="369"/>
      <c r="G28" s="369" t="s">
        <v>559</v>
      </c>
      <c r="H28" s="454">
        <v>175597.26</v>
      </c>
      <c r="I28" s="454" t="s">
        <v>442</v>
      </c>
      <c r="J28" s="369"/>
      <c r="K28" s="162">
        <v>22</v>
      </c>
      <c r="L28" s="369" t="s">
        <v>727</v>
      </c>
      <c r="M28" s="369" t="s">
        <v>725</v>
      </c>
      <c r="N28" s="369" t="s">
        <v>365</v>
      </c>
      <c r="O28" s="369" t="s">
        <v>961</v>
      </c>
      <c r="P28" s="369" t="s">
        <v>389</v>
      </c>
      <c r="Q28" s="369"/>
      <c r="R28" s="369" t="s">
        <v>772</v>
      </c>
      <c r="S28" s="369" t="s">
        <v>768</v>
      </c>
      <c r="T28" s="369" t="s">
        <v>768</v>
      </c>
      <c r="U28" s="369" t="s">
        <v>772</v>
      </c>
      <c r="V28" s="369" t="s">
        <v>176</v>
      </c>
      <c r="W28" s="369" t="s">
        <v>772</v>
      </c>
      <c r="X28" s="369">
        <v>121.82</v>
      </c>
      <c r="Y28" s="369">
        <v>2</v>
      </c>
      <c r="Z28" s="369" t="s">
        <v>548</v>
      </c>
      <c r="AA28" s="369" t="s">
        <v>175</v>
      </c>
    </row>
    <row r="29" spans="1:27" s="42" customFormat="1" ht="25.5">
      <c r="A29" s="162">
        <v>23</v>
      </c>
      <c r="B29" s="183" t="s">
        <v>583</v>
      </c>
      <c r="C29" s="163" t="s">
        <v>584</v>
      </c>
      <c r="D29" s="163" t="s">
        <v>548</v>
      </c>
      <c r="E29" s="163" t="s">
        <v>175</v>
      </c>
      <c r="F29" s="163" t="s">
        <v>175</v>
      </c>
      <c r="G29" s="163">
        <v>2010</v>
      </c>
      <c r="H29" s="182">
        <v>662915.14</v>
      </c>
      <c r="I29" s="182" t="s">
        <v>442</v>
      </c>
      <c r="J29" s="163"/>
      <c r="K29" s="162">
        <v>23</v>
      </c>
      <c r="L29" s="163"/>
      <c r="M29" s="163" t="s">
        <v>726</v>
      </c>
      <c r="N29" s="163"/>
      <c r="O29" s="163"/>
      <c r="P29" s="163"/>
      <c r="Q29" s="163"/>
      <c r="R29" s="163"/>
      <c r="S29" s="163"/>
      <c r="T29" s="163"/>
      <c r="U29" s="163"/>
      <c r="V29" s="163"/>
      <c r="W29" s="163"/>
      <c r="X29" s="369"/>
      <c r="Y29" s="163"/>
      <c r="Z29" s="163"/>
      <c r="AA29" s="163"/>
    </row>
    <row r="30" spans="1:27" s="42" customFormat="1" ht="38.25">
      <c r="A30" s="162">
        <v>24</v>
      </c>
      <c r="B30" s="183" t="s">
        <v>585</v>
      </c>
      <c r="C30" s="163" t="s">
        <v>586</v>
      </c>
      <c r="D30" s="163" t="s">
        <v>548</v>
      </c>
      <c r="E30" s="163" t="s">
        <v>175</v>
      </c>
      <c r="F30" s="163" t="s">
        <v>175</v>
      </c>
      <c r="G30" s="163" t="s">
        <v>559</v>
      </c>
      <c r="H30" s="182">
        <v>139000</v>
      </c>
      <c r="I30" s="182" t="s">
        <v>944</v>
      </c>
      <c r="J30" s="163"/>
      <c r="K30" s="162">
        <v>24</v>
      </c>
      <c r="L30" s="163" t="s">
        <v>727</v>
      </c>
      <c r="M30" s="163" t="s">
        <v>728</v>
      </c>
      <c r="N30" s="163" t="s">
        <v>365</v>
      </c>
      <c r="O30" s="163" t="s">
        <v>392</v>
      </c>
      <c r="P30" s="163" t="s">
        <v>389</v>
      </c>
      <c r="Q30" s="163" t="s">
        <v>775</v>
      </c>
      <c r="R30" s="163" t="s">
        <v>772</v>
      </c>
      <c r="S30" s="163" t="s">
        <v>772</v>
      </c>
      <c r="T30" s="163" t="s">
        <v>768</v>
      </c>
      <c r="U30" s="163" t="s">
        <v>772</v>
      </c>
      <c r="V30" s="163" t="s">
        <v>727</v>
      </c>
      <c r="W30" s="163" t="s">
        <v>772</v>
      </c>
      <c r="X30" s="369">
        <v>32.45</v>
      </c>
      <c r="Y30" s="163">
        <v>1</v>
      </c>
      <c r="Z30" s="163" t="s">
        <v>175</v>
      </c>
      <c r="AA30" s="163" t="s">
        <v>175</v>
      </c>
    </row>
    <row r="31" spans="1:27" s="42" customFormat="1" ht="38.25">
      <c r="A31" s="162">
        <v>25</v>
      </c>
      <c r="B31" s="183" t="s">
        <v>585</v>
      </c>
      <c r="C31" s="163" t="s">
        <v>586</v>
      </c>
      <c r="D31" s="163" t="s">
        <v>548</v>
      </c>
      <c r="E31" s="163" t="s">
        <v>175</v>
      </c>
      <c r="F31" s="163" t="s">
        <v>175</v>
      </c>
      <c r="G31" s="163" t="s">
        <v>559</v>
      </c>
      <c r="H31" s="182">
        <v>140000</v>
      </c>
      <c r="I31" s="182" t="s">
        <v>944</v>
      </c>
      <c r="J31" s="163"/>
      <c r="K31" s="162">
        <v>25</v>
      </c>
      <c r="L31" s="163" t="s">
        <v>727</v>
      </c>
      <c r="M31" s="163" t="s">
        <v>729</v>
      </c>
      <c r="N31" s="163" t="s">
        <v>365</v>
      </c>
      <c r="O31" s="163" t="s">
        <v>392</v>
      </c>
      <c r="P31" s="163" t="s">
        <v>389</v>
      </c>
      <c r="Q31" s="163" t="s">
        <v>776</v>
      </c>
      <c r="R31" s="163" t="s">
        <v>772</v>
      </c>
      <c r="S31" s="163" t="s">
        <v>772</v>
      </c>
      <c r="T31" s="163" t="s">
        <v>768</v>
      </c>
      <c r="U31" s="163" t="s">
        <v>772</v>
      </c>
      <c r="V31" s="163" t="s">
        <v>727</v>
      </c>
      <c r="W31" s="163" t="s">
        <v>772</v>
      </c>
      <c r="X31" s="369">
        <v>32.69</v>
      </c>
      <c r="Y31" s="163">
        <v>1</v>
      </c>
      <c r="Z31" s="163" t="s">
        <v>175</v>
      </c>
      <c r="AA31" s="163" t="s">
        <v>175</v>
      </c>
    </row>
    <row r="32" spans="1:27" s="42" customFormat="1" ht="38.25">
      <c r="A32" s="162">
        <v>26</v>
      </c>
      <c r="B32" s="183" t="s">
        <v>585</v>
      </c>
      <c r="C32" s="163" t="s">
        <v>586</v>
      </c>
      <c r="D32" s="163" t="s">
        <v>548</v>
      </c>
      <c r="E32" s="163" t="s">
        <v>175</v>
      </c>
      <c r="F32" s="163" t="s">
        <v>175</v>
      </c>
      <c r="G32" s="163" t="s">
        <v>559</v>
      </c>
      <c r="H32" s="182">
        <v>150000</v>
      </c>
      <c r="I32" s="182" t="s">
        <v>944</v>
      </c>
      <c r="J32" s="163"/>
      <c r="K32" s="162">
        <v>26</v>
      </c>
      <c r="L32" s="163" t="s">
        <v>727</v>
      </c>
      <c r="M32" s="163" t="s">
        <v>730</v>
      </c>
      <c r="N32" s="163" t="s">
        <v>365</v>
      </c>
      <c r="O32" s="163" t="s">
        <v>392</v>
      </c>
      <c r="P32" s="163" t="s">
        <v>389</v>
      </c>
      <c r="Q32" s="163" t="s">
        <v>777</v>
      </c>
      <c r="R32" s="163" t="s">
        <v>772</v>
      </c>
      <c r="S32" s="163" t="s">
        <v>772</v>
      </c>
      <c r="T32" s="163" t="s">
        <v>768</v>
      </c>
      <c r="U32" s="163" t="s">
        <v>772</v>
      </c>
      <c r="V32" s="163" t="s">
        <v>727</v>
      </c>
      <c r="W32" s="163" t="s">
        <v>772</v>
      </c>
      <c r="X32" s="369">
        <v>43.13</v>
      </c>
      <c r="Y32" s="163">
        <v>1</v>
      </c>
      <c r="Z32" s="163" t="s">
        <v>548</v>
      </c>
      <c r="AA32" s="163" t="s">
        <v>175</v>
      </c>
    </row>
    <row r="33" spans="1:27" s="42" customFormat="1" ht="63.75">
      <c r="A33" s="162">
        <v>27</v>
      </c>
      <c r="B33" s="183" t="s">
        <v>585</v>
      </c>
      <c r="C33" s="163" t="s">
        <v>586</v>
      </c>
      <c r="D33" s="163" t="s">
        <v>548</v>
      </c>
      <c r="E33" s="163" t="s">
        <v>175</v>
      </c>
      <c r="F33" s="163" t="s">
        <v>175</v>
      </c>
      <c r="G33" s="163" t="s">
        <v>559</v>
      </c>
      <c r="H33" s="182">
        <v>270000</v>
      </c>
      <c r="I33" s="182" t="s">
        <v>944</v>
      </c>
      <c r="J33" s="163"/>
      <c r="K33" s="162">
        <v>27</v>
      </c>
      <c r="L33" s="163" t="s">
        <v>727</v>
      </c>
      <c r="M33" s="163" t="s">
        <v>731</v>
      </c>
      <c r="N33" s="163" t="s">
        <v>365</v>
      </c>
      <c r="O33" s="163" t="s">
        <v>392</v>
      </c>
      <c r="P33" s="163" t="s">
        <v>397</v>
      </c>
      <c r="Q33" s="163" t="s">
        <v>778</v>
      </c>
      <c r="R33" s="163" t="s">
        <v>772</v>
      </c>
      <c r="S33" s="163" t="s">
        <v>768</v>
      </c>
      <c r="T33" s="163" t="s">
        <v>772</v>
      </c>
      <c r="U33" s="163" t="s">
        <v>768</v>
      </c>
      <c r="V33" s="163" t="s">
        <v>727</v>
      </c>
      <c r="W33" s="163" t="s">
        <v>772</v>
      </c>
      <c r="X33" s="369">
        <v>78.03</v>
      </c>
      <c r="Y33" s="163">
        <v>1</v>
      </c>
      <c r="Z33" s="163" t="s">
        <v>175</v>
      </c>
      <c r="AA33" s="163" t="s">
        <v>175</v>
      </c>
    </row>
    <row r="34" spans="1:27" s="42" customFormat="1" ht="76.5">
      <c r="A34" s="162">
        <v>28</v>
      </c>
      <c r="B34" s="183" t="s">
        <v>585</v>
      </c>
      <c r="C34" s="163" t="s">
        <v>586</v>
      </c>
      <c r="D34" s="163" t="s">
        <v>548</v>
      </c>
      <c r="E34" s="163" t="s">
        <v>175</v>
      </c>
      <c r="F34" s="163" t="s">
        <v>175</v>
      </c>
      <c r="G34" s="163" t="s">
        <v>559</v>
      </c>
      <c r="H34" s="182">
        <v>300000</v>
      </c>
      <c r="I34" s="182" t="s">
        <v>944</v>
      </c>
      <c r="J34" s="163"/>
      <c r="K34" s="162">
        <v>28</v>
      </c>
      <c r="L34" s="163" t="s">
        <v>727</v>
      </c>
      <c r="M34" s="163" t="s">
        <v>732</v>
      </c>
      <c r="N34" s="163" t="s">
        <v>365</v>
      </c>
      <c r="O34" s="163" t="s">
        <v>392</v>
      </c>
      <c r="P34" s="163" t="s">
        <v>397</v>
      </c>
      <c r="Q34" s="163" t="s">
        <v>779</v>
      </c>
      <c r="R34" s="163" t="s">
        <v>772</v>
      </c>
      <c r="S34" s="163" t="s">
        <v>768</v>
      </c>
      <c r="T34" s="163" t="s">
        <v>772</v>
      </c>
      <c r="U34" s="163" t="s">
        <v>768</v>
      </c>
      <c r="V34" s="163" t="s">
        <v>727</v>
      </c>
      <c r="W34" s="163" t="s">
        <v>772</v>
      </c>
      <c r="X34" s="369">
        <v>84.47</v>
      </c>
      <c r="Y34" s="163">
        <v>1</v>
      </c>
      <c r="Z34" s="163" t="s">
        <v>175</v>
      </c>
      <c r="AA34" s="163" t="s">
        <v>175</v>
      </c>
    </row>
    <row r="35" spans="1:27" s="42" customFormat="1" ht="51">
      <c r="A35" s="162">
        <v>29</v>
      </c>
      <c r="B35" s="183" t="s">
        <v>585</v>
      </c>
      <c r="C35" s="163" t="s">
        <v>586</v>
      </c>
      <c r="D35" s="163" t="s">
        <v>548</v>
      </c>
      <c r="E35" s="163" t="s">
        <v>175</v>
      </c>
      <c r="F35" s="163" t="s">
        <v>175</v>
      </c>
      <c r="G35" s="163" t="s">
        <v>559</v>
      </c>
      <c r="H35" s="182">
        <v>242000</v>
      </c>
      <c r="I35" s="182" t="s">
        <v>944</v>
      </c>
      <c r="J35" s="163"/>
      <c r="K35" s="162">
        <v>29</v>
      </c>
      <c r="L35" s="163" t="s">
        <v>727</v>
      </c>
      <c r="M35" s="163" t="s">
        <v>733</v>
      </c>
      <c r="N35" s="163" t="s">
        <v>365</v>
      </c>
      <c r="O35" s="163" t="s">
        <v>392</v>
      </c>
      <c r="P35" s="163" t="s">
        <v>397</v>
      </c>
      <c r="Q35" s="163" t="s">
        <v>780</v>
      </c>
      <c r="R35" s="163" t="s">
        <v>768</v>
      </c>
      <c r="S35" s="163" t="s">
        <v>768</v>
      </c>
      <c r="T35" s="163" t="s">
        <v>768</v>
      </c>
      <c r="U35" s="163" t="s">
        <v>768</v>
      </c>
      <c r="V35" s="163" t="s">
        <v>727</v>
      </c>
      <c r="W35" s="163" t="s">
        <v>768</v>
      </c>
      <c r="X35" s="369">
        <v>56.58</v>
      </c>
      <c r="Y35" s="163">
        <v>1</v>
      </c>
      <c r="Z35" s="163" t="s">
        <v>175</v>
      </c>
      <c r="AA35" s="163" t="s">
        <v>175</v>
      </c>
    </row>
    <row r="36" spans="1:27" s="42" customFormat="1" ht="25.5">
      <c r="A36" s="162">
        <v>30</v>
      </c>
      <c r="B36" s="183" t="s">
        <v>587</v>
      </c>
      <c r="C36" s="163" t="s">
        <v>566</v>
      </c>
      <c r="D36" s="163" t="s">
        <v>548</v>
      </c>
      <c r="E36" s="163" t="s">
        <v>175</v>
      </c>
      <c r="F36" s="163" t="s">
        <v>175</v>
      </c>
      <c r="G36" s="163">
        <v>2019</v>
      </c>
      <c r="H36" s="182">
        <v>965621.49</v>
      </c>
      <c r="I36" s="182" t="s">
        <v>442</v>
      </c>
      <c r="J36" s="163"/>
      <c r="K36" s="162">
        <v>30</v>
      </c>
      <c r="L36" s="163" t="s">
        <v>60</v>
      </c>
      <c r="M36" s="163" t="s">
        <v>734</v>
      </c>
      <c r="N36" s="163" t="s">
        <v>365</v>
      </c>
      <c r="O36" s="163" t="s">
        <v>691</v>
      </c>
      <c r="P36" s="163" t="s">
        <v>691</v>
      </c>
      <c r="Q36" s="163"/>
      <c r="R36" s="163" t="s">
        <v>769</v>
      </c>
      <c r="S36" s="163" t="s">
        <v>769</v>
      </c>
      <c r="T36" s="163" t="s">
        <v>769</v>
      </c>
      <c r="U36" s="163" t="s">
        <v>769</v>
      </c>
      <c r="V36" s="163" t="s">
        <v>769</v>
      </c>
      <c r="W36" s="163" t="s">
        <v>769</v>
      </c>
      <c r="X36" s="369">
        <v>203.77</v>
      </c>
      <c r="Y36" s="163">
        <v>1</v>
      </c>
      <c r="Z36" s="163" t="s">
        <v>773</v>
      </c>
      <c r="AA36" s="163" t="s">
        <v>175</v>
      </c>
    </row>
    <row r="37" spans="1:27" s="42" customFormat="1" ht="12.75">
      <c r="A37" s="361">
        <v>32</v>
      </c>
      <c r="B37" s="184" t="s">
        <v>588</v>
      </c>
      <c r="C37" s="163"/>
      <c r="D37" s="163"/>
      <c r="E37" s="163"/>
      <c r="F37" s="163"/>
      <c r="G37" s="163"/>
      <c r="H37" s="182"/>
      <c r="I37" s="182"/>
      <c r="J37" s="163"/>
      <c r="K37" s="361">
        <v>32</v>
      </c>
      <c r="L37" s="163"/>
      <c r="M37" s="163"/>
      <c r="N37" s="163"/>
      <c r="O37" s="163"/>
      <c r="P37" s="163"/>
      <c r="Q37" s="163"/>
      <c r="R37" s="163"/>
      <c r="S37" s="163"/>
      <c r="T37" s="163"/>
      <c r="U37" s="163"/>
      <c r="V37" s="163"/>
      <c r="W37" s="163"/>
      <c r="X37" s="369"/>
      <c r="Y37" s="163"/>
      <c r="Z37" s="163"/>
      <c r="AA37" s="163"/>
    </row>
    <row r="38" spans="1:27" s="42" customFormat="1" ht="12.75">
      <c r="A38" s="162"/>
      <c r="B38" s="183" t="s">
        <v>589</v>
      </c>
      <c r="C38" s="163" t="s">
        <v>584</v>
      </c>
      <c r="D38" s="163" t="s">
        <v>548</v>
      </c>
      <c r="E38" s="163" t="s">
        <v>175</v>
      </c>
      <c r="F38" s="163"/>
      <c r="G38" s="163">
        <v>2013</v>
      </c>
      <c r="H38" s="182">
        <v>13821.28</v>
      </c>
      <c r="I38" s="182" t="s">
        <v>442</v>
      </c>
      <c r="J38" s="163"/>
      <c r="K38" s="162"/>
      <c r="L38" s="163"/>
      <c r="M38" s="163" t="s">
        <v>735</v>
      </c>
      <c r="N38" s="163"/>
      <c r="O38" s="163"/>
      <c r="P38" s="163"/>
      <c r="Q38" s="163"/>
      <c r="R38" s="163"/>
      <c r="S38" s="163"/>
      <c r="T38" s="163"/>
      <c r="U38" s="163"/>
      <c r="V38" s="163"/>
      <c r="W38" s="163"/>
      <c r="X38" s="369"/>
      <c r="Y38" s="163"/>
      <c r="Z38" s="163"/>
      <c r="AA38" s="163"/>
    </row>
    <row r="39" spans="1:27" s="42" customFormat="1" ht="12.75">
      <c r="A39" s="162"/>
      <c r="B39" s="183" t="s">
        <v>590</v>
      </c>
      <c r="C39" s="163" t="s">
        <v>584</v>
      </c>
      <c r="D39" s="163" t="s">
        <v>548</v>
      </c>
      <c r="E39" s="163" t="s">
        <v>175</v>
      </c>
      <c r="F39" s="163"/>
      <c r="G39" s="163">
        <v>2013</v>
      </c>
      <c r="H39" s="182">
        <v>39000</v>
      </c>
      <c r="I39" s="182" t="s">
        <v>442</v>
      </c>
      <c r="J39" s="163"/>
      <c r="K39" s="162"/>
      <c r="L39" s="163"/>
      <c r="M39" s="163" t="s">
        <v>736</v>
      </c>
      <c r="N39" s="163"/>
      <c r="O39" s="163"/>
      <c r="P39" s="163"/>
      <c r="Q39" s="163"/>
      <c r="R39" s="163"/>
      <c r="S39" s="163"/>
      <c r="T39" s="163"/>
      <c r="U39" s="163"/>
      <c r="V39" s="163"/>
      <c r="W39" s="163"/>
      <c r="X39" s="369"/>
      <c r="Y39" s="163"/>
      <c r="Z39" s="163"/>
      <c r="AA39" s="163"/>
    </row>
    <row r="40" spans="1:27" s="42" customFormat="1" ht="12.75">
      <c r="A40" s="162"/>
      <c r="B40" s="183" t="s">
        <v>591</v>
      </c>
      <c r="C40" s="163" t="s">
        <v>584</v>
      </c>
      <c r="D40" s="163" t="s">
        <v>548</v>
      </c>
      <c r="E40" s="163" t="s">
        <v>175</v>
      </c>
      <c r="F40" s="163"/>
      <c r="G40" s="163">
        <v>2013</v>
      </c>
      <c r="H40" s="182">
        <v>19067.76</v>
      </c>
      <c r="I40" s="182" t="s">
        <v>442</v>
      </c>
      <c r="J40" s="163"/>
      <c r="K40" s="162"/>
      <c r="L40" s="163"/>
      <c r="M40" s="163" t="s">
        <v>735</v>
      </c>
      <c r="N40" s="163"/>
      <c r="O40" s="163"/>
      <c r="P40" s="163"/>
      <c r="Q40" s="163"/>
      <c r="R40" s="163"/>
      <c r="S40" s="163"/>
      <c r="T40" s="163"/>
      <c r="U40" s="163"/>
      <c r="V40" s="163"/>
      <c r="W40" s="163"/>
      <c r="X40" s="369"/>
      <c r="Y40" s="163"/>
      <c r="Z40" s="163"/>
      <c r="AA40" s="163"/>
    </row>
    <row r="41" spans="1:27" s="42" customFormat="1" ht="12.75">
      <c r="A41" s="162"/>
      <c r="B41" s="183" t="s">
        <v>592</v>
      </c>
      <c r="C41" s="163" t="s">
        <v>584</v>
      </c>
      <c r="D41" s="163" t="s">
        <v>548</v>
      </c>
      <c r="E41" s="163" t="s">
        <v>175</v>
      </c>
      <c r="F41" s="163"/>
      <c r="G41" s="163">
        <v>2013</v>
      </c>
      <c r="H41" s="182">
        <v>14725</v>
      </c>
      <c r="I41" s="182" t="s">
        <v>442</v>
      </c>
      <c r="J41" s="163"/>
      <c r="K41" s="162"/>
      <c r="L41" s="163"/>
      <c r="M41" s="163" t="s">
        <v>735</v>
      </c>
      <c r="N41" s="163"/>
      <c r="O41" s="163"/>
      <c r="P41" s="163"/>
      <c r="Q41" s="163"/>
      <c r="R41" s="163"/>
      <c r="S41" s="163"/>
      <c r="T41" s="163"/>
      <c r="U41" s="163"/>
      <c r="V41" s="163"/>
      <c r="W41" s="163"/>
      <c r="X41" s="369"/>
      <c r="Y41" s="163"/>
      <c r="Z41" s="163"/>
      <c r="AA41" s="163"/>
    </row>
    <row r="42" spans="1:27" s="42" customFormat="1" ht="12.75">
      <c r="A42" s="162"/>
      <c r="B42" s="183" t="s">
        <v>593</v>
      </c>
      <c r="C42" s="163" t="s">
        <v>584</v>
      </c>
      <c r="D42" s="163" t="s">
        <v>548</v>
      </c>
      <c r="E42" s="163" t="s">
        <v>175</v>
      </c>
      <c r="F42" s="163"/>
      <c r="G42" s="163">
        <v>2013</v>
      </c>
      <c r="H42" s="182">
        <v>21000</v>
      </c>
      <c r="I42" s="182" t="s">
        <v>442</v>
      </c>
      <c r="J42" s="163"/>
      <c r="K42" s="162"/>
      <c r="L42" s="163"/>
      <c r="M42" s="163" t="s">
        <v>735</v>
      </c>
      <c r="N42" s="163"/>
      <c r="O42" s="163"/>
      <c r="P42" s="163"/>
      <c r="Q42" s="163"/>
      <c r="R42" s="163"/>
      <c r="S42" s="163"/>
      <c r="T42" s="163"/>
      <c r="U42" s="163"/>
      <c r="V42" s="163"/>
      <c r="W42" s="163"/>
      <c r="X42" s="369"/>
      <c r="Y42" s="163"/>
      <c r="Z42" s="163"/>
      <c r="AA42" s="163"/>
    </row>
    <row r="43" spans="1:27" s="42" customFormat="1" ht="12.75">
      <c r="A43" s="162"/>
      <c r="B43" s="183" t="s">
        <v>594</v>
      </c>
      <c r="C43" s="163" t="s">
        <v>584</v>
      </c>
      <c r="D43" s="163" t="s">
        <v>548</v>
      </c>
      <c r="E43" s="163" t="s">
        <v>175</v>
      </c>
      <c r="F43" s="163"/>
      <c r="G43" s="163">
        <v>2013</v>
      </c>
      <c r="H43" s="182">
        <v>8400</v>
      </c>
      <c r="I43" s="182" t="s">
        <v>442</v>
      </c>
      <c r="J43" s="163"/>
      <c r="K43" s="162"/>
      <c r="L43" s="163"/>
      <c r="M43" s="163" t="s">
        <v>735</v>
      </c>
      <c r="N43" s="163"/>
      <c r="O43" s="163"/>
      <c r="P43" s="163"/>
      <c r="Q43" s="163"/>
      <c r="R43" s="163"/>
      <c r="S43" s="163"/>
      <c r="T43" s="163"/>
      <c r="U43" s="163"/>
      <c r="V43" s="163"/>
      <c r="W43" s="163"/>
      <c r="X43" s="369"/>
      <c r="Y43" s="163"/>
      <c r="Z43" s="163"/>
      <c r="AA43" s="163"/>
    </row>
    <row r="44" spans="1:27" s="42" customFormat="1" ht="12.75">
      <c r="A44" s="162"/>
      <c r="B44" s="183" t="s">
        <v>595</v>
      </c>
      <c r="C44" s="163" t="s">
        <v>584</v>
      </c>
      <c r="D44" s="163" t="s">
        <v>548</v>
      </c>
      <c r="E44" s="163" t="s">
        <v>175</v>
      </c>
      <c r="F44" s="163"/>
      <c r="G44" s="163">
        <v>2013</v>
      </c>
      <c r="H44" s="182">
        <v>18688</v>
      </c>
      <c r="I44" s="182" t="s">
        <v>442</v>
      </c>
      <c r="J44" s="163"/>
      <c r="K44" s="162"/>
      <c r="L44" s="163"/>
      <c r="M44" s="163" t="s">
        <v>735</v>
      </c>
      <c r="N44" s="163"/>
      <c r="O44" s="163"/>
      <c r="P44" s="163"/>
      <c r="Q44" s="163"/>
      <c r="R44" s="163"/>
      <c r="S44" s="163"/>
      <c r="T44" s="163"/>
      <c r="U44" s="163"/>
      <c r="V44" s="163"/>
      <c r="W44" s="163"/>
      <c r="X44" s="369"/>
      <c r="Y44" s="163"/>
      <c r="Z44" s="163"/>
      <c r="AA44" s="163"/>
    </row>
    <row r="45" spans="1:27" s="42" customFormat="1" ht="12.75">
      <c r="A45" s="162"/>
      <c r="B45" s="183" t="s">
        <v>596</v>
      </c>
      <c r="C45" s="163" t="s">
        <v>584</v>
      </c>
      <c r="D45" s="163" t="s">
        <v>548</v>
      </c>
      <c r="E45" s="163" t="s">
        <v>175</v>
      </c>
      <c r="F45" s="163"/>
      <c r="G45" s="163">
        <v>2013</v>
      </c>
      <c r="H45" s="182">
        <v>1400</v>
      </c>
      <c r="I45" s="182" t="s">
        <v>442</v>
      </c>
      <c r="J45" s="163"/>
      <c r="K45" s="162"/>
      <c r="L45" s="163"/>
      <c r="M45" s="163" t="s">
        <v>735</v>
      </c>
      <c r="N45" s="163"/>
      <c r="O45" s="163"/>
      <c r="P45" s="163"/>
      <c r="Q45" s="163"/>
      <c r="R45" s="163"/>
      <c r="S45" s="163"/>
      <c r="T45" s="163"/>
      <c r="U45" s="163"/>
      <c r="V45" s="163"/>
      <c r="W45" s="163"/>
      <c r="X45" s="369"/>
      <c r="Y45" s="163"/>
      <c r="Z45" s="163"/>
      <c r="AA45" s="163"/>
    </row>
    <row r="46" spans="1:27" s="42" customFormat="1" ht="25.5">
      <c r="A46" s="162">
        <v>33</v>
      </c>
      <c r="B46" s="183" t="s">
        <v>597</v>
      </c>
      <c r="C46" s="163" t="s">
        <v>584</v>
      </c>
      <c r="D46" s="163" t="s">
        <v>548</v>
      </c>
      <c r="E46" s="163" t="s">
        <v>175</v>
      </c>
      <c r="F46" s="163"/>
      <c r="G46" s="163">
        <v>2014</v>
      </c>
      <c r="H46" s="182">
        <v>24500</v>
      </c>
      <c r="I46" s="182" t="s">
        <v>442</v>
      </c>
      <c r="J46" s="163"/>
      <c r="K46" s="162">
        <v>33</v>
      </c>
      <c r="L46" s="163"/>
      <c r="M46" s="163" t="s">
        <v>737</v>
      </c>
      <c r="N46" s="163"/>
      <c r="O46" s="163"/>
      <c r="P46" s="163"/>
      <c r="Q46" s="163"/>
      <c r="R46" s="163"/>
      <c r="S46" s="163"/>
      <c r="T46" s="163"/>
      <c r="U46" s="163"/>
      <c r="V46" s="163"/>
      <c r="W46" s="163"/>
      <c r="X46" s="369"/>
      <c r="Y46" s="163"/>
      <c r="Z46" s="163"/>
      <c r="AA46" s="163"/>
    </row>
    <row r="47" spans="1:27" s="42" customFormat="1" ht="12.75">
      <c r="A47" s="162">
        <v>34</v>
      </c>
      <c r="B47" s="183" t="s">
        <v>598</v>
      </c>
      <c r="C47" s="163" t="s">
        <v>584</v>
      </c>
      <c r="D47" s="163" t="s">
        <v>548</v>
      </c>
      <c r="E47" s="163" t="s">
        <v>175</v>
      </c>
      <c r="F47" s="163"/>
      <c r="G47" s="163">
        <v>2014</v>
      </c>
      <c r="H47" s="182">
        <v>25021.75</v>
      </c>
      <c r="I47" s="182" t="s">
        <v>442</v>
      </c>
      <c r="J47" s="163"/>
      <c r="K47" s="162">
        <v>34</v>
      </c>
      <c r="L47" s="163"/>
      <c r="M47" s="163" t="s">
        <v>738</v>
      </c>
      <c r="N47" s="163"/>
      <c r="O47" s="163"/>
      <c r="P47" s="163"/>
      <c r="Q47" s="163"/>
      <c r="R47" s="163"/>
      <c r="S47" s="163"/>
      <c r="T47" s="163"/>
      <c r="U47" s="163"/>
      <c r="V47" s="163"/>
      <c r="W47" s="163"/>
      <c r="X47" s="369"/>
      <c r="Y47" s="163"/>
      <c r="Z47" s="163"/>
      <c r="AA47" s="163"/>
    </row>
    <row r="48" spans="1:27" s="42" customFormat="1" ht="12.75">
      <c r="A48" s="162">
        <v>35</v>
      </c>
      <c r="B48" s="183" t="s">
        <v>598</v>
      </c>
      <c r="C48" s="163" t="s">
        <v>584</v>
      </c>
      <c r="D48" s="163" t="s">
        <v>548</v>
      </c>
      <c r="E48" s="163" t="s">
        <v>175</v>
      </c>
      <c r="F48" s="163"/>
      <c r="G48" s="163">
        <v>2016</v>
      </c>
      <c r="H48" s="182">
        <v>10296.05</v>
      </c>
      <c r="I48" s="182" t="s">
        <v>442</v>
      </c>
      <c r="J48" s="163"/>
      <c r="K48" s="162">
        <v>35</v>
      </c>
      <c r="L48" s="163"/>
      <c r="M48" s="163" t="s">
        <v>739</v>
      </c>
      <c r="N48" s="163"/>
      <c r="O48" s="163"/>
      <c r="P48" s="163"/>
      <c r="Q48" s="163"/>
      <c r="R48" s="163"/>
      <c r="S48" s="163"/>
      <c r="T48" s="163"/>
      <c r="U48" s="163"/>
      <c r="V48" s="163"/>
      <c r="W48" s="163"/>
      <c r="X48" s="369"/>
      <c r="Y48" s="163"/>
      <c r="Z48" s="163"/>
      <c r="AA48" s="163"/>
    </row>
    <row r="49" spans="1:27" s="42" customFormat="1" ht="12.75">
      <c r="A49" s="162">
        <v>36</v>
      </c>
      <c r="B49" s="183" t="s">
        <v>598</v>
      </c>
      <c r="C49" s="163" t="s">
        <v>584</v>
      </c>
      <c r="D49" s="163" t="s">
        <v>548</v>
      </c>
      <c r="E49" s="163" t="s">
        <v>175</v>
      </c>
      <c r="F49" s="163"/>
      <c r="G49" s="163">
        <v>2016</v>
      </c>
      <c r="H49" s="182">
        <v>14981.32</v>
      </c>
      <c r="I49" s="182" t="s">
        <v>442</v>
      </c>
      <c r="J49" s="163"/>
      <c r="K49" s="162">
        <v>36</v>
      </c>
      <c r="L49" s="163"/>
      <c r="M49" s="163" t="s">
        <v>740</v>
      </c>
      <c r="N49" s="163"/>
      <c r="O49" s="163"/>
      <c r="P49" s="163"/>
      <c r="Q49" s="163"/>
      <c r="R49" s="163"/>
      <c r="S49" s="163"/>
      <c r="T49" s="163"/>
      <c r="U49" s="163"/>
      <c r="V49" s="163"/>
      <c r="W49" s="163"/>
      <c r="X49" s="369"/>
      <c r="Y49" s="163"/>
      <c r="Z49" s="163"/>
      <c r="AA49" s="163"/>
    </row>
    <row r="50" spans="1:27" s="42" customFormat="1" ht="12.75">
      <c r="A50" s="162">
        <v>37</v>
      </c>
      <c r="B50" s="183" t="s">
        <v>598</v>
      </c>
      <c r="C50" s="163" t="s">
        <v>584</v>
      </c>
      <c r="D50" s="163" t="s">
        <v>548</v>
      </c>
      <c r="E50" s="163" t="s">
        <v>175</v>
      </c>
      <c r="F50" s="163"/>
      <c r="G50" s="163">
        <v>2017</v>
      </c>
      <c r="H50" s="182">
        <v>10450.09</v>
      </c>
      <c r="I50" s="182" t="s">
        <v>442</v>
      </c>
      <c r="J50" s="163"/>
      <c r="K50" s="162">
        <v>37</v>
      </c>
      <c r="L50" s="163"/>
      <c r="M50" s="163" t="s">
        <v>741</v>
      </c>
      <c r="N50" s="163"/>
      <c r="O50" s="163"/>
      <c r="P50" s="163"/>
      <c r="Q50" s="163"/>
      <c r="R50" s="163"/>
      <c r="S50" s="163"/>
      <c r="T50" s="163"/>
      <c r="U50" s="163"/>
      <c r="V50" s="163"/>
      <c r="W50" s="163"/>
      <c r="X50" s="369"/>
      <c r="Y50" s="163"/>
      <c r="Z50" s="163"/>
      <c r="AA50" s="163"/>
    </row>
    <row r="51" spans="1:27" s="42" customFormat="1" ht="12.75">
      <c r="A51" s="162">
        <v>38</v>
      </c>
      <c r="B51" s="183" t="s">
        <v>599</v>
      </c>
      <c r="C51" s="163" t="s">
        <v>584</v>
      </c>
      <c r="D51" s="163" t="s">
        <v>548</v>
      </c>
      <c r="E51" s="163" t="s">
        <v>175</v>
      </c>
      <c r="F51" s="163"/>
      <c r="G51" s="163">
        <v>2019</v>
      </c>
      <c r="H51" s="182">
        <v>66325.95</v>
      </c>
      <c r="I51" s="182" t="s">
        <v>442</v>
      </c>
      <c r="J51" s="163"/>
      <c r="K51" s="162">
        <v>38</v>
      </c>
      <c r="L51" s="163"/>
      <c r="M51" s="163" t="s">
        <v>742</v>
      </c>
      <c r="N51" s="163"/>
      <c r="O51" s="163"/>
      <c r="P51" s="163"/>
      <c r="Q51" s="163"/>
      <c r="R51" s="163"/>
      <c r="S51" s="163"/>
      <c r="T51" s="163"/>
      <c r="U51" s="163"/>
      <c r="V51" s="163"/>
      <c r="W51" s="163"/>
      <c r="X51" s="369"/>
      <c r="Y51" s="163"/>
      <c r="Z51" s="163"/>
      <c r="AA51" s="163"/>
    </row>
    <row r="52" spans="1:27" s="42" customFormat="1" ht="25.5">
      <c r="A52" s="162">
        <v>39</v>
      </c>
      <c r="B52" s="183" t="s">
        <v>600</v>
      </c>
      <c r="C52" s="163" t="s">
        <v>584</v>
      </c>
      <c r="D52" s="163" t="s">
        <v>548</v>
      </c>
      <c r="E52" s="163" t="s">
        <v>175</v>
      </c>
      <c r="F52" s="163"/>
      <c r="G52" s="163">
        <v>2019</v>
      </c>
      <c r="H52" s="182">
        <v>19784.56</v>
      </c>
      <c r="I52" s="182" t="s">
        <v>442</v>
      </c>
      <c r="J52" s="163"/>
      <c r="K52" s="162">
        <v>39</v>
      </c>
      <c r="L52" s="163"/>
      <c r="M52" s="163" t="s">
        <v>743</v>
      </c>
      <c r="N52" s="163"/>
      <c r="O52" s="163"/>
      <c r="P52" s="163"/>
      <c r="Q52" s="163"/>
      <c r="R52" s="163"/>
      <c r="S52" s="163"/>
      <c r="T52" s="163"/>
      <c r="U52" s="163"/>
      <c r="V52" s="163"/>
      <c r="W52" s="163"/>
      <c r="X52" s="369"/>
      <c r="Y52" s="163"/>
      <c r="Z52" s="163"/>
      <c r="AA52" s="163"/>
    </row>
    <row r="53" spans="1:27" s="42" customFormat="1" ht="25.5">
      <c r="A53" s="162">
        <v>40</v>
      </c>
      <c r="B53" s="183" t="s">
        <v>601</v>
      </c>
      <c r="C53" s="163" t="s">
        <v>584</v>
      </c>
      <c r="D53" s="163" t="s">
        <v>548</v>
      </c>
      <c r="E53" s="163" t="s">
        <v>175</v>
      </c>
      <c r="F53" s="163"/>
      <c r="G53" s="163">
        <v>2019</v>
      </c>
      <c r="H53" s="182">
        <v>36617.46</v>
      </c>
      <c r="I53" s="182" t="s">
        <v>442</v>
      </c>
      <c r="J53" s="163"/>
      <c r="K53" s="162">
        <v>40</v>
      </c>
      <c r="L53" s="163"/>
      <c r="M53" s="163" t="s">
        <v>744</v>
      </c>
      <c r="N53" s="163"/>
      <c r="O53" s="163"/>
      <c r="P53" s="163"/>
      <c r="Q53" s="163"/>
      <c r="R53" s="163"/>
      <c r="S53" s="163"/>
      <c r="T53" s="163"/>
      <c r="U53" s="163"/>
      <c r="V53" s="163"/>
      <c r="W53" s="163"/>
      <c r="X53" s="369"/>
      <c r="Y53" s="163"/>
      <c r="Z53" s="163"/>
      <c r="AA53" s="163"/>
    </row>
    <row r="54" spans="1:27" s="42" customFormat="1" ht="25.5">
      <c r="A54" s="162">
        <v>41</v>
      </c>
      <c r="B54" s="183" t="s">
        <v>602</v>
      </c>
      <c r="C54" s="163" t="s">
        <v>584</v>
      </c>
      <c r="D54" s="163" t="s">
        <v>548</v>
      </c>
      <c r="E54" s="163" t="s">
        <v>175</v>
      </c>
      <c r="F54" s="163"/>
      <c r="G54" s="163">
        <v>2019</v>
      </c>
      <c r="H54" s="182">
        <v>30539.71</v>
      </c>
      <c r="I54" s="182" t="s">
        <v>442</v>
      </c>
      <c r="J54" s="163"/>
      <c r="K54" s="162">
        <v>41</v>
      </c>
      <c r="L54" s="163"/>
      <c r="M54" s="163" t="s">
        <v>745</v>
      </c>
      <c r="N54" s="163"/>
      <c r="O54" s="163"/>
      <c r="P54" s="163"/>
      <c r="Q54" s="163"/>
      <c r="R54" s="163"/>
      <c r="S54" s="163"/>
      <c r="T54" s="163"/>
      <c r="U54" s="163"/>
      <c r="V54" s="163"/>
      <c r="W54" s="163"/>
      <c r="X54" s="369"/>
      <c r="Y54" s="163"/>
      <c r="Z54" s="163"/>
      <c r="AA54" s="163"/>
    </row>
    <row r="55" spans="1:27" s="42" customFormat="1" ht="25.5">
      <c r="A55" s="162">
        <v>42</v>
      </c>
      <c r="B55" s="183" t="s">
        <v>603</v>
      </c>
      <c r="C55" s="163" t="s">
        <v>584</v>
      </c>
      <c r="D55" s="163" t="s">
        <v>548</v>
      </c>
      <c r="E55" s="163" t="s">
        <v>175</v>
      </c>
      <c r="F55" s="163"/>
      <c r="G55" s="163">
        <v>2019</v>
      </c>
      <c r="H55" s="182">
        <v>37259.55</v>
      </c>
      <c r="I55" s="182" t="s">
        <v>442</v>
      </c>
      <c r="J55" s="163"/>
      <c r="K55" s="162">
        <v>42</v>
      </c>
      <c r="L55" s="163"/>
      <c r="M55" s="163" t="s">
        <v>746</v>
      </c>
      <c r="N55" s="163"/>
      <c r="O55" s="163"/>
      <c r="P55" s="163"/>
      <c r="Q55" s="163"/>
      <c r="R55" s="163"/>
      <c r="S55" s="163"/>
      <c r="T55" s="163"/>
      <c r="U55" s="163"/>
      <c r="V55" s="163"/>
      <c r="W55" s="163"/>
      <c r="X55" s="369"/>
      <c r="Y55" s="163"/>
      <c r="Z55" s="163"/>
      <c r="AA55" s="163"/>
    </row>
    <row r="56" spans="1:27" s="42" customFormat="1" ht="25.5">
      <c r="A56" s="162">
        <v>43</v>
      </c>
      <c r="B56" s="183" t="s">
        <v>604</v>
      </c>
      <c r="C56" s="163" t="s">
        <v>605</v>
      </c>
      <c r="D56" s="163" t="s">
        <v>548</v>
      </c>
      <c r="E56" s="163" t="s">
        <v>175</v>
      </c>
      <c r="F56" s="163"/>
      <c r="G56" s="163">
        <v>2019</v>
      </c>
      <c r="H56" s="182">
        <v>194032.49</v>
      </c>
      <c r="I56" s="182" t="s">
        <v>442</v>
      </c>
      <c r="J56" s="163"/>
      <c r="K56" s="162">
        <v>43</v>
      </c>
      <c r="L56" s="163"/>
      <c r="M56" s="163" t="s">
        <v>745</v>
      </c>
      <c r="N56" s="163"/>
      <c r="O56" s="163"/>
      <c r="P56" s="163"/>
      <c r="Q56" s="163"/>
      <c r="R56" s="163"/>
      <c r="S56" s="163"/>
      <c r="T56" s="163"/>
      <c r="U56" s="163"/>
      <c r="V56" s="163"/>
      <c r="W56" s="163"/>
      <c r="X56" s="369"/>
      <c r="Y56" s="163"/>
      <c r="Z56" s="163"/>
      <c r="AA56" s="163"/>
    </row>
    <row r="57" spans="1:27" s="42" customFormat="1" ht="12.75">
      <c r="A57" s="162">
        <v>44</v>
      </c>
      <c r="B57" s="183" t="s">
        <v>606</v>
      </c>
      <c r="C57" s="163" t="s">
        <v>584</v>
      </c>
      <c r="D57" s="163" t="s">
        <v>548</v>
      </c>
      <c r="E57" s="163" t="s">
        <v>175</v>
      </c>
      <c r="F57" s="163"/>
      <c r="G57" s="163">
        <v>2018</v>
      </c>
      <c r="H57" s="182">
        <v>11253.55</v>
      </c>
      <c r="I57" s="182" t="s">
        <v>442</v>
      </c>
      <c r="J57" s="163"/>
      <c r="K57" s="162">
        <v>44</v>
      </c>
      <c r="L57" s="163"/>
      <c r="M57" s="163" t="s">
        <v>740</v>
      </c>
      <c r="N57" s="163"/>
      <c r="O57" s="163"/>
      <c r="P57" s="163"/>
      <c r="Q57" s="163"/>
      <c r="R57" s="163"/>
      <c r="S57" s="163"/>
      <c r="T57" s="163"/>
      <c r="U57" s="163"/>
      <c r="V57" s="163"/>
      <c r="W57" s="163"/>
      <c r="X57" s="369"/>
      <c r="Y57" s="163"/>
      <c r="Z57" s="163"/>
      <c r="AA57" s="163"/>
    </row>
    <row r="58" spans="1:27" s="42" customFormat="1" ht="12.75">
      <c r="A58" s="162">
        <v>45</v>
      </c>
      <c r="B58" s="183" t="s">
        <v>607</v>
      </c>
      <c r="C58" s="163" t="s">
        <v>584</v>
      </c>
      <c r="D58" s="163" t="s">
        <v>548</v>
      </c>
      <c r="E58" s="163" t="s">
        <v>175</v>
      </c>
      <c r="F58" s="163"/>
      <c r="G58" s="163">
        <v>2018</v>
      </c>
      <c r="H58" s="182">
        <v>10000</v>
      </c>
      <c r="I58" s="182" t="s">
        <v>442</v>
      </c>
      <c r="J58" s="163"/>
      <c r="K58" s="162">
        <v>45</v>
      </c>
      <c r="L58" s="163"/>
      <c r="M58" s="163" t="s">
        <v>747</v>
      </c>
      <c r="N58" s="163"/>
      <c r="O58" s="163"/>
      <c r="P58" s="163"/>
      <c r="Q58" s="163"/>
      <c r="R58" s="163"/>
      <c r="S58" s="163"/>
      <c r="T58" s="163"/>
      <c r="U58" s="163"/>
      <c r="V58" s="163"/>
      <c r="W58" s="163"/>
      <c r="X58" s="369"/>
      <c r="Y58" s="163"/>
      <c r="Z58" s="163"/>
      <c r="AA58" s="163"/>
    </row>
    <row r="59" spans="1:27" s="42" customFormat="1" ht="25.5">
      <c r="A59" s="162">
        <v>46</v>
      </c>
      <c r="B59" s="183" t="s">
        <v>608</v>
      </c>
      <c r="C59" s="163" t="s">
        <v>584</v>
      </c>
      <c r="D59" s="163" t="s">
        <v>548</v>
      </c>
      <c r="E59" s="163" t="s">
        <v>175</v>
      </c>
      <c r="F59" s="163"/>
      <c r="G59" s="163">
        <v>2015</v>
      </c>
      <c r="H59" s="182">
        <v>5000</v>
      </c>
      <c r="I59" s="182" t="s">
        <v>442</v>
      </c>
      <c r="J59" s="163"/>
      <c r="K59" s="162">
        <v>46</v>
      </c>
      <c r="L59" s="163"/>
      <c r="M59" s="163" t="s">
        <v>748</v>
      </c>
      <c r="N59" s="163"/>
      <c r="O59" s="163"/>
      <c r="P59" s="163" t="s">
        <v>749</v>
      </c>
      <c r="Q59" s="163"/>
      <c r="R59" s="163"/>
      <c r="S59" s="163"/>
      <c r="T59" s="163"/>
      <c r="U59" s="163"/>
      <c r="V59" s="163"/>
      <c r="W59" s="163"/>
      <c r="X59" s="369"/>
      <c r="Y59" s="163"/>
      <c r="Z59" s="163"/>
      <c r="AA59" s="163"/>
    </row>
    <row r="60" spans="1:27" s="42" customFormat="1" ht="25.5">
      <c r="A60" s="162">
        <v>47</v>
      </c>
      <c r="B60" s="183" t="s">
        <v>609</v>
      </c>
      <c r="C60" s="163" t="s">
        <v>584</v>
      </c>
      <c r="D60" s="163" t="s">
        <v>548</v>
      </c>
      <c r="E60" s="163" t="s">
        <v>175</v>
      </c>
      <c r="F60" s="163"/>
      <c r="G60" s="163">
        <v>2016</v>
      </c>
      <c r="H60" s="182">
        <v>3899.88</v>
      </c>
      <c r="I60" s="182" t="s">
        <v>442</v>
      </c>
      <c r="J60" s="163"/>
      <c r="K60" s="162">
        <v>47</v>
      </c>
      <c r="L60" s="163"/>
      <c r="M60" s="163" t="s">
        <v>750</v>
      </c>
      <c r="N60" s="163"/>
      <c r="O60" s="163"/>
      <c r="P60" s="163" t="s">
        <v>749</v>
      </c>
      <c r="Q60" s="163"/>
      <c r="R60" s="163"/>
      <c r="S60" s="163"/>
      <c r="T60" s="163"/>
      <c r="U60" s="163"/>
      <c r="V60" s="163"/>
      <c r="W60" s="163"/>
      <c r="X60" s="369"/>
      <c r="Y60" s="163"/>
      <c r="Z60" s="163"/>
      <c r="AA60" s="163"/>
    </row>
    <row r="61" spans="1:27" s="42" customFormat="1" ht="25.5">
      <c r="A61" s="162">
        <v>48</v>
      </c>
      <c r="B61" s="183" t="s">
        <v>610</v>
      </c>
      <c r="C61" s="163" t="s">
        <v>584</v>
      </c>
      <c r="D61" s="163" t="s">
        <v>548</v>
      </c>
      <c r="E61" s="163" t="s">
        <v>175</v>
      </c>
      <c r="F61" s="163"/>
      <c r="G61" s="163">
        <v>2015</v>
      </c>
      <c r="H61" s="182">
        <v>5000</v>
      </c>
      <c r="I61" s="182" t="s">
        <v>442</v>
      </c>
      <c r="J61" s="163"/>
      <c r="K61" s="162">
        <v>48</v>
      </c>
      <c r="L61" s="163"/>
      <c r="M61" s="163" t="s">
        <v>738</v>
      </c>
      <c r="N61" s="163"/>
      <c r="O61" s="163"/>
      <c r="P61" s="163" t="s">
        <v>749</v>
      </c>
      <c r="Q61" s="163"/>
      <c r="R61" s="163"/>
      <c r="S61" s="163"/>
      <c r="T61" s="163"/>
      <c r="U61" s="163"/>
      <c r="V61" s="163"/>
      <c r="W61" s="163"/>
      <c r="X61" s="369"/>
      <c r="Y61" s="163"/>
      <c r="Z61" s="163"/>
      <c r="AA61" s="163"/>
    </row>
    <row r="62" spans="1:27" s="42" customFormat="1" ht="25.5">
      <c r="A62" s="162">
        <v>49</v>
      </c>
      <c r="B62" s="453" t="s">
        <v>611</v>
      </c>
      <c r="C62" s="369" t="s">
        <v>584</v>
      </c>
      <c r="D62" s="163" t="s">
        <v>548</v>
      </c>
      <c r="E62" s="163" t="s">
        <v>175</v>
      </c>
      <c r="F62" s="163"/>
      <c r="G62" s="163">
        <v>2016</v>
      </c>
      <c r="H62" s="182">
        <v>8705</v>
      </c>
      <c r="I62" s="182" t="s">
        <v>442</v>
      </c>
      <c r="J62" s="163"/>
      <c r="K62" s="162">
        <v>49</v>
      </c>
      <c r="L62" s="163"/>
      <c r="M62" s="163" t="s">
        <v>751</v>
      </c>
      <c r="N62" s="163"/>
      <c r="O62" s="163"/>
      <c r="P62" s="163" t="s">
        <v>749</v>
      </c>
      <c r="Q62" s="163"/>
      <c r="R62" s="163"/>
      <c r="S62" s="163"/>
      <c r="T62" s="163"/>
      <c r="U62" s="163"/>
      <c r="V62" s="163"/>
      <c r="W62" s="163"/>
      <c r="X62" s="369"/>
      <c r="Y62" s="163"/>
      <c r="Z62" s="163"/>
      <c r="AA62" s="163"/>
    </row>
    <row r="63" spans="1:27" s="42" customFormat="1" ht="12.75">
      <c r="A63" s="162">
        <v>50</v>
      </c>
      <c r="B63" s="453" t="s">
        <v>612</v>
      </c>
      <c r="C63" s="369" t="s">
        <v>584</v>
      </c>
      <c r="D63" s="163" t="s">
        <v>548</v>
      </c>
      <c r="E63" s="163" t="s">
        <v>175</v>
      </c>
      <c r="F63" s="163"/>
      <c r="G63" s="163">
        <v>2017</v>
      </c>
      <c r="H63" s="182">
        <v>6500</v>
      </c>
      <c r="I63" s="182" t="s">
        <v>442</v>
      </c>
      <c r="J63" s="163"/>
      <c r="K63" s="162">
        <v>50</v>
      </c>
      <c r="L63" s="163"/>
      <c r="M63" s="163" t="s">
        <v>752</v>
      </c>
      <c r="N63" s="163"/>
      <c r="O63" s="163"/>
      <c r="P63" s="163"/>
      <c r="Q63" s="163"/>
      <c r="R63" s="163"/>
      <c r="S63" s="163"/>
      <c r="T63" s="163"/>
      <c r="U63" s="163"/>
      <c r="V63" s="163"/>
      <c r="W63" s="163"/>
      <c r="X63" s="369"/>
      <c r="Y63" s="163"/>
      <c r="Z63" s="163"/>
      <c r="AA63" s="163"/>
    </row>
    <row r="64" spans="1:27" s="42" customFormat="1" ht="25.5">
      <c r="A64" s="162">
        <v>51</v>
      </c>
      <c r="B64" s="453" t="s">
        <v>613</v>
      </c>
      <c r="C64" s="369" t="s">
        <v>584</v>
      </c>
      <c r="D64" s="163" t="s">
        <v>548</v>
      </c>
      <c r="E64" s="163" t="s">
        <v>175</v>
      </c>
      <c r="F64" s="163"/>
      <c r="G64" s="163">
        <v>2017</v>
      </c>
      <c r="H64" s="182">
        <v>4735.5</v>
      </c>
      <c r="I64" s="182" t="s">
        <v>442</v>
      </c>
      <c r="J64" s="163"/>
      <c r="K64" s="162">
        <v>51</v>
      </c>
      <c r="L64" s="163"/>
      <c r="M64" s="163" t="s">
        <v>753</v>
      </c>
      <c r="N64" s="163"/>
      <c r="O64" s="163"/>
      <c r="P64" s="163" t="s">
        <v>749</v>
      </c>
      <c r="Q64" s="163"/>
      <c r="R64" s="163"/>
      <c r="S64" s="163"/>
      <c r="T64" s="163"/>
      <c r="U64" s="163"/>
      <c r="V64" s="163"/>
      <c r="W64" s="163"/>
      <c r="X64" s="369"/>
      <c r="Y64" s="163"/>
      <c r="Z64" s="163"/>
      <c r="AA64" s="163"/>
    </row>
    <row r="65" spans="1:27" s="42" customFormat="1" ht="25.5">
      <c r="A65" s="162">
        <v>52</v>
      </c>
      <c r="B65" s="453" t="s">
        <v>614</v>
      </c>
      <c r="C65" s="369" t="s">
        <v>584</v>
      </c>
      <c r="D65" s="163" t="s">
        <v>548</v>
      </c>
      <c r="E65" s="163" t="s">
        <v>175</v>
      </c>
      <c r="F65" s="163"/>
      <c r="G65" s="163">
        <v>2021</v>
      </c>
      <c r="H65" s="182">
        <v>18000</v>
      </c>
      <c r="I65" s="182" t="s">
        <v>442</v>
      </c>
      <c r="J65" s="163"/>
      <c r="K65" s="162">
        <v>52</v>
      </c>
      <c r="L65" s="163"/>
      <c r="M65" s="163" t="s">
        <v>710</v>
      </c>
      <c r="N65" s="163"/>
      <c r="O65" s="163"/>
      <c r="P65" s="163" t="s">
        <v>749</v>
      </c>
      <c r="Q65" s="163"/>
      <c r="R65" s="163"/>
      <c r="S65" s="163"/>
      <c r="T65" s="163"/>
      <c r="U65" s="163"/>
      <c r="V65" s="163"/>
      <c r="W65" s="163"/>
      <c r="X65" s="369"/>
      <c r="Y65" s="163"/>
      <c r="Z65" s="163"/>
      <c r="AA65" s="163"/>
    </row>
    <row r="66" spans="1:27" s="42" customFormat="1" ht="12.75">
      <c r="A66" s="162">
        <v>53</v>
      </c>
      <c r="B66" s="453" t="s">
        <v>615</v>
      </c>
      <c r="C66" s="369" t="s">
        <v>584</v>
      </c>
      <c r="D66" s="163" t="s">
        <v>548</v>
      </c>
      <c r="E66" s="163" t="s">
        <v>175</v>
      </c>
      <c r="F66" s="163"/>
      <c r="G66" s="163">
        <v>2019</v>
      </c>
      <c r="H66" s="182">
        <v>11580</v>
      </c>
      <c r="I66" s="182" t="s">
        <v>442</v>
      </c>
      <c r="J66" s="163"/>
      <c r="K66" s="162">
        <v>53</v>
      </c>
      <c r="L66" s="163"/>
      <c r="M66" s="163" t="s">
        <v>754</v>
      </c>
      <c r="N66" s="163"/>
      <c r="O66" s="163"/>
      <c r="P66" s="163"/>
      <c r="Q66" s="163"/>
      <c r="R66" s="163"/>
      <c r="S66" s="163"/>
      <c r="T66" s="163"/>
      <c r="U66" s="163"/>
      <c r="V66" s="163"/>
      <c r="W66" s="163"/>
      <c r="X66" s="369"/>
      <c r="Y66" s="163"/>
      <c r="Z66" s="163"/>
      <c r="AA66" s="163"/>
    </row>
    <row r="67" spans="1:27" s="42" customFormat="1" ht="25.5">
      <c r="A67" s="162">
        <v>54</v>
      </c>
      <c r="B67" s="453" t="s">
        <v>616</v>
      </c>
      <c r="C67" s="369" t="s">
        <v>584</v>
      </c>
      <c r="D67" s="163" t="s">
        <v>548</v>
      </c>
      <c r="E67" s="163" t="s">
        <v>175</v>
      </c>
      <c r="F67" s="163"/>
      <c r="G67" s="163">
        <v>2017</v>
      </c>
      <c r="H67" s="182">
        <v>4500</v>
      </c>
      <c r="I67" s="182" t="s">
        <v>442</v>
      </c>
      <c r="J67" s="163"/>
      <c r="K67" s="162">
        <v>54</v>
      </c>
      <c r="L67" s="163"/>
      <c r="M67" s="163" t="s">
        <v>755</v>
      </c>
      <c r="N67" s="163"/>
      <c r="O67" s="163"/>
      <c r="P67" s="163" t="s">
        <v>749</v>
      </c>
      <c r="Q67" s="163"/>
      <c r="R67" s="163"/>
      <c r="S67" s="163"/>
      <c r="T67" s="163"/>
      <c r="U67" s="163"/>
      <c r="V67" s="163"/>
      <c r="W67" s="163"/>
      <c r="X67" s="369"/>
      <c r="Y67" s="163"/>
      <c r="Z67" s="163"/>
      <c r="AA67" s="163"/>
    </row>
    <row r="68" spans="1:27" s="42" customFormat="1" ht="12.75">
      <c r="A68" s="162">
        <v>55</v>
      </c>
      <c r="B68" s="453" t="s">
        <v>617</v>
      </c>
      <c r="C68" s="369" t="s">
        <v>584</v>
      </c>
      <c r="D68" s="163"/>
      <c r="E68" s="163"/>
      <c r="F68" s="163"/>
      <c r="G68" s="163">
        <v>2019</v>
      </c>
      <c r="H68" s="182">
        <v>122385</v>
      </c>
      <c r="I68" s="182" t="s">
        <v>442</v>
      </c>
      <c r="J68" s="163"/>
      <c r="K68" s="162">
        <v>55</v>
      </c>
      <c r="L68" s="163"/>
      <c r="M68" s="163" t="s">
        <v>680</v>
      </c>
      <c r="N68" s="163"/>
      <c r="O68" s="163"/>
      <c r="P68" s="163"/>
      <c r="Q68" s="163"/>
      <c r="R68" s="163"/>
      <c r="S68" s="163"/>
      <c r="T68" s="163"/>
      <c r="U68" s="163"/>
      <c r="V68" s="163"/>
      <c r="W68" s="163"/>
      <c r="X68" s="369"/>
      <c r="Y68" s="163"/>
      <c r="Z68" s="163"/>
      <c r="AA68" s="163"/>
    </row>
    <row r="69" spans="1:27" s="42" customFormat="1" ht="12.75">
      <c r="A69" s="162">
        <v>56</v>
      </c>
      <c r="B69" s="453" t="s">
        <v>618</v>
      </c>
      <c r="C69" s="369" t="s">
        <v>584</v>
      </c>
      <c r="D69" s="163"/>
      <c r="E69" s="163"/>
      <c r="F69" s="163"/>
      <c r="G69" s="163">
        <v>2019</v>
      </c>
      <c r="H69" s="182">
        <v>44000</v>
      </c>
      <c r="I69" s="182" t="s">
        <v>442</v>
      </c>
      <c r="J69" s="163"/>
      <c r="K69" s="162">
        <v>56</v>
      </c>
      <c r="L69" s="163"/>
      <c r="M69" s="163"/>
      <c r="N69" s="163"/>
      <c r="O69" s="163"/>
      <c r="P69" s="163"/>
      <c r="Q69" s="163"/>
      <c r="R69" s="163"/>
      <c r="S69" s="163"/>
      <c r="T69" s="163"/>
      <c r="U69" s="163"/>
      <c r="V69" s="163"/>
      <c r="W69" s="163"/>
      <c r="X69" s="369"/>
      <c r="Y69" s="163"/>
      <c r="Z69" s="163"/>
      <c r="AA69" s="163"/>
    </row>
    <row r="70" spans="1:27" s="42" customFormat="1" ht="25.5">
      <c r="A70" s="162">
        <v>57</v>
      </c>
      <c r="B70" s="453" t="s">
        <v>619</v>
      </c>
      <c r="C70" s="369" t="s">
        <v>584</v>
      </c>
      <c r="D70" s="163"/>
      <c r="E70" s="163"/>
      <c r="F70" s="163"/>
      <c r="G70" s="163">
        <v>2019</v>
      </c>
      <c r="H70" s="182">
        <v>1951.49</v>
      </c>
      <c r="I70" s="182" t="s">
        <v>442</v>
      </c>
      <c r="J70" s="163"/>
      <c r="K70" s="162">
        <v>57</v>
      </c>
      <c r="L70" s="163"/>
      <c r="M70" s="163"/>
      <c r="N70" s="163"/>
      <c r="O70" s="163"/>
      <c r="P70" s="163"/>
      <c r="Q70" s="163"/>
      <c r="R70" s="163"/>
      <c r="S70" s="163"/>
      <c r="T70" s="163"/>
      <c r="U70" s="163"/>
      <c r="V70" s="163"/>
      <c r="W70" s="163"/>
      <c r="X70" s="369"/>
      <c r="Y70" s="163"/>
      <c r="Z70" s="163"/>
      <c r="AA70" s="163"/>
    </row>
    <row r="71" spans="1:27" s="42" customFormat="1" ht="12.75">
      <c r="A71" s="361">
        <v>58</v>
      </c>
      <c r="B71" s="378" t="s">
        <v>620</v>
      </c>
      <c r="C71" s="163"/>
      <c r="D71" s="163"/>
      <c r="E71" s="163"/>
      <c r="F71" s="163"/>
      <c r="G71" s="163"/>
      <c r="H71" s="182"/>
      <c r="I71" s="182"/>
      <c r="J71" s="163"/>
      <c r="K71" s="361">
        <v>58</v>
      </c>
      <c r="L71" s="163"/>
      <c r="M71" s="163" t="s">
        <v>756</v>
      </c>
      <c r="N71" s="163"/>
      <c r="O71" s="163"/>
      <c r="P71" s="163"/>
      <c r="Q71" s="163"/>
      <c r="R71" s="163"/>
      <c r="S71" s="163"/>
      <c r="T71" s="163"/>
      <c r="U71" s="163"/>
      <c r="V71" s="163"/>
      <c r="W71" s="163"/>
      <c r="X71" s="369"/>
      <c r="Y71" s="163"/>
      <c r="Z71" s="163"/>
      <c r="AA71" s="163"/>
    </row>
    <row r="72" spans="1:27" s="42" customFormat="1" ht="12.75">
      <c r="A72" s="162"/>
      <c r="B72" s="183" t="s">
        <v>621</v>
      </c>
      <c r="C72" s="163" t="s">
        <v>584</v>
      </c>
      <c r="D72" s="163"/>
      <c r="E72" s="163"/>
      <c r="F72" s="163"/>
      <c r="G72" s="163">
        <v>2020</v>
      </c>
      <c r="H72" s="182">
        <v>41714.57</v>
      </c>
      <c r="I72" s="182" t="s">
        <v>442</v>
      </c>
      <c r="J72" s="163"/>
      <c r="K72" s="162"/>
      <c r="L72" s="163"/>
      <c r="M72" s="163"/>
      <c r="N72" s="163"/>
      <c r="O72" s="163"/>
      <c r="P72" s="163"/>
      <c r="Q72" s="163"/>
      <c r="R72" s="163"/>
      <c r="S72" s="163"/>
      <c r="T72" s="163"/>
      <c r="U72" s="163"/>
      <c r="V72" s="163"/>
      <c r="W72" s="163"/>
      <c r="X72" s="369"/>
      <c r="Y72" s="163"/>
      <c r="Z72" s="163"/>
      <c r="AA72" s="163"/>
    </row>
    <row r="73" spans="1:27" s="42" customFormat="1" ht="12.75">
      <c r="A73" s="162"/>
      <c r="B73" s="183" t="s">
        <v>622</v>
      </c>
      <c r="C73" s="163" t="s">
        <v>584</v>
      </c>
      <c r="D73" s="163"/>
      <c r="E73" s="163"/>
      <c r="F73" s="163"/>
      <c r="G73" s="163">
        <v>2020</v>
      </c>
      <c r="H73" s="182">
        <v>51600.2</v>
      </c>
      <c r="I73" s="182" t="s">
        <v>442</v>
      </c>
      <c r="J73" s="163"/>
      <c r="K73" s="162"/>
      <c r="L73" s="163"/>
      <c r="M73" s="163"/>
      <c r="N73" s="163"/>
      <c r="O73" s="163"/>
      <c r="P73" s="163"/>
      <c r="Q73" s="163"/>
      <c r="R73" s="163"/>
      <c r="S73" s="163"/>
      <c r="T73" s="163"/>
      <c r="U73" s="163"/>
      <c r="V73" s="163"/>
      <c r="W73" s="163"/>
      <c r="X73" s="369"/>
      <c r="Y73" s="163"/>
      <c r="Z73" s="163"/>
      <c r="AA73" s="163"/>
    </row>
    <row r="74" spans="1:27" s="42" customFormat="1" ht="12.75">
      <c r="A74" s="162"/>
      <c r="B74" s="183" t="s">
        <v>623</v>
      </c>
      <c r="C74" s="163" t="s">
        <v>584</v>
      </c>
      <c r="D74" s="163"/>
      <c r="E74" s="163"/>
      <c r="F74" s="163"/>
      <c r="G74" s="163">
        <v>2020</v>
      </c>
      <c r="H74" s="182">
        <v>34971.84</v>
      </c>
      <c r="I74" s="182" t="s">
        <v>442</v>
      </c>
      <c r="J74" s="163"/>
      <c r="K74" s="162"/>
      <c r="L74" s="163"/>
      <c r="M74" s="163"/>
      <c r="N74" s="163"/>
      <c r="O74" s="163"/>
      <c r="P74" s="163"/>
      <c r="Q74" s="163"/>
      <c r="R74" s="163"/>
      <c r="S74" s="163"/>
      <c r="T74" s="163"/>
      <c r="U74" s="163"/>
      <c r="V74" s="163"/>
      <c r="W74" s="163"/>
      <c r="X74" s="369"/>
      <c r="Y74" s="163"/>
      <c r="Z74" s="163"/>
      <c r="AA74" s="163"/>
    </row>
    <row r="75" spans="1:27" s="42" customFormat="1" ht="12.75">
      <c r="A75" s="162"/>
      <c r="B75" s="183" t="s">
        <v>624</v>
      </c>
      <c r="C75" s="163" t="s">
        <v>584</v>
      </c>
      <c r="D75" s="163"/>
      <c r="E75" s="163"/>
      <c r="F75" s="163"/>
      <c r="G75" s="163">
        <v>2020</v>
      </c>
      <c r="H75" s="182">
        <v>19400.22</v>
      </c>
      <c r="I75" s="182" t="s">
        <v>442</v>
      </c>
      <c r="J75" s="163"/>
      <c r="K75" s="162"/>
      <c r="L75" s="163"/>
      <c r="M75" s="163"/>
      <c r="N75" s="163"/>
      <c r="O75" s="163"/>
      <c r="P75" s="163"/>
      <c r="Q75" s="163"/>
      <c r="R75" s="163"/>
      <c r="S75" s="163"/>
      <c r="T75" s="163"/>
      <c r="U75" s="163"/>
      <c r="V75" s="163"/>
      <c r="W75" s="163"/>
      <c r="X75" s="369"/>
      <c r="Y75" s="163"/>
      <c r="Z75" s="163"/>
      <c r="AA75" s="163"/>
    </row>
    <row r="76" spans="1:27" s="42" customFormat="1" ht="12.75">
      <c r="A76" s="162"/>
      <c r="B76" s="183" t="s">
        <v>625</v>
      </c>
      <c r="C76" s="163" t="s">
        <v>584</v>
      </c>
      <c r="D76" s="163"/>
      <c r="E76" s="163"/>
      <c r="F76" s="163"/>
      <c r="G76" s="163">
        <v>2020</v>
      </c>
      <c r="H76" s="182">
        <v>20343.32</v>
      </c>
      <c r="I76" s="182" t="s">
        <v>442</v>
      </c>
      <c r="J76" s="163"/>
      <c r="K76" s="162"/>
      <c r="L76" s="163"/>
      <c r="M76" s="163"/>
      <c r="N76" s="163"/>
      <c r="O76" s="163"/>
      <c r="P76" s="163"/>
      <c r="Q76" s="163"/>
      <c r="R76" s="163"/>
      <c r="S76" s="163"/>
      <c r="T76" s="163"/>
      <c r="U76" s="163"/>
      <c r="V76" s="163"/>
      <c r="W76" s="163"/>
      <c r="X76" s="369"/>
      <c r="Y76" s="163"/>
      <c r="Z76" s="163"/>
      <c r="AA76" s="163"/>
    </row>
    <row r="77" spans="1:27" s="42" customFormat="1" ht="25.5">
      <c r="A77" s="162"/>
      <c r="B77" s="183" t="s">
        <v>626</v>
      </c>
      <c r="C77" s="163" t="s">
        <v>584</v>
      </c>
      <c r="D77" s="163"/>
      <c r="E77" s="163"/>
      <c r="F77" s="163"/>
      <c r="G77" s="163">
        <v>2020</v>
      </c>
      <c r="H77" s="182">
        <v>8343.12</v>
      </c>
      <c r="I77" s="182" t="s">
        <v>442</v>
      </c>
      <c r="J77" s="163"/>
      <c r="K77" s="162"/>
      <c r="L77" s="163"/>
      <c r="M77" s="163"/>
      <c r="N77" s="163"/>
      <c r="O77" s="163"/>
      <c r="P77" s="163" t="s">
        <v>749</v>
      </c>
      <c r="Q77" s="163"/>
      <c r="R77" s="163"/>
      <c r="S77" s="163"/>
      <c r="T77" s="163"/>
      <c r="U77" s="163"/>
      <c r="V77" s="163"/>
      <c r="W77" s="163"/>
      <c r="X77" s="369"/>
      <c r="Y77" s="163"/>
      <c r="Z77" s="163"/>
      <c r="AA77" s="163"/>
    </row>
    <row r="78" spans="1:27" s="42" customFormat="1" ht="12.75">
      <c r="A78" s="162"/>
      <c r="B78" s="183" t="s">
        <v>627</v>
      </c>
      <c r="C78" s="163" t="s">
        <v>584</v>
      </c>
      <c r="D78" s="163"/>
      <c r="E78" s="163"/>
      <c r="F78" s="163"/>
      <c r="G78" s="163">
        <v>2020</v>
      </c>
      <c r="H78" s="182">
        <v>212287.41</v>
      </c>
      <c r="I78" s="182" t="s">
        <v>442</v>
      </c>
      <c r="J78" s="163"/>
      <c r="K78" s="162"/>
      <c r="L78" s="163"/>
      <c r="M78" s="163"/>
      <c r="N78" s="163"/>
      <c r="O78" s="163"/>
      <c r="P78" s="163"/>
      <c r="Q78" s="163"/>
      <c r="R78" s="163"/>
      <c r="S78" s="163"/>
      <c r="T78" s="163"/>
      <c r="U78" s="163"/>
      <c r="V78" s="163"/>
      <c r="W78" s="163"/>
      <c r="X78" s="369"/>
      <c r="Y78" s="163"/>
      <c r="Z78" s="163"/>
      <c r="AA78" s="163"/>
    </row>
    <row r="79" spans="1:27" s="42" customFormat="1" ht="12.75">
      <c r="A79" s="361">
        <v>59</v>
      </c>
      <c r="B79" s="184" t="s">
        <v>628</v>
      </c>
      <c r="C79" s="163"/>
      <c r="D79" s="163"/>
      <c r="E79" s="163"/>
      <c r="F79" s="163"/>
      <c r="G79" s="163"/>
      <c r="H79" s="182"/>
      <c r="I79" s="182"/>
      <c r="J79" s="163"/>
      <c r="K79" s="361">
        <v>59</v>
      </c>
      <c r="L79" s="163"/>
      <c r="M79" s="163" t="s">
        <v>680</v>
      </c>
      <c r="N79" s="163"/>
      <c r="O79" s="163"/>
      <c r="P79" s="163"/>
      <c r="Q79" s="163"/>
      <c r="R79" s="163"/>
      <c r="S79" s="163"/>
      <c r="T79" s="163"/>
      <c r="U79" s="163"/>
      <c r="V79" s="163"/>
      <c r="W79" s="163"/>
      <c r="X79" s="369"/>
      <c r="Y79" s="163"/>
      <c r="Z79" s="163"/>
      <c r="AA79" s="163"/>
    </row>
    <row r="80" spans="1:27" s="42" customFormat="1" ht="12.75">
      <c r="A80" s="162"/>
      <c r="B80" s="183" t="s">
        <v>629</v>
      </c>
      <c r="C80" s="163" t="s">
        <v>584</v>
      </c>
      <c r="D80" s="163"/>
      <c r="E80" s="163"/>
      <c r="F80" s="163"/>
      <c r="G80" s="163">
        <v>2019</v>
      </c>
      <c r="H80" s="182">
        <v>17730.45</v>
      </c>
      <c r="I80" s="182" t="s">
        <v>442</v>
      </c>
      <c r="J80" s="163"/>
      <c r="K80" s="162"/>
      <c r="L80" s="163"/>
      <c r="M80" s="163"/>
      <c r="N80" s="163"/>
      <c r="O80" s="163"/>
      <c r="P80" s="163"/>
      <c r="Q80" s="163"/>
      <c r="R80" s="163"/>
      <c r="S80" s="163"/>
      <c r="T80" s="163"/>
      <c r="U80" s="163"/>
      <c r="V80" s="163"/>
      <c r="W80" s="163"/>
      <c r="X80" s="369"/>
      <c r="Y80" s="163"/>
      <c r="Z80" s="163"/>
      <c r="AA80" s="163"/>
    </row>
    <row r="81" spans="1:27" s="42" customFormat="1" ht="12.75">
      <c r="A81" s="162"/>
      <c r="B81" s="183" t="s">
        <v>630</v>
      </c>
      <c r="C81" s="163" t="s">
        <v>584</v>
      </c>
      <c r="D81" s="163"/>
      <c r="E81" s="163"/>
      <c r="F81" s="163"/>
      <c r="G81" s="163">
        <v>2019</v>
      </c>
      <c r="H81" s="182">
        <v>12687.45</v>
      </c>
      <c r="I81" s="182" t="s">
        <v>442</v>
      </c>
      <c r="J81" s="163"/>
      <c r="K81" s="162"/>
      <c r="L81" s="163"/>
      <c r="M81" s="163"/>
      <c r="N81" s="163"/>
      <c r="O81" s="163"/>
      <c r="P81" s="163"/>
      <c r="Q81" s="163"/>
      <c r="R81" s="163"/>
      <c r="S81" s="163"/>
      <c r="T81" s="163"/>
      <c r="U81" s="163"/>
      <c r="V81" s="163"/>
      <c r="W81" s="163"/>
      <c r="X81" s="369"/>
      <c r="Y81" s="163"/>
      <c r="Z81" s="163"/>
      <c r="AA81" s="163"/>
    </row>
    <row r="82" spans="1:27" s="42" customFormat="1" ht="25.5">
      <c r="A82" s="162"/>
      <c r="B82" s="183" t="s">
        <v>631</v>
      </c>
      <c r="C82" s="163" t="s">
        <v>584</v>
      </c>
      <c r="D82" s="163"/>
      <c r="E82" s="163"/>
      <c r="F82" s="163"/>
      <c r="G82" s="163">
        <v>2019</v>
      </c>
      <c r="H82" s="182">
        <v>33210</v>
      </c>
      <c r="I82" s="182" t="s">
        <v>442</v>
      </c>
      <c r="J82" s="163"/>
      <c r="K82" s="162"/>
      <c r="L82" s="163"/>
      <c r="M82" s="163"/>
      <c r="N82" s="163"/>
      <c r="O82" s="163"/>
      <c r="P82" s="163"/>
      <c r="Q82" s="163"/>
      <c r="R82" s="163"/>
      <c r="S82" s="163"/>
      <c r="T82" s="163"/>
      <c r="U82" s="163"/>
      <c r="V82" s="163"/>
      <c r="W82" s="163"/>
      <c r="X82" s="369"/>
      <c r="Y82" s="163"/>
      <c r="Z82" s="163"/>
      <c r="AA82" s="163"/>
    </row>
    <row r="83" spans="1:27" s="42" customFormat="1" ht="12.75">
      <c r="A83" s="162"/>
      <c r="B83" s="183" t="s">
        <v>632</v>
      </c>
      <c r="C83" s="163" t="s">
        <v>584</v>
      </c>
      <c r="D83" s="163"/>
      <c r="E83" s="163"/>
      <c r="F83" s="163"/>
      <c r="G83" s="163">
        <v>2019</v>
      </c>
      <c r="H83" s="182">
        <v>58305.69</v>
      </c>
      <c r="I83" s="182" t="s">
        <v>442</v>
      </c>
      <c r="J83" s="163"/>
      <c r="K83" s="162"/>
      <c r="L83" s="163"/>
      <c r="M83" s="163"/>
      <c r="N83" s="163"/>
      <c r="O83" s="163"/>
      <c r="P83" s="163"/>
      <c r="Q83" s="163"/>
      <c r="R83" s="163"/>
      <c r="S83" s="163"/>
      <c r="T83" s="163"/>
      <c r="U83" s="163"/>
      <c r="V83" s="163"/>
      <c r="W83" s="163"/>
      <c r="X83" s="369"/>
      <c r="Y83" s="163"/>
      <c r="Z83" s="163"/>
      <c r="AA83" s="163"/>
    </row>
    <row r="84" spans="1:27" s="42" customFormat="1" ht="12.75">
      <c r="A84" s="162"/>
      <c r="B84" s="183" t="s">
        <v>633</v>
      </c>
      <c r="C84" s="163" t="s">
        <v>584</v>
      </c>
      <c r="D84" s="163"/>
      <c r="E84" s="163"/>
      <c r="F84" s="163"/>
      <c r="G84" s="163">
        <v>2019</v>
      </c>
      <c r="H84" s="182">
        <v>7019.61</v>
      </c>
      <c r="I84" s="182" t="s">
        <v>442</v>
      </c>
      <c r="J84" s="163"/>
      <c r="K84" s="162"/>
      <c r="L84" s="163"/>
      <c r="M84" s="163"/>
      <c r="N84" s="163"/>
      <c r="O84" s="163"/>
      <c r="P84" s="163"/>
      <c r="Q84" s="163"/>
      <c r="R84" s="163"/>
      <c r="S84" s="163"/>
      <c r="T84" s="163"/>
      <c r="U84" s="163"/>
      <c r="V84" s="163"/>
      <c r="W84" s="163"/>
      <c r="X84" s="369"/>
      <c r="Y84" s="163"/>
      <c r="Z84" s="163"/>
      <c r="AA84" s="163"/>
    </row>
    <row r="85" spans="1:27" s="42" customFormat="1" ht="12.75">
      <c r="A85" s="361">
        <v>60</v>
      </c>
      <c r="B85" s="184" t="s">
        <v>634</v>
      </c>
      <c r="C85" s="163"/>
      <c r="D85" s="163"/>
      <c r="E85" s="163"/>
      <c r="F85" s="163"/>
      <c r="G85" s="163"/>
      <c r="H85" s="182"/>
      <c r="I85" s="182"/>
      <c r="J85" s="163"/>
      <c r="K85" s="361">
        <v>60</v>
      </c>
      <c r="L85" s="163"/>
      <c r="M85" s="163"/>
      <c r="N85" s="163"/>
      <c r="O85" s="163"/>
      <c r="P85" s="163"/>
      <c r="Q85" s="163"/>
      <c r="R85" s="163"/>
      <c r="S85" s="163"/>
      <c r="T85" s="163"/>
      <c r="U85" s="163"/>
      <c r="V85" s="163"/>
      <c r="W85" s="163"/>
      <c r="X85" s="369"/>
      <c r="Y85" s="163"/>
      <c r="Z85" s="163"/>
      <c r="AA85" s="163"/>
    </row>
    <row r="86" spans="1:27" s="42" customFormat="1" ht="12.75">
      <c r="A86" s="162"/>
      <c r="B86" s="183" t="s">
        <v>635</v>
      </c>
      <c r="C86" s="163"/>
      <c r="D86" s="163"/>
      <c r="E86" s="163"/>
      <c r="F86" s="163"/>
      <c r="G86" s="163">
        <v>2015</v>
      </c>
      <c r="H86" s="182">
        <v>186436.83</v>
      </c>
      <c r="I86" s="182" t="s">
        <v>442</v>
      </c>
      <c r="J86" s="163"/>
      <c r="K86" s="162"/>
      <c r="L86" s="163"/>
      <c r="M86" s="163"/>
      <c r="N86" s="163"/>
      <c r="O86" s="163"/>
      <c r="P86" s="163"/>
      <c r="Q86" s="163"/>
      <c r="R86" s="163"/>
      <c r="S86" s="163"/>
      <c r="T86" s="163"/>
      <c r="U86" s="163"/>
      <c r="V86" s="163"/>
      <c r="W86" s="163"/>
      <c r="X86" s="369"/>
      <c r="Y86" s="163"/>
      <c r="Z86" s="163"/>
      <c r="AA86" s="163"/>
    </row>
    <row r="87" spans="1:27" s="42" customFormat="1" ht="12.75">
      <c r="A87" s="162"/>
      <c r="B87" s="183" t="s">
        <v>636</v>
      </c>
      <c r="C87" s="163"/>
      <c r="D87" s="163"/>
      <c r="E87" s="163"/>
      <c r="F87" s="163"/>
      <c r="G87" s="163">
        <v>2015</v>
      </c>
      <c r="H87" s="182">
        <v>360517.13</v>
      </c>
      <c r="I87" s="182" t="s">
        <v>442</v>
      </c>
      <c r="J87" s="163"/>
      <c r="K87" s="162"/>
      <c r="L87" s="163"/>
      <c r="M87" s="163"/>
      <c r="N87" s="163"/>
      <c r="O87" s="163"/>
      <c r="P87" s="163"/>
      <c r="Q87" s="163"/>
      <c r="R87" s="163"/>
      <c r="S87" s="163"/>
      <c r="T87" s="163"/>
      <c r="U87" s="163"/>
      <c r="V87" s="163"/>
      <c r="W87" s="163"/>
      <c r="X87" s="369"/>
      <c r="Y87" s="163"/>
      <c r="Z87" s="163"/>
      <c r="AA87" s="163"/>
    </row>
    <row r="88" spans="1:27" s="42" customFormat="1" ht="12.75">
      <c r="A88" s="162"/>
      <c r="B88" s="183" t="s">
        <v>637</v>
      </c>
      <c r="C88" s="163"/>
      <c r="D88" s="163"/>
      <c r="E88" s="163"/>
      <c r="F88" s="163"/>
      <c r="G88" s="163">
        <v>2023</v>
      </c>
      <c r="H88" s="182">
        <v>35996.37</v>
      </c>
      <c r="I88" s="182" t="s">
        <v>442</v>
      </c>
      <c r="J88" s="163"/>
      <c r="K88" s="162"/>
      <c r="L88" s="163"/>
      <c r="M88" s="163"/>
      <c r="N88" s="163"/>
      <c r="O88" s="163"/>
      <c r="P88" s="163"/>
      <c r="Q88" s="163"/>
      <c r="R88" s="163"/>
      <c r="S88" s="163"/>
      <c r="T88" s="163"/>
      <c r="U88" s="163"/>
      <c r="V88" s="163"/>
      <c r="W88" s="163"/>
      <c r="X88" s="369"/>
      <c r="Y88" s="163"/>
      <c r="Z88" s="163"/>
      <c r="AA88" s="163"/>
    </row>
    <row r="89" spans="1:27" s="42" customFormat="1" ht="12.75">
      <c r="A89" s="162"/>
      <c r="B89" s="183" t="s">
        <v>638</v>
      </c>
      <c r="C89" s="163"/>
      <c r="D89" s="163"/>
      <c r="E89" s="163"/>
      <c r="F89" s="163"/>
      <c r="G89" s="163">
        <v>2023</v>
      </c>
      <c r="H89" s="182">
        <v>50345.44</v>
      </c>
      <c r="I89" s="182" t="s">
        <v>442</v>
      </c>
      <c r="J89" s="163"/>
      <c r="K89" s="162"/>
      <c r="L89" s="163"/>
      <c r="M89" s="163"/>
      <c r="N89" s="163"/>
      <c r="O89" s="163"/>
      <c r="P89" s="163"/>
      <c r="Q89" s="163"/>
      <c r="R89" s="163"/>
      <c r="S89" s="163"/>
      <c r="T89" s="163"/>
      <c r="U89" s="163"/>
      <c r="V89" s="163"/>
      <c r="W89" s="163"/>
      <c r="X89" s="369"/>
      <c r="Y89" s="163"/>
      <c r="Z89" s="163"/>
      <c r="AA89" s="163"/>
    </row>
    <row r="90" spans="1:27" s="42" customFormat="1" ht="12.75">
      <c r="A90" s="162"/>
      <c r="B90" s="183" t="s">
        <v>639</v>
      </c>
      <c r="C90" s="163"/>
      <c r="D90" s="163"/>
      <c r="E90" s="163"/>
      <c r="F90" s="163"/>
      <c r="G90" s="163">
        <v>2020.2021</v>
      </c>
      <c r="H90" s="182">
        <v>40006.34</v>
      </c>
      <c r="I90" s="182" t="s">
        <v>442</v>
      </c>
      <c r="J90" s="163"/>
      <c r="K90" s="162"/>
      <c r="L90" s="163"/>
      <c r="M90" s="163"/>
      <c r="N90" s="163"/>
      <c r="O90" s="163"/>
      <c r="P90" s="163"/>
      <c r="Q90" s="163"/>
      <c r="R90" s="163"/>
      <c r="S90" s="163"/>
      <c r="T90" s="163"/>
      <c r="U90" s="163"/>
      <c r="V90" s="163"/>
      <c r="W90" s="163"/>
      <c r="X90" s="369"/>
      <c r="Y90" s="163"/>
      <c r="Z90" s="163"/>
      <c r="AA90" s="163"/>
    </row>
    <row r="91" spans="1:27" s="42" customFormat="1" ht="12.75">
      <c r="A91" s="361">
        <v>61</v>
      </c>
      <c r="B91" s="184" t="s">
        <v>640</v>
      </c>
      <c r="C91" s="163"/>
      <c r="D91" s="163"/>
      <c r="E91" s="163"/>
      <c r="F91" s="163"/>
      <c r="G91" s="163"/>
      <c r="H91" s="182"/>
      <c r="I91" s="182"/>
      <c r="J91" s="163"/>
      <c r="K91" s="361">
        <v>61</v>
      </c>
      <c r="L91" s="163"/>
      <c r="M91" s="163"/>
      <c r="N91" s="163"/>
      <c r="O91" s="163"/>
      <c r="P91" s="163"/>
      <c r="Q91" s="163"/>
      <c r="R91" s="163"/>
      <c r="S91" s="163"/>
      <c r="T91" s="163"/>
      <c r="U91" s="163"/>
      <c r="V91" s="163"/>
      <c r="W91" s="163"/>
      <c r="X91" s="369"/>
      <c r="Y91" s="163"/>
      <c r="Z91" s="163"/>
      <c r="AA91" s="163"/>
    </row>
    <row r="92" spans="1:27" s="42" customFormat="1" ht="12.75">
      <c r="A92" s="162"/>
      <c r="B92" s="183" t="s">
        <v>641</v>
      </c>
      <c r="C92" s="163"/>
      <c r="D92" s="163"/>
      <c r="E92" s="163"/>
      <c r="F92" s="163"/>
      <c r="G92" s="163">
        <v>2015</v>
      </c>
      <c r="H92" s="182">
        <v>140937.7</v>
      </c>
      <c r="I92" s="182" t="s">
        <v>442</v>
      </c>
      <c r="J92" s="163"/>
      <c r="K92" s="162"/>
      <c r="L92" s="163"/>
      <c r="M92" s="163"/>
      <c r="N92" s="163"/>
      <c r="O92" s="163"/>
      <c r="P92" s="163"/>
      <c r="Q92" s="163"/>
      <c r="R92" s="163"/>
      <c r="S92" s="163"/>
      <c r="T92" s="163"/>
      <c r="U92" s="163"/>
      <c r="V92" s="163"/>
      <c r="W92" s="163"/>
      <c r="X92" s="369"/>
      <c r="Y92" s="163"/>
      <c r="Z92" s="163"/>
      <c r="AA92" s="163"/>
    </row>
    <row r="93" spans="1:27" s="42" customFormat="1" ht="12.75">
      <c r="A93" s="162"/>
      <c r="B93" s="183" t="s">
        <v>642</v>
      </c>
      <c r="C93" s="163"/>
      <c r="D93" s="163"/>
      <c r="E93" s="163"/>
      <c r="F93" s="163"/>
      <c r="G93" s="163">
        <v>2015</v>
      </c>
      <c r="H93" s="182">
        <v>133685.04</v>
      </c>
      <c r="I93" s="182" t="s">
        <v>442</v>
      </c>
      <c r="J93" s="163"/>
      <c r="K93" s="162"/>
      <c r="L93" s="163"/>
      <c r="M93" s="163"/>
      <c r="N93" s="163"/>
      <c r="O93" s="163"/>
      <c r="P93" s="163"/>
      <c r="Q93" s="163"/>
      <c r="R93" s="163"/>
      <c r="S93" s="163"/>
      <c r="T93" s="163"/>
      <c r="U93" s="163"/>
      <c r="V93" s="163"/>
      <c r="W93" s="163"/>
      <c r="X93" s="369"/>
      <c r="Y93" s="163"/>
      <c r="Z93" s="163"/>
      <c r="AA93" s="163"/>
    </row>
    <row r="94" spans="1:27" s="42" customFormat="1" ht="12.75">
      <c r="A94" s="162"/>
      <c r="B94" s="183" t="s">
        <v>643</v>
      </c>
      <c r="C94" s="163"/>
      <c r="D94" s="163"/>
      <c r="E94" s="163"/>
      <c r="F94" s="163"/>
      <c r="G94" s="163">
        <v>2015</v>
      </c>
      <c r="H94" s="182">
        <v>152991.71</v>
      </c>
      <c r="I94" s="182" t="s">
        <v>442</v>
      </c>
      <c r="J94" s="163"/>
      <c r="K94" s="162"/>
      <c r="L94" s="163"/>
      <c r="M94" s="163"/>
      <c r="N94" s="163"/>
      <c r="O94" s="163"/>
      <c r="P94" s="163"/>
      <c r="Q94" s="163"/>
      <c r="R94" s="163"/>
      <c r="S94" s="163"/>
      <c r="T94" s="163"/>
      <c r="U94" s="163"/>
      <c r="V94" s="163"/>
      <c r="W94" s="163"/>
      <c r="X94" s="369"/>
      <c r="Y94" s="163"/>
      <c r="Z94" s="163"/>
      <c r="AA94" s="163"/>
    </row>
    <row r="95" spans="1:27" s="42" customFormat="1" ht="12.75">
      <c r="A95" s="162"/>
      <c r="B95" s="360" t="s">
        <v>644</v>
      </c>
      <c r="C95" s="360"/>
      <c r="D95" s="360"/>
      <c r="E95" s="360"/>
      <c r="F95" s="360"/>
      <c r="G95" s="360">
        <v>2015</v>
      </c>
      <c r="H95" s="182">
        <v>142167.7</v>
      </c>
      <c r="I95" s="182" t="s">
        <v>442</v>
      </c>
      <c r="J95" s="163"/>
      <c r="K95" s="162"/>
      <c r="L95" s="163"/>
      <c r="M95" s="163"/>
      <c r="N95" s="163"/>
      <c r="O95" s="163"/>
      <c r="P95" s="163"/>
      <c r="Q95" s="163"/>
      <c r="R95" s="163"/>
      <c r="S95" s="163"/>
      <c r="T95" s="163"/>
      <c r="U95" s="163"/>
      <c r="V95" s="163"/>
      <c r="W95" s="163"/>
      <c r="X95" s="369"/>
      <c r="Y95" s="163"/>
      <c r="Z95" s="163"/>
      <c r="AA95" s="163"/>
    </row>
    <row r="96" spans="1:27" s="42" customFormat="1" ht="12.75">
      <c r="A96" s="162"/>
      <c r="B96" s="183" t="s">
        <v>645</v>
      </c>
      <c r="C96" s="163"/>
      <c r="D96" s="163"/>
      <c r="E96" s="163"/>
      <c r="F96" s="163"/>
      <c r="G96" s="163">
        <v>2023</v>
      </c>
      <c r="H96" s="182">
        <v>101834.22</v>
      </c>
      <c r="I96" s="182" t="s">
        <v>442</v>
      </c>
      <c r="J96" s="163"/>
      <c r="K96" s="162"/>
      <c r="L96" s="163"/>
      <c r="M96" s="163"/>
      <c r="N96" s="163"/>
      <c r="O96" s="163"/>
      <c r="P96" s="163"/>
      <c r="Q96" s="163"/>
      <c r="R96" s="163"/>
      <c r="S96" s="163"/>
      <c r="T96" s="163"/>
      <c r="U96" s="163"/>
      <c r="V96" s="163"/>
      <c r="W96" s="163"/>
      <c r="X96" s="369"/>
      <c r="Y96" s="163"/>
      <c r="Z96" s="163"/>
      <c r="AA96" s="163"/>
    </row>
    <row r="97" spans="1:27" s="42" customFormat="1" ht="12.75">
      <c r="A97" s="162"/>
      <c r="B97" s="183" t="s">
        <v>638</v>
      </c>
      <c r="C97" s="163"/>
      <c r="D97" s="163"/>
      <c r="E97" s="163"/>
      <c r="F97" s="163"/>
      <c r="G97" s="163">
        <v>2023</v>
      </c>
      <c r="H97" s="182">
        <v>91538.06</v>
      </c>
      <c r="I97" s="182" t="s">
        <v>442</v>
      </c>
      <c r="J97" s="163"/>
      <c r="K97" s="162"/>
      <c r="L97" s="163"/>
      <c r="M97" s="163"/>
      <c r="N97" s="163"/>
      <c r="O97" s="163"/>
      <c r="P97" s="163"/>
      <c r="Q97" s="163"/>
      <c r="R97" s="163"/>
      <c r="S97" s="163"/>
      <c r="T97" s="163"/>
      <c r="U97" s="163"/>
      <c r="V97" s="163"/>
      <c r="W97" s="163"/>
      <c r="X97" s="369"/>
      <c r="Y97" s="163"/>
      <c r="Z97" s="163"/>
      <c r="AA97" s="163"/>
    </row>
    <row r="98" spans="1:27" s="42" customFormat="1" ht="12.75">
      <c r="A98" s="162"/>
      <c r="B98" s="183" t="s">
        <v>646</v>
      </c>
      <c r="C98" s="163"/>
      <c r="D98" s="163"/>
      <c r="E98" s="163"/>
      <c r="F98" s="163"/>
      <c r="G98" s="163">
        <v>2020.2021</v>
      </c>
      <c r="H98" s="182">
        <v>58143.37</v>
      </c>
      <c r="I98" s="182" t="s">
        <v>442</v>
      </c>
      <c r="J98" s="163"/>
      <c r="K98" s="162"/>
      <c r="L98" s="163"/>
      <c r="M98" s="163"/>
      <c r="N98" s="163"/>
      <c r="O98" s="163"/>
      <c r="P98" s="163"/>
      <c r="Q98" s="163"/>
      <c r="R98" s="163"/>
      <c r="S98" s="163"/>
      <c r="T98" s="163"/>
      <c r="U98" s="163"/>
      <c r="V98" s="163"/>
      <c r="W98" s="163"/>
      <c r="X98" s="369"/>
      <c r="Y98" s="163"/>
      <c r="Z98" s="163"/>
      <c r="AA98" s="163"/>
    </row>
    <row r="99" spans="1:27" s="42" customFormat="1" ht="12.75">
      <c r="A99" s="162"/>
      <c r="B99" s="183" t="s">
        <v>17</v>
      </c>
      <c r="C99" s="163"/>
      <c r="D99" s="163"/>
      <c r="E99" s="163"/>
      <c r="F99" s="163"/>
      <c r="G99" s="163"/>
      <c r="H99" s="182">
        <v>510401.008</v>
      </c>
      <c r="I99" s="182" t="s">
        <v>442</v>
      </c>
      <c r="J99" s="163"/>
      <c r="K99" s="162"/>
      <c r="L99" s="163"/>
      <c r="M99" s="163"/>
      <c r="N99" s="163"/>
      <c r="O99" s="163"/>
      <c r="P99" s="163"/>
      <c r="Q99" s="163"/>
      <c r="R99" s="163"/>
      <c r="S99" s="163"/>
      <c r="T99" s="163"/>
      <c r="U99" s="163"/>
      <c r="V99" s="163"/>
      <c r="W99" s="163"/>
      <c r="X99" s="369"/>
      <c r="Y99" s="163"/>
      <c r="Z99" s="163"/>
      <c r="AA99" s="163"/>
    </row>
    <row r="100" spans="1:27" s="42" customFormat="1" ht="12.75">
      <c r="A100" s="361">
        <v>62</v>
      </c>
      <c r="B100" s="184" t="s">
        <v>628</v>
      </c>
      <c r="C100" s="163"/>
      <c r="D100" s="163"/>
      <c r="E100" s="163"/>
      <c r="F100" s="163"/>
      <c r="G100" s="163"/>
      <c r="H100" s="182"/>
      <c r="I100" s="182"/>
      <c r="J100" s="163"/>
      <c r="K100" s="361">
        <v>62</v>
      </c>
      <c r="L100" s="163"/>
      <c r="M100" s="163"/>
      <c r="N100" s="163"/>
      <c r="O100" s="163"/>
      <c r="P100" s="163"/>
      <c r="Q100" s="163"/>
      <c r="R100" s="163"/>
      <c r="S100" s="163"/>
      <c r="T100" s="163"/>
      <c r="U100" s="163"/>
      <c r="V100" s="163"/>
      <c r="W100" s="163"/>
      <c r="X100" s="369"/>
      <c r="Y100" s="163"/>
      <c r="Z100" s="163"/>
      <c r="AA100" s="163"/>
    </row>
    <row r="101" spans="1:27" s="42" customFormat="1" ht="25.5">
      <c r="A101" s="162"/>
      <c r="B101" s="183" t="s">
        <v>647</v>
      </c>
      <c r="C101" s="163" t="s">
        <v>584</v>
      </c>
      <c r="D101" s="163"/>
      <c r="E101" s="163"/>
      <c r="F101" s="163"/>
      <c r="G101" s="163">
        <v>2015</v>
      </c>
      <c r="H101" s="182">
        <v>11041.16</v>
      </c>
      <c r="I101" s="182" t="s">
        <v>442</v>
      </c>
      <c r="J101" s="163"/>
      <c r="K101" s="162"/>
      <c r="L101" s="163"/>
      <c r="M101" s="163"/>
      <c r="N101" s="163"/>
      <c r="O101" s="163"/>
      <c r="P101" s="163"/>
      <c r="Q101" s="163"/>
      <c r="R101" s="163"/>
      <c r="S101" s="163"/>
      <c r="T101" s="163"/>
      <c r="U101" s="163"/>
      <c r="V101" s="163"/>
      <c r="W101" s="163"/>
      <c r="X101" s="369"/>
      <c r="Y101" s="163"/>
      <c r="Z101" s="163"/>
      <c r="AA101" s="163"/>
    </row>
    <row r="102" spans="1:27" s="42" customFormat="1" ht="12.75">
      <c r="A102" s="162"/>
      <c r="B102" s="183" t="s">
        <v>648</v>
      </c>
      <c r="C102" s="163" t="s">
        <v>584</v>
      </c>
      <c r="D102" s="163"/>
      <c r="E102" s="163"/>
      <c r="F102" s="163"/>
      <c r="G102" s="163">
        <v>2015</v>
      </c>
      <c r="H102" s="182">
        <v>6273</v>
      </c>
      <c r="I102" s="182" t="s">
        <v>442</v>
      </c>
      <c r="J102" s="163"/>
      <c r="K102" s="162"/>
      <c r="L102" s="163"/>
      <c r="M102" s="163"/>
      <c r="N102" s="163"/>
      <c r="O102" s="163"/>
      <c r="P102" s="163"/>
      <c r="Q102" s="163"/>
      <c r="R102" s="163"/>
      <c r="S102" s="163"/>
      <c r="T102" s="163"/>
      <c r="U102" s="163"/>
      <c r="V102" s="163"/>
      <c r="W102" s="163"/>
      <c r="X102" s="369"/>
      <c r="Y102" s="163"/>
      <c r="Z102" s="163"/>
      <c r="AA102" s="163"/>
    </row>
    <row r="103" spans="1:27" s="42" customFormat="1" ht="12.75">
      <c r="A103" s="162"/>
      <c r="B103" s="183" t="s">
        <v>649</v>
      </c>
      <c r="C103" s="163" t="s">
        <v>584</v>
      </c>
      <c r="D103" s="163"/>
      <c r="E103" s="163"/>
      <c r="F103" s="163"/>
      <c r="G103" s="163">
        <v>2015</v>
      </c>
      <c r="H103" s="182">
        <v>24108</v>
      </c>
      <c r="I103" s="182" t="s">
        <v>442</v>
      </c>
      <c r="J103" s="163"/>
      <c r="K103" s="162"/>
      <c r="L103" s="163"/>
      <c r="M103" s="163"/>
      <c r="N103" s="163"/>
      <c r="O103" s="163"/>
      <c r="P103" s="163"/>
      <c r="Q103" s="163"/>
      <c r="R103" s="163"/>
      <c r="S103" s="163"/>
      <c r="T103" s="163"/>
      <c r="U103" s="163"/>
      <c r="V103" s="163"/>
      <c r="W103" s="163"/>
      <c r="X103" s="369"/>
      <c r="Y103" s="163"/>
      <c r="Z103" s="163"/>
      <c r="AA103" s="163"/>
    </row>
    <row r="104" spans="1:27" s="42" customFormat="1" ht="12.75">
      <c r="A104" s="162"/>
      <c r="B104" s="183" t="s">
        <v>650</v>
      </c>
      <c r="C104" s="163" t="s">
        <v>584</v>
      </c>
      <c r="D104" s="163"/>
      <c r="E104" s="163"/>
      <c r="F104" s="163"/>
      <c r="G104" s="163">
        <v>2015</v>
      </c>
      <c r="H104" s="182">
        <v>17146.2</v>
      </c>
      <c r="I104" s="182" t="s">
        <v>442</v>
      </c>
      <c r="J104" s="163"/>
      <c r="K104" s="162"/>
      <c r="L104" s="163"/>
      <c r="M104" s="163"/>
      <c r="N104" s="163"/>
      <c r="O104" s="163"/>
      <c r="P104" s="163"/>
      <c r="Q104" s="163"/>
      <c r="R104" s="163"/>
      <c r="S104" s="163"/>
      <c r="T104" s="163"/>
      <c r="U104" s="163"/>
      <c r="V104" s="163"/>
      <c r="W104" s="163"/>
      <c r="X104" s="369"/>
      <c r="Y104" s="163"/>
      <c r="Z104" s="163"/>
      <c r="AA104" s="163"/>
    </row>
    <row r="105" spans="1:27" s="42" customFormat="1" ht="12.75">
      <c r="A105" s="162"/>
      <c r="B105" s="183" t="s">
        <v>651</v>
      </c>
      <c r="C105" s="163" t="s">
        <v>584</v>
      </c>
      <c r="D105" s="163"/>
      <c r="E105" s="163"/>
      <c r="F105" s="163"/>
      <c r="G105" s="163">
        <v>2015</v>
      </c>
      <c r="H105" s="182">
        <v>25461</v>
      </c>
      <c r="I105" s="182" t="s">
        <v>442</v>
      </c>
      <c r="J105" s="163"/>
      <c r="K105" s="162"/>
      <c r="L105" s="163"/>
      <c r="M105" s="163"/>
      <c r="N105" s="163"/>
      <c r="O105" s="163"/>
      <c r="P105" s="163"/>
      <c r="Q105" s="163"/>
      <c r="R105" s="163"/>
      <c r="S105" s="163"/>
      <c r="T105" s="163"/>
      <c r="U105" s="163"/>
      <c r="V105" s="163"/>
      <c r="W105" s="163"/>
      <c r="X105" s="369"/>
      <c r="Y105" s="163"/>
      <c r="Z105" s="163"/>
      <c r="AA105" s="163"/>
    </row>
    <row r="106" spans="1:27" s="42" customFormat="1" ht="12.75">
      <c r="A106" s="162"/>
      <c r="B106" s="183" t="s">
        <v>652</v>
      </c>
      <c r="C106" s="163" t="s">
        <v>584</v>
      </c>
      <c r="D106" s="163"/>
      <c r="E106" s="163"/>
      <c r="F106" s="163"/>
      <c r="G106" s="163">
        <v>2015</v>
      </c>
      <c r="H106" s="182">
        <v>1845</v>
      </c>
      <c r="I106" s="182" t="s">
        <v>442</v>
      </c>
      <c r="J106" s="163"/>
      <c r="K106" s="162"/>
      <c r="L106" s="163"/>
      <c r="M106" s="163"/>
      <c r="N106" s="163"/>
      <c r="O106" s="163"/>
      <c r="P106" s="163"/>
      <c r="Q106" s="163"/>
      <c r="R106" s="163"/>
      <c r="S106" s="163"/>
      <c r="T106" s="163"/>
      <c r="U106" s="163"/>
      <c r="V106" s="163"/>
      <c r="W106" s="163"/>
      <c r="X106" s="369"/>
      <c r="Y106" s="163"/>
      <c r="Z106" s="163"/>
      <c r="AA106" s="163"/>
    </row>
    <row r="107" spans="1:27" s="42" customFormat="1" ht="12.75">
      <c r="A107" s="162"/>
      <c r="B107" s="183" t="s">
        <v>653</v>
      </c>
      <c r="C107" s="163" t="s">
        <v>584</v>
      </c>
      <c r="D107" s="163"/>
      <c r="E107" s="163"/>
      <c r="F107" s="163"/>
      <c r="G107" s="163">
        <v>2015</v>
      </c>
      <c r="H107" s="182">
        <v>4218.9</v>
      </c>
      <c r="I107" s="182" t="s">
        <v>442</v>
      </c>
      <c r="J107" s="163"/>
      <c r="K107" s="162"/>
      <c r="L107" s="163"/>
      <c r="M107" s="163"/>
      <c r="N107" s="163"/>
      <c r="O107" s="163"/>
      <c r="P107" s="163"/>
      <c r="Q107" s="163"/>
      <c r="R107" s="163"/>
      <c r="S107" s="163"/>
      <c r="T107" s="163"/>
      <c r="U107" s="163"/>
      <c r="V107" s="163"/>
      <c r="W107" s="163"/>
      <c r="X107" s="369"/>
      <c r="Y107" s="163"/>
      <c r="Z107" s="163"/>
      <c r="AA107" s="163"/>
    </row>
    <row r="108" spans="1:27" s="42" customFormat="1" ht="51">
      <c r="A108" s="162">
        <v>63</v>
      </c>
      <c r="B108" s="183" t="s">
        <v>654</v>
      </c>
      <c r="C108" s="163" t="s">
        <v>566</v>
      </c>
      <c r="D108" s="163" t="s">
        <v>548</v>
      </c>
      <c r="E108" s="163"/>
      <c r="F108" s="163"/>
      <c r="G108" s="163" t="s">
        <v>655</v>
      </c>
      <c r="H108" s="182">
        <v>571981.01</v>
      </c>
      <c r="I108" s="182" t="s">
        <v>442</v>
      </c>
      <c r="J108" s="163"/>
      <c r="K108" s="162">
        <v>63</v>
      </c>
      <c r="L108" s="163" t="s">
        <v>706</v>
      </c>
      <c r="M108" s="163" t="s">
        <v>757</v>
      </c>
      <c r="N108" s="163" t="s">
        <v>715</v>
      </c>
      <c r="O108" s="163" t="s">
        <v>758</v>
      </c>
      <c r="P108" s="163" t="s">
        <v>717</v>
      </c>
      <c r="Q108" s="163"/>
      <c r="R108" s="163" t="s">
        <v>769</v>
      </c>
      <c r="S108" s="163" t="s">
        <v>769</v>
      </c>
      <c r="T108" s="163" t="s">
        <v>769</v>
      </c>
      <c r="U108" s="163" t="s">
        <v>769</v>
      </c>
      <c r="V108" s="163" t="s">
        <v>769</v>
      </c>
      <c r="W108" s="163" t="s">
        <v>769</v>
      </c>
      <c r="X108" s="369">
        <v>40.9</v>
      </c>
      <c r="Y108" s="163">
        <v>1</v>
      </c>
      <c r="Z108" s="163" t="s">
        <v>175</v>
      </c>
      <c r="AA108" s="163" t="s">
        <v>175</v>
      </c>
    </row>
    <row r="109" spans="1:27" s="42" customFormat="1" ht="25.5">
      <c r="A109" s="162">
        <v>64</v>
      </c>
      <c r="B109" s="183" t="s">
        <v>656</v>
      </c>
      <c r="C109" s="163"/>
      <c r="D109" s="163"/>
      <c r="E109" s="163"/>
      <c r="F109" s="163"/>
      <c r="G109" s="163">
        <v>2021</v>
      </c>
      <c r="H109" s="182">
        <v>144902.17</v>
      </c>
      <c r="I109" s="182" t="s">
        <v>442</v>
      </c>
      <c r="J109" s="163"/>
      <c r="K109" s="162">
        <v>64</v>
      </c>
      <c r="L109" s="163"/>
      <c r="M109" s="163" t="s">
        <v>759</v>
      </c>
      <c r="N109" s="163"/>
      <c r="O109" s="163"/>
      <c r="P109" s="163"/>
      <c r="Q109" s="163"/>
      <c r="R109" s="163"/>
      <c r="S109" s="163"/>
      <c r="T109" s="163"/>
      <c r="U109" s="163"/>
      <c r="V109" s="163"/>
      <c r="W109" s="163"/>
      <c r="X109" s="369"/>
      <c r="Y109" s="163"/>
      <c r="Z109" s="163"/>
      <c r="AA109" s="163"/>
    </row>
    <row r="110" spans="1:27" s="42" customFormat="1" ht="12.75">
      <c r="A110" s="162">
        <v>65</v>
      </c>
      <c r="B110" s="183" t="s">
        <v>657</v>
      </c>
      <c r="C110" s="163" t="s">
        <v>584</v>
      </c>
      <c r="D110" s="163"/>
      <c r="E110" s="163"/>
      <c r="F110" s="163"/>
      <c r="G110" s="163"/>
      <c r="H110" s="182">
        <v>36838.5</v>
      </c>
      <c r="I110" s="182" t="s">
        <v>442</v>
      </c>
      <c r="J110" s="163"/>
      <c r="K110" s="162">
        <v>65</v>
      </c>
      <c r="L110" s="163"/>
      <c r="M110" s="163"/>
      <c r="N110" s="163"/>
      <c r="O110" s="163"/>
      <c r="P110" s="163"/>
      <c r="Q110" s="163"/>
      <c r="R110" s="163"/>
      <c r="S110" s="163"/>
      <c r="T110" s="163"/>
      <c r="U110" s="163"/>
      <c r="V110" s="163"/>
      <c r="W110" s="163"/>
      <c r="X110" s="369"/>
      <c r="Y110" s="163"/>
      <c r="Z110" s="163"/>
      <c r="AA110" s="163"/>
    </row>
    <row r="111" spans="1:27" s="42" customFormat="1" ht="25.5">
      <c r="A111" s="162">
        <v>66</v>
      </c>
      <c r="B111" s="183" t="s">
        <v>658</v>
      </c>
      <c r="C111" s="163" t="s">
        <v>584</v>
      </c>
      <c r="D111" s="163"/>
      <c r="E111" s="163"/>
      <c r="F111" s="163"/>
      <c r="G111" s="163"/>
      <c r="H111" s="182">
        <v>45325.5</v>
      </c>
      <c r="I111" s="182" t="s">
        <v>442</v>
      </c>
      <c r="J111" s="163"/>
      <c r="K111" s="162">
        <v>66</v>
      </c>
      <c r="L111" s="163"/>
      <c r="M111" s="163"/>
      <c r="N111" s="163"/>
      <c r="O111" s="163"/>
      <c r="P111" s="163"/>
      <c r="Q111" s="163"/>
      <c r="R111" s="163"/>
      <c r="S111" s="163"/>
      <c r="T111" s="163"/>
      <c r="U111" s="163"/>
      <c r="V111" s="163"/>
      <c r="W111" s="163"/>
      <c r="X111" s="369"/>
      <c r="Y111" s="163"/>
      <c r="Z111" s="163"/>
      <c r="AA111" s="163"/>
    </row>
    <row r="112" spans="1:27" s="42" customFormat="1" ht="25.5">
      <c r="A112" s="162">
        <v>67</v>
      </c>
      <c r="B112" s="183" t="s">
        <v>659</v>
      </c>
      <c r="C112" s="163" t="s">
        <v>584</v>
      </c>
      <c r="D112" s="163"/>
      <c r="E112" s="163"/>
      <c r="F112" s="163"/>
      <c r="G112" s="163"/>
      <c r="H112" s="182">
        <v>36838.5</v>
      </c>
      <c r="I112" s="182" t="s">
        <v>442</v>
      </c>
      <c r="J112" s="163"/>
      <c r="K112" s="162">
        <v>67</v>
      </c>
      <c r="L112" s="163"/>
      <c r="M112" s="163"/>
      <c r="N112" s="163"/>
      <c r="O112" s="163"/>
      <c r="P112" s="163"/>
      <c r="Q112" s="163"/>
      <c r="R112" s="163"/>
      <c r="S112" s="163"/>
      <c r="T112" s="163"/>
      <c r="U112" s="163"/>
      <c r="V112" s="163"/>
      <c r="W112" s="163"/>
      <c r="X112" s="369"/>
      <c r="Y112" s="163"/>
      <c r="Z112" s="163"/>
      <c r="AA112" s="163"/>
    </row>
    <row r="113" spans="1:27" s="42" customFormat="1" ht="25.5">
      <c r="A113" s="162">
        <v>68</v>
      </c>
      <c r="B113" s="183" t="s">
        <v>660</v>
      </c>
      <c r="C113" s="163" t="s">
        <v>584</v>
      </c>
      <c r="D113" s="163"/>
      <c r="E113" s="163"/>
      <c r="F113" s="163"/>
      <c r="G113" s="163"/>
      <c r="H113" s="182">
        <v>49293.25</v>
      </c>
      <c r="I113" s="182" t="s">
        <v>442</v>
      </c>
      <c r="J113" s="163"/>
      <c r="K113" s="162">
        <v>68</v>
      </c>
      <c r="L113" s="163"/>
      <c r="M113" s="163"/>
      <c r="N113" s="163"/>
      <c r="O113" s="163"/>
      <c r="P113" s="163"/>
      <c r="Q113" s="163"/>
      <c r="R113" s="163"/>
      <c r="S113" s="163"/>
      <c r="T113" s="163"/>
      <c r="U113" s="163"/>
      <c r="V113" s="163"/>
      <c r="W113" s="163"/>
      <c r="X113" s="369"/>
      <c r="Y113" s="163"/>
      <c r="Z113" s="163"/>
      <c r="AA113" s="163"/>
    </row>
    <row r="114" spans="1:27" s="42" customFormat="1" ht="12.75">
      <c r="A114" s="162">
        <v>69</v>
      </c>
      <c r="B114" s="183" t="s">
        <v>661</v>
      </c>
      <c r="C114" s="163" t="s">
        <v>584</v>
      </c>
      <c r="D114" s="163"/>
      <c r="E114" s="163"/>
      <c r="F114" s="163"/>
      <c r="G114" s="163"/>
      <c r="H114" s="182">
        <v>36838.5</v>
      </c>
      <c r="I114" s="182" t="s">
        <v>442</v>
      </c>
      <c r="J114" s="163"/>
      <c r="K114" s="162">
        <v>69</v>
      </c>
      <c r="L114" s="163"/>
      <c r="M114" s="163"/>
      <c r="N114" s="163"/>
      <c r="O114" s="163"/>
      <c r="P114" s="163"/>
      <c r="Q114" s="163"/>
      <c r="R114" s="163"/>
      <c r="S114" s="163"/>
      <c r="T114" s="163"/>
      <c r="U114" s="163"/>
      <c r="V114" s="163"/>
      <c r="W114" s="163"/>
      <c r="X114" s="369"/>
      <c r="Y114" s="163"/>
      <c r="Z114" s="163"/>
      <c r="AA114" s="163"/>
    </row>
    <row r="115" spans="1:27" s="42" customFormat="1" ht="25.5">
      <c r="A115" s="361">
        <v>70</v>
      </c>
      <c r="B115" s="184" t="s">
        <v>662</v>
      </c>
      <c r="C115" s="163"/>
      <c r="D115" s="163"/>
      <c r="E115" s="163"/>
      <c r="F115" s="163"/>
      <c r="G115" s="163"/>
      <c r="H115" s="182"/>
      <c r="I115" s="182"/>
      <c r="J115" s="163"/>
      <c r="K115" s="361">
        <v>70</v>
      </c>
      <c r="L115" s="163"/>
      <c r="M115" s="163"/>
      <c r="N115" s="163"/>
      <c r="O115" s="163"/>
      <c r="P115" s="163"/>
      <c r="Q115" s="163"/>
      <c r="R115" s="163"/>
      <c r="S115" s="163"/>
      <c r="T115" s="163"/>
      <c r="U115" s="163"/>
      <c r="V115" s="163"/>
      <c r="W115" s="163"/>
      <c r="X115" s="369"/>
      <c r="Y115" s="163"/>
      <c r="Z115" s="163"/>
      <c r="AA115" s="163"/>
    </row>
    <row r="116" spans="1:27" s="42" customFormat="1" ht="12.75">
      <c r="A116" s="162"/>
      <c r="B116" s="183" t="s">
        <v>663</v>
      </c>
      <c r="C116" s="163" t="s">
        <v>584</v>
      </c>
      <c r="D116" s="163"/>
      <c r="E116" s="163"/>
      <c r="F116" s="163"/>
      <c r="G116" s="163">
        <v>2022</v>
      </c>
      <c r="H116" s="182">
        <v>226699.43</v>
      </c>
      <c r="I116" s="182" t="s">
        <v>442</v>
      </c>
      <c r="J116" s="163"/>
      <c r="K116" s="162"/>
      <c r="L116" s="163" t="s">
        <v>760</v>
      </c>
      <c r="M116" s="163" t="s">
        <v>761</v>
      </c>
      <c r="N116" s="163"/>
      <c r="O116" s="163"/>
      <c r="P116" s="163"/>
      <c r="Q116" s="163"/>
      <c r="R116" s="163"/>
      <c r="S116" s="163"/>
      <c r="T116" s="163"/>
      <c r="U116" s="163"/>
      <c r="V116" s="163"/>
      <c r="W116" s="163"/>
      <c r="X116" s="369"/>
      <c r="Y116" s="163"/>
      <c r="Z116" s="163"/>
      <c r="AA116" s="163"/>
    </row>
    <row r="117" spans="1:27" s="42" customFormat="1" ht="12.75">
      <c r="A117" s="162"/>
      <c r="B117" s="183" t="s">
        <v>664</v>
      </c>
      <c r="C117" s="163" t="s">
        <v>584</v>
      </c>
      <c r="D117" s="163"/>
      <c r="E117" s="163"/>
      <c r="F117" s="163"/>
      <c r="G117" s="163">
        <v>2022</v>
      </c>
      <c r="H117" s="182">
        <v>237303.44</v>
      </c>
      <c r="I117" s="182" t="s">
        <v>442</v>
      </c>
      <c r="J117" s="163"/>
      <c r="K117" s="162"/>
      <c r="L117" s="163"/>
      <c r="M117" s="163"/>
      <c r="N117" s="163"/>
      <c r="O117" s="163"/>
      <c r="P117" s="163"/>
      <c r="Q117" s="163"/>
      <c r="R117" s="163"/>
      <c r="S117" s="163"/>
      <c r="T117" s="163"/>
      <c r="U117" s="163"/>
      <c r="V117" s="163"/>
      <c r="W117" s="163"/>
      <c r="X117" s="369"/>
      <c r="Y117" s="163"/>
      <c r="Z117" s="163"/>
      <c r="AA117" s="163"/>
    </row>
    <row r="118" spans="1:27" s="42" customFormat="1" ht="12.75">
      <c r="A118" s="162">
        <v>71</v>
      </c>
      <c r="B118" s="183" t="s">
        <v>665</v>
      </c>
      <c r="C118" s="163" t="s">
        <v>584</v>
      </c>
      <c r="D118" s="163"/>
      <c r="E118" s="163"/>
      <c r="F118" s="163"/>
      <c r="G118" s="163">
        <v>2021</v>
      </c>
      <c r="H118" s="182">
        <v>617380</v>
      </c>
      <c r="I118" s="182" t="s">
        <v>442</v>
      </c>
      <c r="J118" s="163"/>
      <c r="K118" s="162">
        <v>71</v>
      </c>
      <c r="L118" s="163"/>
      <c r="M118" s="163" t="s">
        <v>762</v>
      </c>
      <c r="N118" s="163"/>
      <c r="O118" s="163"/>
      <c r="P118" s="163"/>
      <c r="Q118" s="163"/>
      <c r="R118" s="163"/>
      <c r="S118" s="163"/>
      <c r="T118" s="163"/>
      <c r="U118" s="163"/>
      <c r="V118" s="163"/>
      <c r="W118" s="163"/>
      <c r="X118" s="369"/>
      <c r="Y118" s="163"/>
      <c r="Z118" s="163"/>
      <c r="AA118" s="163"/>
    </row>
    <row r="119" spans="1:27" s="42" customFormat="1" ht="12.75">
      <c r="A119" s="361">
        <v>72</v>
      </c>
      <c r="B119" s="184" t="s">
        <v>666</v>
      </c>
      <c r="C119" s="163"/>
      <c r="D119" s="163"/>
      <c r="E119" s="163"/>
      <c r="F119" s="163"/>
      <c r="G119" s="163"/>
      <c r="H119" s="182"/>
      <c r="I119" s="182"/>
      <c r="J119" s="163"/>
      <c r="K119" s="361">
        <v>72</v>
      </c>
      <c r="L119" s="163"/>
      <c r="M119" s="163"/>
      <c r="N119" s="163"/>
      <c r="O119" s="163"/>
      <c r="P119" s="163"/>
      <c r="Q119" s="163"/>
      <c r="R119" s="163"/>
      <c r="S119" s="163"/>
      <c r="T119" s="163"/>
      <c r="U119" s="163"/>
      <c r="V119" s="163"/>
      <c r="W119" s="163"/>
      <c r="X119" s="369"/>
      <c r="Y119" s="163"/>
      <c r="Z119" s="163"/>
      <c r="AA119" s="163"/>
    </row>
    <row r="120" spans="1:27" s="42" customFormat="1" ht="12.75">
      <c r="A120" s="162"/>
      <c r="B120" s="183" t="s">
        <v>667</v>
      </c>
      <c r="C120" s="163" t="s">
        <v>584</v>
      </c>
      <c r="D120" s="163"/>
      <c r="E120" s="163"/>
      <c r="F120" s="163"/>
      <c r="G120" s="163">
        <v>2021</v>
      </c>
      <c r="H120" s="182">
        <v>116864.8</v>
      </c>
      <c r="I120" s="182" t="s">
        <v>442</v>
      </c>
      <c r="J120" s="163"/>
      <c r="K120" s="162"/>
      <c r="L120" s="163"/>
      <c r="M120" s="163" t="s">
        <v>719</v>
      </c>
      <c r="N120" s="163"/>
      <c r="O120" s="163"/>
      <c r="P120" s="163"/>
      <c r="Q120" s="163"/>
      <c r="R120" s="163"/>
      <c r="S120" s="163"/>
      <c r="T120" s="163"/>
      <c r="U120" s="163"/>
      <c r="V120" s="163"/>
      <c r="W120" s="163"/>
      <c r="X120" s="369"/>
      <c r="Y120" s="163"/>
      <c r="Z120" s="163"/>
      <c r="AA120" s="163"/>
    </row>
    <row r="121" spans="1:27" s="42" customFormat="1" ht="51">
      <c r="A121" s="162"/>
      <c r="B121" s="183" t="s">
        <v>668</v>
      </c>
      <c r="C121" s="163" t="s">
        <v>584</v>
      </c>
      <c r="D121" s="163"/>
      <c r="E121" s="163"/>
      <c r="F121" s="163"/>
      <c r="G121" s="163">
        <v>2021</v>
      </c>
      <c r="H121" s="182">
        <v>38273.82</v>
      </c>
      <c r="I121" s="182" t="s">
        <v>442</v>
      </c>
      <c r="J121" s="163"/>
      <c r="K121" s="162"/>
      <c r="L121" s="163"/>
      <c r="M121" s="163"/>
      <c r="N121" s="163"/>
      <c r="O121" s="163"/>
      <c r="P121" s="163"/>
      <c r="Q121" s="163"/>
      <c r="R121" s="163"/>
      <c r="S121" s="163"/>
      <c r="T121" s="163"/>
      <c r="U121" s="163"/>
      <c r="V121" s="163"/>
      <c r="W121" s="163"/>
      <c r="X121" s="369"/>
      <c r="Y121" s="163"/>
      <c r="Z121" s="163"/>
      <c r="AA121" s="163"/>
    </row>
    <row r="122" spans="1:27" s="42" customFormat="1" ht="25.5">
      <c r="A122" s="162">
        <v>73</v>
      </c>
      <c r="B122" s="183" t="s">
        <v>669</v>
      </c>
      <c r="C122" s="163" t="s">
        <v>584</v>
      </c>
      <c r="D122" s="163"/>
      <c r="E122" s="163"/>
      <c r="F122" s="163"/>
      <c r="G122" s="163">
        <v>2021</v>
      </c>
      <c r="H122" s="182">
        <v>34747.5</v>
      </c>
      <c r="I122" s="182" t="s">
        <v>442</v>
      </c>
      <c r="J122" s="163"/>
      <c r="K122" s="162">
        <v>73</v>
      </c>
      <c r="L122" s="163"/>
      <c r="M122" s="163" t="s">
        <v>763</v>
      </c>
      <c r="N122" s="163"/>
      <c r="O122" s="163"/>
      <c r="P122" s="163"/>
      <c r="Q122" s="163"/>
      <c r="R122" s="163"/>
      <c r="S122" s="163"/>
      <c r="T122" s="163"/>
      <c r="U122" s="163"/>
      <c r="V122" s="163"/>
      <c r="W122" s="163"/>
      <c r="X122" s="369"/>
      <c r="Y122" s="163"/>
      <c r="Z122" s="163"/>
      <c r="AA122" s="163"/>
    </row>
    <row r="123" spans="1:27" s="42" customFormat="1" ht="25.5">
      <c r="A123" s="162">
        <v>74</v>
      </c>
      <c r="B123" s="453" t="s">
        <v>670</v>
      </c>
      <c r="C123" s="369" t="s">
        <v>584</v>
      </c>
      <c r="D123" s="369"/>
      <c r="E123" s="369"/>
      <c r="F123" s="369"/>
      <c r="G123" s="369">
        <v>2021</v>
      </c>
      <c r="H123" s="454">
        <v>49293.15</v>
      </c>
      <c r="I123" s="454" t="s">
        <v>442</v>
      </c>
      <c r="J123" s="369"/>
      <c r="K123" s="162">
        <v>74</v>
      </c>
      <c r="L123" s="369"/>
      <c r="M123" s="369" t="s">
        <v>739</v>
      </c>
      <c r="N123" s="369"/>
      <c r="O123" s="369"/>
      <c r="P123" s="369"/>
      <c r="Q123" s="369"/>
      <c r="R123" s="369"/>
      <c r="S123" s="369"/>
      <c r="T123" s="369"/>
      <c r="U123" s="369"/>
      <c r="V123" s="369"/>
      <c r="W123" s="369"/>
      <c r="X123" s="369"/>
      <c r="Y123" s="369"/>
      <c r="Z123" s="369"/>
      <c r="AA123" s="369"/>
    </row>
    <row r="124" spans="1:27" s="42" customFormat="1" ht="25.5">
      <c r="A124" s="162">
        <v>75</v>
      </c>
      <c r="B124" s="453" t="s">
        <v>671</v>
      </c>
      <c r="C124" s="369" t="s">
        <v>584</v>
      </c>
      <c r="D124" s="369"/>
      <c r="E124" s="369"/>
      <c r="F124" s="369"/>
      <c r="G124" s="369">
        <v>2021</v>
      </c>
      <c r="H124" s="454">
        <v>25387.2</v>
      </c>
      <c r="I124" s="454" t="s">
        <v>442</v>
      </c>
      <c r="J124" s="369"/>
      <c r="K124" s="162">
        <v>75</v>
      </c>
      <c r="L124" s="369"/>
      <c r="M124" s="369" t="s">
        <v>687</v>
      </c>
      <c r="N124" s="369"/>
      <c r="O124" s="369"/>
      <c r="P124" s="369"/>
      <c r="Q124" s="369"/>
      <c r="R124" s="369"/>
      <c r="S124" s="369"/>
      <c r="T124" s="369"/>
      <c r="U124" s="369"/>
      <c r="V124" s="369"/>
      <c r="W124" s="369"/>
      <c r="X124" s="369"/>
      <c r="Y124" s="369"/>
      <c r="Z124" s="369"/>
      <c r="AA124" s="369"/>
    </row>
    <row r="125" spans="1:27" s="42" customFormat="1" ht="25.5">
      <c r="A125" s="162">
        <v>76</v>
      </c>
      <c r="B125" s="453" t="s">
        <v>672</v>
      </c>
      <c r="C125" s="369" t="s">
        <v>584</v>
      </c>
      <c r="D125" s="369"/>
      <c r="E125" s="369"/>
      <c r="F125" s="369"/>
      <c r="G125" s="369">
        <v>2022</v>
      </c>
      <c r="H125" s="454">
        <v>44966</v>
      </c>
      <c r="I125" s="454" t="s">
        <v>442</v>
      </c>
      <c r="J125" s="369"/>
      <c r="K125" s="162">
        <v>76</v>
      </c>
      <c r="L125" s="369"/>
      <c r="M125" s="369"/>
      <c r="N125" s="369"/>
      <c r="O125" s="369"/>
      <c r="P125" s="369"/>
      <c r="Q125" s="369"/>
      <c r="R125" s="369"/>
      <c r="S125" s="369"/>
      <c r="T125" s="369"/>
      <c r="U125" s="369"/>
      <c r="V125" s="369"/>
      <c r="W125" s="369"/>
      <c r="X125" s="369"/>
      <c r="Y125" s="369"/>
      <c r="Z125" s="369"/>
      <c r="AA125" s="369"/>
    </row>
    <row r="126" spans="1:27" s="42" customFormat="1" ht="12.75">
      <c r="A126" s="162">
        <v>77</v>
      </c>
      <c r="B126" s="453" t="s">
        <v>673</v>
      </c>
      <c r="C126" s="369" t="s">
        <v>584</v>
      </c>
      <c r="D126" s="369"/>
      <c r="E126" s="369"/>
      <c r="F126" s="369"/>
      <c r="G126" s="369">
        <v>2022</v>
      </c>
      <c r="H126" s="454">
        <v>25323.62</v>
      </c>
      <c r="I126" s="454" t="s">
        <v>442</v>
      </c>
      <c r="J126" s="369"/>
      <c r="K126" s="162">
        <v>77</v>
      </c>
      <c r="L126" s="369"/>
      <c r="M126" s="369" t="s">
        <v>762</v>
      </c>
      <c r="N126" s="369"/>
      <c r="O126" s="369"/>
      <c r="P126" s="369"/>
      <c r="Q126" s="369"/>
      <c r="R126" s="369"/>
      <c r="S126" s="369"/>
      <c r="T126" s="369"/>
      <c r="U126" s="369"/>
      <c r="V126" s="369"/>
      <c r="W126" s="369"/>
      <c r="X126" s="369"/>
      <c r="Y126" s="369"/>
      <c r="Z126" s="369"/>
      <c r="AA126" s="369"/>
    </row>
    <row r="127" spans="1:27" s="42" customFormat="1" ht="38.25">
      <c r="A127" s="162">
        <v>78</v>
      </c>
      <c r="B127" s="453" t="s">
        <v>676</v>
      </c>
      <c r="C127" s="369" t="s">
        <v>677</v>
      </c>
      <c r="D127" s="369" t="s">
        <v>548</v>
      </c>
      <c r="E127" s="369" t="s">
        <v>678</v>
      </c>
      <c r="F127" s="369" t="s">
        <v>175</v>
      </c>
      <c r="G127" s="369">
        <v>2023</v>
      </c>
      <c r="H127" s="454">
        <v>686801.37</v>
      </c>
      <c r="I127" s="454" t="s">
        <v>442</v>
      </c>
      <c r="J127" s="369"/>
      <c r="K127" s="162">
        <v>78</v>
      </c>
      <c r="L127" s="369" t="s">
        <v>60</v>
      </c>
      <c r="M127" s="369" t="s">
        <v>751</v>
      </c>
      <c r="N127" s="369"/>
      <c r="O127" s="369" t="s">
        <v>765</v>
      </c>
      <c r="P127" s="369" t="s">
        <v>397</v>
      </c>
      <c r="Q127" s="369"/>
      <c r="R127" s="369" t="s">
        <v>769</v>
      </c>
      <c r="S127" s="369" t="s">
        <v>769</v>
      </c>
      <c r="T127" s="369" t="s">
        <v>769</v>
      </c>
      <c r="U127" s="369" t="s">
        <v>769</v>
      </c>
      <c r="V127" s="369" t="s">
        <v>727</v>
      </c>
      <c r="W127" s="369" t="s">
        <v>769</v>
      </c>
      <c r="X127" s="369">
        <v>61.96</v>
      </c>
      <c r="Y127" s="369">
        <v>1</v>
      </c>
      <c r="Z127" s="369" t="s">
        <v>175</v>
      </c>
      <c r="AA127" s="369" t="s">
        <v>175</v>
      </c>
    </row>
    <row r="128" spans="1:27" s="42" customFormat="1" ht="38.25">
      <c r="A128" s="162">
        <v>79</v>
      </c>
      <c r="B128" s="453" t="s">
        <v>679</v>
      </c>
      <c r="C128" s="369" t="s">
        <v>677</v>
      </c>
      <c r="D128" s="369" t="s">
        <v>548</v>
      </c>
      <c r="E128" s="369" t="s">
        <v>175</v>
      </c>
      <c r="F128" s="369" t="s">
        <v>175</v>
      </c>
      <c r="G128" s="369">
        <v>2023</v>
      </c>
      <c r="H128" s="454">
        <v>824423.15</v>
      </c>
      <c r="I128" s="454" t="s">
        <v>442</v>
      </c>
      <c r="J128" s="369"/>
      <c r="K128" s="162">
        <v>79</v>
      </c>
      <c r="L128" s="369" t="s">
        <v>60</v>
      </c>
      <c r="M128" s="369" t="s">
        <v>738</v>
      </c>
      <c r="N128" s="369"/>
      <c r="O128" s="369" t="s">
        <v>766</v>
      </c>
      <c r="P128" s="369" t="s">
        <v>686</v>
      </c>
      <c r="Q128" s="369"/>
      <c r="R128" s="369" t="s">
        <v>769</v>
      </c>
      <c r="S128" s="369" t="s">
        <v>769</v>
      </c>
      <c r="T128" s="369" t="s">
        <v>769</v>
      </c>
      <c r="U128" s="369" t="s">
        <v>769</v>
      </c>
      <c r="V128" s="369" t="s">
        <v>727</v>
      </c>
      <c r="W128" s="369" t="s">
        <v>769</v>
      </c>
      <c r="X128" s="369">
        <v>40.9</v>
      </c>
      <c r="Y128" s="369">
        <v>1</v>
      </c>
      <c r="Z128" s="369" t="s">
        <v>175</v>
      </c>
      <c r="AA128" s="369" t="s">
        <v>175</v>
      </c>
    </row>
    <row r="129" spans="1:27" s="42" customFormat="1" ht="25.5">
      <c r="A129" s="162">
        <v>80</v>
      </c>
      <c r="B129" s="453" t="s">
        <v>964</v>
      </c>
      <c r="C129" s="163" t="s">
        <v>582</v>
      </c>
      <c r="D129" s="163" t="s">
        <v>548</v>
      </c>
      <c r="E129" s="163" t="s">
        <v>175</v>
      </c>
      <c r="F129" s="163" t="s">
        <v>548</v>
      </c>
      <c r="G129" s="163" t="s">
        <v>559</v>
      </c>
      <c r="H129" s="182">
        <v>150000</v>
      </c>
      <c r="I129" s="454" t="s">
        <v>944</v>
      </c>
      <c r="J129" s="163"/>
      <c r="K129" s="162">
        <v>80</v>
      </c>
      <c r="L129" s="163" t="s">
        <v>727</v>
      </c>
      <c r="M129" s="163" t="s">
        <v>967</v>
      </c>
      <c r="N129" s="163" t="s">
        <v>365</v>
      </c>
      <c r="O129" s="163" t="s">
        <v>961</v>
      </c>
      <c r="P129" s="163" t="s">
        <v>389</v>
      </c>
      <c r="Q129" s="163"/>
      <c r="R129" s="163" t="s">
        <v>772</v>
      </c>
      <c r="S129" s="163" t="s">
        <v>768</v>
      </c>
      <c r="T129" s="163" t="s">
        <v>768</v>
      </c>
      <c r="U129" s="163" t="s">
        <v>772</v>
      </c>
      <c r="V129" s="163" t="s">
        <v>176</v>
      </c>
      <c r="W129" s="163" t="s">
        <v>772</v>
      </c>
      <c r="X129" s="369">
        <v>109.33</v>
      </c>
      <c r="Y129" s="163">
        <v>2</v>
      </c>
      <c r="Z129" s="163" t="s">
        <v>548</v>
      </c>
      <c r="AA129" s="163" t="s">
        <v>175</v>
      </c>
    </row>
    <row r="130" spans="1:27" s="42" customFormat="1" ht="38.25">
      <c r="A130" s="162">
        <v>81</v>
      </c>
      <c r="B130" s="453" t="s">
        <v>965</v>
      </c>
      <c r="C130" s="163" t="s">
        <v>966</v>
      </c>
      <c r="D130" s="163" t="s">
        <v>548</v>
      </c>
      <c r="E130" s="163" t="s">
        <v>175</v>
      </c>
      <c r="F130" s="163" t="s">
        <v>175</v>
      </c>
      <c r="G130" s="163">
        <v>2022</v>
      </c>
      <c r="H130" s="182">
        <v>280044.37</v>
      </c>
      <c r="I130" s="454" t="s">
        <v>442</v>
      </c>
      <c r="J130" s="163"/>
      <c r="K130" s="162">
        <v>81</v>
      </c>
      <c r="L130" s="163" t="s">
        <v>60</v>
      </c>
      <c r="M130" s="163" t="s">
        <v>701</v>
      </c>
      <c r="N130" s="163" t="s">
        <v>365</v>
      </c>
      <c r="O130" s="163" t="s">
        <v>702</v>
      </c>
      <c r="P130" s="163" t="s">
        <v>682</v>
      </c>
      <c r="Q130" s="163"/>
      <c r="R130" s="163" t="s">
        <v>768</v>
      </c>
      <c r="S130" s="163" t="s">
        <v>768</v>
      </c>
      <c r="T130" s="163" t="s">
        <v>768</v>
      </c>
      <c r="U130" s="163" t="s">
        <v>768</v>
      </c>
      <c r="V130" s="163" t="s">
        <v>768</v>
      </c>
      <c r="W130" s="163" t="s">
        <v>768</v>
      </c>
      <c r="X130" s="369">
        <v>65.5</v>
      </c>
      <c r="Y130" s="163">
        <v>2</v>
      </c>
      <c r="Z130" s="163" t="s">
        <v>773</v>
      </c>
      <c r="AA130" s="163" t="s">
        <v>175</v>
      </c>
    </row>
    <row r="131" spans="1:27" s="42" customFormat="1" ht="13.5" customHeight="1" thickBot="1">
      <c r="A131" s="494" t="s">
        <v>64</v>
      </c>
      <c r="B131" s="495" t="s">
        <v>64</v>
      </c>
      <c r="C131" s="482"/>
      <c r="D131" s="54"/>
      <c r="E131" s="54"/>
      <c r="F131" s="55"/>
      <c r="G131" s="100"/>
      <c r="H131" s="380">
        <f>SUM(H7:H130)</f>
        <v>41826519.61800001</v>
      </c>
      <c r="I131" s="380"/>
      <c r="J131" s="380">
        <f>SUM(J7:J128)</f>
        <v>0</v>
      </c>
      <c r="K131" s="269"/>
      <c r="L131" s="269"/>
      <c r="M131" s="269"/>
      <c r="N131" s="269"/>
      <c r="O131" s="269"/>
      <c r="P131" s="269"/>
      <c r="Q131" s="269"/>
      <c r="R131" s="269"/>
      <c r="S131" s="269"/>
      <c r="T131" s="269"/>
      <c r="U131" s="269"/>
      <c r="V131" s="269"/>
      <c r="W131" s="269"/>
      <c r="X131" s="459"/>
      <c r="Y131" s="269"/>
      <c r="Z131" s="269"/>
      <c r="AA131" s="270"/>
    </row>
    <row r="132" spans="1:27" s="3" customFormat="1" ht="12.75" customHeight="1">
      <c r="A132" s="478" t="s">
        <v>65</v>
      </c>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80"/>
    </row>
    <row r="133" spans="1:27" s="42" customFormat="1" ht="51">
      <c r="A133" s="163">
        <v>1</v>
      </c>
      <c r="B133" s="162" t="s">
        <v>125</v>
      </c>
      <c r="C133" s="163" t="s">
        <v>293</v>
      </c>
      <c r="D133" s="163" t="s">
        <v>126</v>
      </c>
      <c r="E133" s="163" t="s">
        <v>127</v>
      </c>
      <c r="F133" s="163" t="s">
        <v>127</v>
      </c>
      <c r="G133" s="163">
        <v>1970</v>
      </c>
      <c r="H133" s="438">
        <v>2203000</v>
      </c>
      <c r="I133" s="425" t="s">
        <v>441</v>
      </c>
      <c r="J133" s="182"/>
      <c r="K133" s="163">
        <v>1</v>
      </c>
      <c r="L133" s="436" t="s">
        <v>295</v>
      </c>
      <c r="M133" s="163" t="s">
        <v>296</v>
      </c>
      <c r="N133" s="163" t="s">
        <v>129</v>
      </c>
      <c r="O133" s="163" t="s">
        <v>297</v>
      </c>
      <c r="P133" s="163" t="s">
        <v>298</v>
      </c>
      <c r="Q133" s="163"/>
      <c r="R133" s="163" t="s">
        <v>131</v>
      </c>
      <c r="S133" s="163" t="s">
        <v>131</v>
      </c>
      <c r="T133" s="163" t="s">
        <v>132</v>
      </c>
      <c r="U133" s="163" t="s">
        <v>131</v>
      </c>
      <c r="V133" s="163" t="s">
        <v>131</v>
      </c>
      <c r="W133" s="163" t="s">
        <v>132</v>
      </c>
      <c r="X133" s="369">
        <v>444.97</v>
      </c>
      <c r="Y133" s="437">
        <v>3</v>
      </c>
      <c r="Z133" s="437" t="s">
        <v>126</v>
      </c>
      <c r="AA133" s="437" t="s">
        <v>127</v>
      </c>
    </row>
    <row r="134" spans="1:27" s="42" customFormat="1" ht="102">
      <c r="A134" s="163">
        <v>2</v>
      </c>
      <c r="B134" s="162" t="s">
        <v>128</v>
      </c>
      <c r="C134" s="163" t="s">
        <v>294</v>
      </c>
      <c r="D134" s="163" t="s">
        <v>126</v>
      </c>
      <c r="E134" s="163" t="s">
        <v>127</v>
      </c>
      <c r="F134" s="163" t="s">
        <v>126</v>
      </c>
      <c r="G134" s="163">
        <v>1939</v>
      </c>
      <c r="H134" s="438">
        <v>2308000</v>
      </c>
      <c r="I134" s="425" t="s">
        <v>441</v>
      </c>
      <c r="J134" s="182"/>
      <c r="K134" s="163">
        <v>2</v>
      </c>
      <c r="L134" s="436" t="s">
        <v>299</v>
      </c>
      <c r="M134" s="163" t="s">
        <v>300</v>
      </c>
      <c r="N134" s="163" t="s">
        <v>301</v>
      </c>
      <c r="O134" s="163" t="s">
        <v>302</v>
      </c>
      <c r="P134" s="163" t="s">
        <v>130</v>
      </c>
      <c r="Q134" s="163" t="s">
        <v>304</v>
      </c>
      <c r="R134" s="163" t="s">
        <v>133</v>
      </c>
      <c r="S134" s="163" t="s">
        <v>131</v>
      </c>
      <c r="T134" s="163" t="s">
        <v>131</v>
      </c>
      <c r="U134" s="163" t="s">
        <v>133</v>
      </c>
      <c r="V134" s="163" t="s">
        <v>133</v>
      </c>
      <c r="W134" s="163" t="s">
        <v>131</v>
      </c>
      <c r="X134" s="369">
        <v>450.51</v>
      </c>
      <c r="Y134" s="437">
        <v>2</v>
      </c>
      <c r="Z134" s="437" t="s">
        <v>126</v>
      </c>
      <c r="AA134" s="437" t="s">
        <v>127</v>
      </c>
    </row>
    <row r="135" spans="1:27" s="42" customFormat="1" ht="25.5">
      <c r="A135" s="159">
        <v>3</v>
      </c>
      <c r="B135" s="159" t="s">
        <v>951</v>
      </c>
      <c r="C135" s="155" t="s">
        <v>584</v>
      </c>
      <c r="D135" s="155" t="s">
        <v>548</v>
      </c>
      <c r="E135" s="155" t="s">
        <v>175</v>
      </c>
      <c r="F135" s="155"/>
      <c r="G135" s="155">
        <v>2016</v>
      </c>
      <c r="H135" s="438">
        <v>5000</v>
      </c>
      <c r="I135" s="425" t="s">
        <v>442</v>
      </c>
      <c r="J135" s="182"/>
      <c r="K135" s="159"/>
      <c r="L135" s="268"/>
      <c r="M135" s="155" t="s">
        <v>950</v>
      </c>
      <c r="N135" s="155"/>
      <c r="O135" s="155"/>
      <c r="P135" s="155" t="s">
        <v>749</v>
      </c>
      <c r="Q135" s="155"/>
      <c r="R135" s="155"/>
      <c r="S135" s="155"/>
      <c r="T135" s="155"/>
      <c r="U135" s="155"/>
      <c r="V135" s="155"/>
      <c r="W135" s="155"/>
      <c r="X135" s="460"/>
      <c r="Y135" s="349"/>
      <c r="Z135" s="349"/>
      <c r="AA135" s="349"/>
    </row>
    <row r="136" spans="1:27" s="42" customFormat="1" ht="13.5" customHeight="1" thickBot="1">
      <c r="A136" s="494" t="s">
        <v>64</v>
      </c>
      <c r="B136" s="495" t="s">
        <v>64</v>
      </c>
      <c r="C136" s="482"/>
      <c r="D136" s="54"/>
      <c r="E136" s="54"/>
      <c r="F136" s="55"/>
      <c r="G136" s="100"/>
      <c r="H136" s="381">
        <f>SUM(H133:H135)</f>
        <v>4516000</v>
      </c>
      <c r="I136" s="381"/>
      <c r="J136" s="381">
        <f>SUM(J133:J134)</f>
        <v>0</v>
      </c>
      <c r="K136" s="269"/>
      <c r="L136" s="269"/>
      <c r="M136" s="269"/>
      <c r="N136" s="269"/>
      <c r="O136" s="269"/>
      <c r="P136" s="269"/>
      <c r="Q136" s="269"/>
      <c r="R136" s="269"/>
      <c r="S136" s="269"/>
      <c r="T136" s="269"/>
      <c r="U136" s="269"/>
      <c r="V136" s="269"/>
      <c r="W136" s="269"/>
      <c r="X136" s="459"/>
      <c r="Y136" s="269"/>
      <c r="Z136" s="269"/>
      <c r="AA136" s="270"/>
    </row>
    <row r="137" spans="1:27" s="42" customFormat="1" ht="14.25" customHeight="1" thickBot="1">
      <c r="A137" s="496" t="s">
        <v>67</v>
      </c>
      <c r="B137" s="497"/>
      <c r="C137" s="497"/>
      <c r="D137" s="497"/>
      <c r="E137" s="497"/>
      <c r="F137" s="497"/>
      <c r="G137" s="497"/>
      <c r="H137" s="497"/>
      <c r="I137" s="497"/>
      <c r="J137" s="497"/>
      <c r="K137" s="497"/>
      <c r="L137" s="497"/>
      <c r="M137" s="497"/>
      <c r="N137" s="497"/>
      <c r="O137" s="497"/>
      <c r="P137" s="497"/>
      <c r="Q137" s="497"/>
      <c r="R137" s="497"/>
      <c r="S137" s="497"/>
      <c r="T137" s="497"/>
      <c r="U137" s="497"/>
      <c r="V137" s="497"/>
      <c r="W137" s="497"/>
      <c r="X137" s="497"/>
      <c r="Y137" s="497"/>
      <c r="Z137" s="497"/>
      <c r="AA137" s="498"/>
    </row>
    <row r="138" spans="1:27" s="3" customFormat="1" ht="12.75" customHeight="1" thickBot="1">
      <c r="A138" s="499" t="s">
        <v>68</v>
      </c>
      <c r="B138" s="500"/>
      <c r="C138" s="500"/>
      <c r="D138" s="500"/>
      <c r="E138" s="500"/>
      <c r="F138" s="500"/>
      <c r="G138" s="500"/>
      <c r="H138" s="500"/>
      <c r="I138" s="500"/>
      <c r="J138" s="500"/>
      <c r="K138" s="500"/>
      <c r="L138" s="500"/>
      <c r="M138" s="500"/>
      <c r="N138" s="500"/>
      <c r="O138" s="500"/>
      <c r="P138" s="500"/>
      <c r="Q138" s="500"/>
      <c r="R138" s="500"/>
      <c r="S138" s="500"/>
      <c r="T138" s="500"/>
      <c r="U138" s="500"/>
      <c r="V138" s="500"/>
      <c r="W138" s="500"/>
      <c r="X138" s="500"/>
      <c r="Y138" s="500"/>
      <c r="Z138" s="500"/>
      <c r="AA138" s="501"/>
    </row>
    <row r="139" spans="1:27" s="42" customFormat="1" ht="24.75" customHeight="1">
      <c r="A139" s="158">
        <v>1</v>
      </c>
      <c r="B139" s="158" t="s">
        <v>332</v>
      </c>
      <c r="C139" s="186" t="s">
        <v>27</v>
      </c>
      <c r="D139" s="186" t="s">
        <v>126</v>
      </c>
      <c r="E139" s="186" t="s">
        <v>127</v>
      </c>
      <c r="F139" s="186" t="s">
        <v>127</v>
      </c>
      <c r="G139" s="186">
        <v>2005</v>
      </c>
      <c r="H139" s="283">
        <v>6451000</v>
      </c>
      <c r="I139" s="442" t="s">
        <v>944</v>
      </c>
      <c r="J139" s="502"/>
      <c r="K139" s="158">
        <v>1</v>
      </c>
      <c r="L139" s="267" t="s">
        <v>387</v>
      </c>
      <c r="M139" s="186" t="s">
        <v>21</v>
      </c>
      <c r="N139" s="186" t="s">
        <v>365</v>
      </c>
      <c r="O139" s="186" t="s">
        <v>388</v>
      </c>
      <c r="P139" s="186" t="s">
        <v>389</v>
      </c>
      <c r="Q139" s="155"/>
      <c r="R139" s="186" t="s">
        <v>131</v>
      </c>
      <c r="S139" s="186" t="s">
        <v>131</v>
      </c>
      <c r="T139" s="186" t="s">
        <v>131</v>
      </c>
      <c r="U139" s="186" t="s">
        <v>131</v>
      </c>
      <c r="V139" s="186" t="s">
        <v>131</v>
      </c>
      <c r="W139" s="186" t="s">
        <v>131</v>
      </c>
      <c r="X139" s="461">
        <v>2374.6</v>
      </c>
      <c r="Y139" s="348">
        <v>2</v>
      </c>
      <c r="Z139" s="348" t="s">
        <v>127</v>
      </c>
      <c r="AA139" s="348" t="s">
        <v>127</v>
      </c>
    </row>
    <row r="140" spans="1:27" s="42" customFormat="1" ht="22.5" customHeight="1">
      <c r="A140" s="159">
        <v>2</v>
      </c>
      <c r="B140" s="159" t="s">
        <v>384</v>
      </c>
      <c r="C140" s="155"/>
      <c r="D140" s="186" t="s">
        <v>126</v>
      </c>
      <c r="E140" s="155"/>
      <c r="F140" s="155"/>
      <c r="G140" s="155">
        <v>2007</v>
      </c>
      <c r="H140" s="425">
        <v>2664319.31</v>
      </c>
      <c r="I140" s="285" t="s">
        <v>442</v>
      </c>
      <c r="J140" s="503"/>
      <c r="K140" s="159">
        <v>2</v>
      </c>
      <c r="L140" s="268"/>
      <c r="M140" s="186" t="s">
        <v>21</v>
      </c>
      <c r="N140" s="186"/>
      <c r="O140" s="155"/>
      <c r="P140" s="155"/>
      <c r="Q140" s="155"/>
      <c r="R140" s="155"/>
      <c r="S140" s="155"/>
      <c r="T140" s="155"/>
      <c r="U140" s="155"/>
      <c r="V140" s="155"/>
      <c r="W140" s="155"/>
      <c r="X140" s="460"/>
      <c r="Y140" s="349"/>
      <c r="Z140" s="349"/>
      <c r="AA140" s="349"/>
    </row>
    <row r="141" spans="1:27" s="42" customFormat="1" ht="25.5">
      <c r="A141" s="158">
        <v>3</v>
      </c>
      <c r="B141" s="159" t="s">
        <v>332</v>
      </c>
      <c r="C141" s="155" t="s">
        <v>27</v>
      </c>
      <c r="D141" s="186" t="s">
        <v>126</v>
      </c>
      <c r="E141" s="155"/>
      <c r="F141" s="155"/>
      <c r="G141" s="155">
        <v>1915</v>
      </c>
      <c r="H141" s="425">
        <v>7470000</v>
      </c>
      <c r="I141" s="285" t="s">
        <v>441</v>
      </c>
      <c r="J141" s="443"/>
      <c r="K141" s="159">
        <v>3</v>
      </c>
      <c r="L141" s="268" t="s">
        <v>390</v>
      </c>
      <c r="M141" s="155" t="s">
        <v>391</v>
      </c>
      <c r="N141" s="186" t="s">
        <v>365</v>
      </c>
      <c r="O141" s="155" t="s">
        <v>392</v>
      </c>
      <c r="P141" s="155" t="s">
        <v>389</v>
      </c>
      <c r="Q141" s="155"/>
      <c r="R141" s="155" t="s">
        <v>133</v>
      </c>
      <c r="S141" s="155" t="s">
        <v>131</v>
      </c>
      <c r="T141" s="155" t="s">
        <v>131</v>
      </c>
      <c r="U141" s="155" t="s">
        <v>131</v>
      </c>
      <c r="V141" s="155" t="s">
        <v>131</v>
      </c>
      <c r="W141" s="155" t="s">
        <v>131</v>
      </c>
      <c r="X141" s="460">
        <v>2030</v>
      </c>
      <c r="Y141" s="349">
        <v>3</v>
      </c>
      <c r="Z141" s="349" t="s">
        <v>126</v>
      </c>
      <c r="AA141" s="349" t="s">
        <v>127</v>
      </c>
    </row>
    <row r="142" spans="1:27" s="42" customFormat="1" ht="25.5">
      <c r="A142" s="159">
        <v>4</v>
      </c>
      <c r="B142" s="159" t="s">
        <v>385</v>
      </c>
      <c r="C142" s="155"/>
      <c r="D142" s="186" t="s">
        <v>126</v>
      </c>
      <c r="E142" s="155"/>
      <c r="F142" s="155"/>
      <c r="G142" s="155">
        <v>1963</v>
      </c>
      <c r="H142" s="425">
        <v>2750000</v>
      </c>
      <c r="I142" s="285" t="s">
        <v>441</v>
      </c>
      <c r="J142" s="443"/>
      <c r="K142" s="159">
        <v>4</v>
      </c>
      <c r="L142" s="268" t="s">
        <v>393</v>
      </c>
      <c r="M142" s="155" t="s">
        <v>391</v>
      </c>
      <c r="N142" s="186" t="s">
        <v>365</v>
      </c>
      <c r="O142" s="155" t="s">
        <v>388</v>
      </c>
      <c r="P142" s="155" t="s">
        <v>367</v>
      </c>
      <c r="Q142" s="155"/>
      <c r="R142" s="186" t="s">
        <v>131</v>
      </c>
      <c r="S142" s="186" t="s">
        <v>131</v>
      </c>
      <c r="T142" s="186" t="s">
        <v>131</v>
      </c>
      <c r="U142" s="186" t="s">
        <v>131</v>
      </c>
      <c r="V142" s="186" t="s">
        <v>131</v>
      </c>
      <c r="W142" s="186" t="s">
        <v>131</v>
      </c>
      <c r="X142" s="460">
        <v>480</v>
      </c>
      <c r="Y142" s="349"/>
      <c r="Z142" s="349"/>
      <c r="AA142" s="349"/>
    </row>
    <row r="143" spans="1:27" s="42" customFormat="1" ht="25.5">
      <c r="A143" s="158">
        <v>5</v>
      </c>
      <c r="B143" s="159" t="s">
        <v>358</v>
      </c>
      <c r="C143" s="155"/>
      <c r="D143" s="186" t="s">
        <v>126</v>
      </c>
      <c r="E143" s="155"/>
      <c r="F143" s="155"/>
      <c r="G143" s="155"/>
      <c r="H143" s="425">
        <v>13607.78</v>
      </c>
      <c r="I143" s="444" t="s">
        <v>442</v>
      </c>
      <c r="J143" s="443"/>
      <c r="K143" s="159">
        <v>5</v>
      </c>
      <c r="L143" s="268"/>
      <c r="M143" s="155" t="s">
        <v>391</v>
      </c>
      <c r="N143" s="186"/>
      <c r="O143" s="155"/>
      <c r="P143" s="155"/>
      <c r="Q143" s="155"/>
      <c r="R143" s="273"/>
      <c r="S143" s="47"/>
      <c r="T143" s="47"/>
      <c r="U143" s="47"/>
      <c r="V143" s="47"/>
      <c r="W143" s="47"/>
      <c r="X143" s="462"/>
      <c r="Y143" s="47"/>
      <c r="Z143" s="47"/>
      <c r="AA143" s="62"/>
    </row>
    <row r="144" spans="1:27" s="42" customFormat="1" ht="25.5">
      <c r="A144" s="159">
        <v>6</v>
      </c>
      <c r="B144" s="159" t="s">
        <v>386</v>
      </c>
      <c r="C144" s="155"/>
      <c r="D144" s="186" t="s">
        <v>126</v>
      </c>
      <c r="E144" s="155"/>
      <c r="F144" s="155"/>
      <c r="G144" s="155">
        <v>2010</v>
      </c>
      <c r="H144" s="425">
        <v>1184064.02</v>
      </c>
      <c r="I144" s="444" t="s">
        <v>442</v>
      </c>
      <c r="J144" s="443"/>
      <c r="K144" s="159">
        <v>6</v>
      </c>
      <c r="L144" s="268" t="s">
        <v>394</v>
      </c>
      <c r="M144" s="155" t="s">
        <v>391</v>
      </c>
      <c r="N144" s="155"/>
      <c r="O144" s="155"/>
      <c r="P144" s="155"/>
      <c r="Q144" s="155"/>
      <c r="R144" s="273"/>
      <c r="S144" s="47"/>
      <c r="T144" s="47"/>
      <c r="U144" s="47"/>
      <c r="V144" s="47"/>
      <c r="W144" s="47"/>
      <c r="X144" s="462"/>
      <c r="Y144" s="47"/>
      <c r="Z144" s="47"/>
      <c r="AA144" s="62"/>
    </row>
    <row r="145" spans="1:27" s="42" customFormat="1" ht="25.5">
      <c r="A145" s="158">
        <v>7</v>
      </c>
      <c r="B145" s="156" t="s">
        <v>955</v>
      </c>
      <c r="C145" s="155"/>
      <c r="D145" s="155"/>
      <c r="E145" s="155"/>
      <c r="F145" s="155"/>
      <c r="G145" s="155">
        <v>2015</v>
      </c>
      <c r="H145" s="425">
        <v>326492.87</v>
      </c>
      <c r="I145" s="425" t="s">
        <v>442</v>
      </c>
      <c r="J145" s="443"/>
      <c r="K145" s="159"/>
      <c r="L145" s="268"/>
      <c r="M145" s="155"/>
      <c r="N145" s="155"/>
      <c r="O145" s="155"/>
      <c r="P145" s="155"/>
      <c r="Q145" s="155"/>
      <c r="R145" s="273"/>
      <c r="S145" s="47"/>
      <c r="T145" s="47"/>
      <c r="U145" s="47"/>
      <c r="V145" s="47"/>
      <c r="W145" s="47"/>
      <c r="X145" s="462"/>
      <c r="Y145" s="47"/>
      <c r="Z145" s="47"/>
      <c r="AA145" s="62"/>
    </row>
    <row r="146" spans="1:27" s="42" customFormat="1" ht="25.5">
      <c r="A146" s="159">
        <v>8</v>
      </c>
      <c r="B146" s="156" t="s">
        <v>954</v>
      </c>
      <c r="C146" s="155"/>
      <c r="D146" s="155"/>
      <c r="E146" s="155"/>
      <c r="F146" s="155"/>
      <c r="G146" s="155">
        <v>2015</v>
      </c>
      <c r="H146" s="425">
        <v>306410.18</v>
      </c>
      <c r="I146" s="425" t="s">
        <v>442</v>
      </c>
      <c r="J146" s="443"/>
      <c r="K146" s="159"/>
      <c r="L146" s="268"/>
      <c r="M146" s="155"/>
      <c r="N146" s="155"/>
      <c r="O146" s="155"/>
      <c r="P146" s="155"/>
      <c r="Q146" s="155"/>
      <c r="R146" s="273"/>
      <c r="S146" s="47"/>
      <c r="T146" s="47"/>
      <c r="U146" s="47"/>
      <c r="V146" s="47"/>
      <c r="W146" s="47"/>
      <c r="X146" s="462"/>
      <c r="Y146" s="47"/>
      <c r="Z146" s="47"/>
      <c r="AA146" s="62"/>
    </row>
    <row r="147" spans="1:27" s="42" customFormat="1" ht="15" customHeight="1" thickBot="1">
      <c r="A147" s="486" t="s">
        <v>69</v>
      </c>
      <c r="B147" s="487"/>
      <c r="C147" s="487"/>
      <c r="D147" s="487"/>
      <c r="E147" s="487"/>
      <c r="F147" s="487"/>
      <c r="G147" s="487"/>
      <c r="H147" s="487"/>
      <c r="I147" s="487"/>
      <c r="J147" s="487"/>
      <c r="K147" s="488"/>
      <c r="L147" s="487"/>
      <c r="M147" s="487"/>
      <c r="N147" s="487"/>
      <c r="O147" s="487"/>
      <c r="P147" s="487"/>
      <c r="Q147" s="487"/>
      <c r="R147" s="487"/>
      <c r="S147" s="487"/>
      <c r="T147" s="487"/>
      <c r="U147" s="487"/>
      <c r="V147" s="487"/>
      <c r="W147" s="487"/>
      <c r="X147" s="487"/>
      <c r="Y147" s="487"/>
      <c r="Z147" s="487"/>
      <c r="AA147" s="489"/>
    </row>
    <row r="148" spans="1:27" s="42" customFormat="1" ht="25.5">
      <c r="A148" s="63">
        <v>1</v>
      </c>
      <c r="B148" s="64" t="s">
        <v>332</v>
      </c>
      <c r="C148" s="65" t="s">
        <v>27</v>
      </c>
      <c r="D148" s="60" t="s">
        <v>126</v>
      </c>
      <c r="E148" s="60" t="s">
        <v>127</v>
      </c>
      <c r="F148" s="60"/>
      <c r="G148" s="66">
        <v>1960</v>
      </c>
      <c r="H148" s="445">
        <v>3223000</v>
      </c>
      <c r="I148" s="285" t="s">
        <v>441</v>
      </c>
      <c r="J148" s="446"/>
      <c r="K148" s="63">
        <v>1</v>
      </c>
      <c r="L148" s="155" t="s">
        <v>395</v>
      </c>
      <c r="M148" s="155" t="s">
        <v>396</v>
      </c>
      <c r="N148" s="155" t="s">
        <v>365</v>
      </c>
      <c r="O148" s="155" t="s">
        <v>392</v>
      </c>
      <c r="P148" s="51" t="s">
        <v>397</v>
      </c>
      <c r="Q148" s="51"/>
      <c r="R148" s="51" t="s">
        <v>133</v>
      </c>
      <c r="S148" s="51" t="s">
        <v>131</v>
      </c>
      <c r="T148" s="51" t="s">
        <v>131</v>
      </c>
      <c r="U148" s="51" t="s">
        <v>131</v>
      </c>
      <c r="V148" s="51" t="s">
        <v>131</v>
      </c>
      <c r="W148" s="51" t="s">
        <v>131</v>
      </c>
      <c r="X148" s="463">
        <v>876</v>
      </c>
      <c r="Y148" s="51">
        <v>2</v>
      </c>
      <c r="Z148" s="51" t="s">
        <v>126</v>
      </c>
      <c r="AA148" s="68" t="s">
        <v>127</v>
      </c>
    </row>
    <row r="149" spans="1:27" s="42" customFormat="1" ht="25.5">
      <c r="A149" s="433">
        <v>2</v>
      </c>
      <c r="B149" s="156" t="s">
        <v>959</v>
      </c>
      <c r="C149" s="155"/>
      <c r="D149" s="155"/>
      <c r="E149" s="155"/>
      <c r="F149" s="155"/>
      <c r="G149" s="155">
        <v>2015</v>
      </c>
      <c r="H149" s="425">
        <v>286977.09</v>
      </c>
      <c r="I149" s="425" t="s">
        <v>442</v>
      </c>
      <c r="J149" s="447"/>
      <c r="K149" s="433"/>
      <c r="L149" s="155"/>
      <c r="M149" s="155"/>
      <c r="N149" s="155"/>
      <c r="O149" s="155"/>
      <c r="P149" s="266"/>
      <c r="Q149" s="266"/>
      <c r="R149" s="266"/>
      <c r="S149" s="266"/>
      <c r="T149" s="266"/>
      <c r="U149" s="266"/>
      <c r="V149" s="266"/>
      <c r="W149" s="266"/>
      <c r="X149" s="464"/>
      <c r="Y149" s="266"/>
      <c r="Z149" s="266"/>
      <c r="AA149" s="434"/>
    </row>
    <row r="150" spans="1:27" s="42" customFormat="1" ht="26.25" thickBot="1">
      <c r="A150" s="69">
        <v>3</v>
      </c>
      <c r="B150" s="70" t="s">
        <v>358</v>
      </c>
      <c r="C150" s="71"/>
      <c r="D150" s="72"/>
      <c r="E150" s="72"/>
      <c r="F150" s="72"/>
      <c r="G150" s="73">
        <v>2009</v>
      </c>
      <c r="H150" s="448">
        <v>18354.9</v>
      </c>
      <c r="I150" s="449" t="s">
        <v>442</v>
      </c>
      <c r="J150" s="447"/>
      <c r="K150" s="69">
        <v>2</v>
      </c>
      <c r="L150" s="155"/>
      <c r="M150" s="155" t="s">
        <v>396</v>
      </c>
      <c r="N150" s="155"/>
      <c r="O150" s="155"/>
      <c r="P150" s="274"/>
      <c r="Q150" s="274"/>
      <c r="R150" s="274"/>
      <c r="S150" s="274"/>
      <c r="T150" s="274"/>
      <c r="U150" s="274"/>
      <c r="V150" s="274"/>
      <c r="W150" s="274"/>
      <c r="X150" s="465"/>
      <c r="Y150" s="274"/>
      <c r="Z150" s="274"/>
      <c r="AA150" s="275"/>
    </row>
    <row r="151" spans="1:27" s="42" customFormat="1" ht="14.25" customHeight="1" thickBot="1">
      <c r="A151" s="490" t="s">
        <v>398</v>
      </c>
      <c r="B151" s="491"/>
      <c r="C151" s="491"/>
      <c r="D151" s="491"/>
      <c r="E151" s="491"/>
      <c r="F151" s="491"/>
      <c r="G151" s="491"/>
      <c r="H151" s="491"/>
      <c r="I151" s="491"/>
      <c r="J151" s="491"/>
      <c r="K151" s="492"/>
      <c r="L151" s="491"/>
      <c r="M151" s="491"/>
      <c r="N151" s="491"/>
      <c r="O151" s="491"/>
      <c r="P151" s="491"/>
      <c r="Q151" s="491"/>
      <c r="R151" s="491"/>
      <c r="S151" s="491"/>
      <c r="T151" s="491"/>
      <c r="U151" s="491"/>
      <c r="V151" s="491"/>
      <c r="W151" s="491"/>
      <c r="X151" s="491"/>
      <c r="Y151" s="491"/>
      <c r="Z151" s="491"/>
      <c r="AA151" s="493"/>
    </row>
    <row r="152" spans="1:27" s="42" customFormat="1" ht="38.25">
      <c r="A152" s="63">
        <v>1</v>
      </c>
      <c r="B152" s="50" t="s">
        <v>355</v>
      </c>
      <c r="C152" s="51" t="s">
        <v>27</v>
      </c>
      <c r="D152" s="51" t="s">
        <v>126</v>
      </c>
      <c r="E152" s="51" t="s">
        <v>127</v>
      </c>
      <c r="F152" s="51" t="s">
        <v>127</v>
      </c>
      <c r="G152" s="51">
        <v>1960</v>
      </c>
      <c r="H152" s="450">
        <v>4249000</v>
      </c>
      <c r="I152" s="284" t="s">
        <v>944</v>
      </c>
      <c r="J152" s="284"/>
      <c r="K152" s="63">
        <v>1</v>
      </c>
      <c r="L152" s="74" t="s">
        <v>363</v>
      </c>
      <c r="M152" s="51" t="s">
        <v>364</v>
      </c>
      <c r="N152" s="51" t="s">
        <v>365</v>
      </c>
      <c r="O152" s="51" t="s">
        <v>366</v>
      </c>
      <c r="P152" s="51" t="s">
        <v>367</v>
      </c>
      <c r="Q152" s="51" t="s">
        <v>368</v>
      </c>
      <c r="R152" s="51" t="s">
        <v>131</v>
      </c>
      <c r="S152" s="51" t="s">
        <v>131</v>
      </c>
      <c r="T152" s="51" t="s">
        <v>131</v>
      </c>
      <c r="U152" s="51" t="s">
        <v>131</v>
      </c>
      <c r="V152" s="51" t="s">
        <v>133</v>
      </c>
      <c r="W152" s="51" t="s">
        <v>131</v>
      </c>
      <c r="X152" s="466">
        <v>1564</v>
      </c>
      <c r="Y152" s="75">
        <v>2</v>
      </c>
      <c r="Z152" s="75" t="s">
        <v>126</v>
      </c>
      <c r="AA152" s="75" t="s">
        <v>127</v>
      </c>
    </row>
    <row r="153" spans="1:27" s="42" customFormat="1" ht="25.5">
      <c r="A153" s="63">
        <v>2</v>
      </c>
      <c r="B153" s="156" t="s">
        <v>956</v>
      </c>
      <c r="C153" s="155"/>
      <c r="D153" s="155"/>
      <c r="E153" s="155"/>
      <c r="F153" s="155"/>
      <c r="G153" s="155">
        <v>2015</v>
      </c>
      <c r="H153" s="425">
        <v>186853.02</v>
      </c>
      <c r="I153" s="425" t="s">
        <v>442</v>
      </c>
      <c r="J153" s="284"/>
      <c r="K153" s="63"/>
      <c r="L153" s="74"/>
      <c r="M153" s="51"/>
      <c r="N153" s="51"/>
      <c r="O153" s="51"/>
      <c r="P153" s="51"/>
      <c r="Q153" s="51"/>
      <c r="R153" s="51"/>
      <c r="S153" s="51"/>
      <c r="T153" s="51"/>
      <c r="U153" s="51"/>
      <c r="V153" s="51"/>
      <c r="W153" s="51"/>
      <c r="X153" s="466"/>
      <c r="Y153" s="75"/>
      <c r="Z153" s="75"/>
      <c r="AA153" s="426"/>
    </row>
    <row r="154" spans="1:27" s="42" customFormat="1" ht="14.25">
      <c r="A154" s="63">
        <v>3</v>
      </c>
      <c r="B154" s="156" t="s">
        <v>957</v>
      </c>
      <c r="C154" s="155"/>
      <c r="D154" s="155"/>
      <c r="E154" s="155"/>
      <c r="F154" s="155"/>
      <c r="G154" s="155">
        <v>2015</v>
      </c>
      <c r="H154" s="425">
        <v>665754.11</v>
      </c>
      <c r="I154" s="425" t="s">
        <v>442</v>
      </c>
      <c r="J154" s="284"/>
      <c r="K154" s="63"/>
      <c r="L154" s="74"/>
      <c r="M154" s="51"/>
      <c r="N154" s="51"/>
      <c r="O154" s="51"/>
      <c r="P154" s="51"/>
      <c r="Q154" s="51"/>
      <c r="R154" s="51"/>
      <c r="S154" s="51"/>
      <c r="T154" s="51"/>
      <c r="U154" s="51"/>
      <c r="V154" s="51"/>
      <c r="W154" s="51"/>
      <c r="X154" s="466"/>
      <c r="Y154" s="75"/>
      <c r="Z154" s="75"/>
      <c r="AA154" s="426"/>
    </row>
    <row r="155" spans="1:27" s="42" customFormat="1" ht="24" customHeight="1">
      <c r="A155" s="76">
        <v>4</v>
      </c>
      <c r="B155" s="45" t="s">
        <v>356</v>
      </c>
      <c r="C155" s="43" t="s">
        <v>357</v>
      </c>
      <c r="D155" s="43"/>
      <c r="E155" s="43"/>
      <c r="F155" s="43"/>
      <c r="G155" s="43"/>
      <c r="H155" s="445">
        <v>33593.99</v>
      </c>
      <c r="I155" s="285" t="s">
        <v>442</v>
      </c>
      <c r="J155" s="285"/>
      <c r="K155" s="76">
        <v>2</v>
      </c>
      <c r="L155" s="43"/>
      <c r="M155" s="43"/>
      <c r="N155" s="43"/>
      <c r="O155" s="43"/>
      <c r="P155" s="43"/>
      <c r="Q155" s="43"/>
      <c r="R155" s="43"/>
      <c r="S155" s="43"/>
      <c r="T155" s="43"/>
      <c r="U155" s="43"/>
      <c r="V155" s="43"/>
      <c r="W155" s="43"/>
      <c r="X155" s="462"/>
      <c r="Y155" s="47"/>
      <c r="Z155" s="47"/>
      <c r="AA155" s="62"/>
    </row>
    <row r="156" spans="1:27" s="3" customFormat="1" ht="14.25">
      <c r="A156" s="76">
        <v>5</v>
      </c>
      <c r="B156" s="45" t="s">
        <v>358</v>
      </c>
      <c r="C156" s="187"/>
      <c r="D156" s="43"/>
      <c r="E156" s="43"/>
      <c r="F156" s="43"/>
      <c r="G156" s="43"/>
      <c r="H156" s="445">
        <v>73360.13</v>
      </c>
      <c r="I156" s="285" t="s">
        <v>442</v>
      </c>
      <c r="J156" s="286"/>
      <c r="K156" s="76">
        <v>3</v>
      </c>
      <c r="L156" s="47"/>
      <c r="M156" s="43"/>
      <c r="N156" s="43"/>
      <c r="O156" s="43"/>
      <c r="P156" s="43"/>
      <c r="Q156" s="43"/>
      <c r="R156" s="43"/>
      <c r="S156" s="43"/>
      <c r="T156" s="43"/>
      <c r="U156" s="43"/>
      <c r="V156" s="43"/>
      <c r="W156" s="43"/>
      <c r="X156" s="462"/>
      <c r="Y156" s="109"/>
      <c r="Z156" s="109"/>
      <c r="AA156" s="147"/>
    </row>
    <row r="157" spans="1:27" s="3" customFormat="1" ht="14.25">
      <c r="A157" s="76">
        <v>6</v>
      </c>
      <c r="B157" s="45" t="s">
        <v>359</v>
      </c>
      <c r="C157" s="187"/>
      <c r="D157" s="43"/>
      <c r="E157" s="43"/>
      <c r="F157" s="43"/>
      <c r="G157" s="43"/>
      <c r="H157" s="445">
        <v>88090.9</v>
      </c>
      <c r="I157" s="285" t="s">
        <v>442</v>
      </c>
      <c r="J157" s="286"/>
      <c r="K157" s="76">
        <v>4</v>
      </c>
      <c r="L157" s="47"/>
      <c r="M157" s="43"/>
      <c r="N157" s="43"/>
      <c r="O157" s="43"/>
      <c r="P157" s="43"/>
      <c r="Q157" s="43"/>
      <c r="R157" s="109"/>
      <c r="S157" s="109"/>
      <c r="T157" s="109"/>
      <c r="U157" s="109"/>
      <c r="V157" s="109"/>
      <c r="W157" s="109"/>
      <c r="X157" s="462"/>
      <c r="Y157" s="109"/>
      <c r="Z157" s="109"/>
      <c r="AA157" s="147"/>
    </row>
    <row r="158" spans="1:27" s="3" customFormat="1" ht="14.25">
      <c r="A158" s="76">
        <v>7</v>
      </c>
      <c r="B158" s="45" t="s">
        <v>360</v>
      </c>
      <c r="C158" s="187"/>
      <c r="D158" s="43"/>
      <c r="E158" s="43"/>
      <c r="F158" s="43"/>
      <c r="G158" s="43"/>
      <c r="H158" s="445">
        <v>39065.03</v>
      </c>
      <c r="I158" s="285" t="s">
        <v>442</v>
      </c>
      <c r="J158" s="286"/>
      <c r="K158" s="76">
        <v>5</v>
      </c>
      <c r="L158" s="47"/>
      <c r="M158" s="43"/>
      <c r="N158" s="43"/>
      <c r="O158" s="43"/>
      <c r="P158" s="43"/>
      <c r="Q158" s="43"/>
      <c r="R158" s="109"/>
      <c r="S158" s="109"/>
      <c r="T158" s="109"/>
      <c r="U158" s="109"/>
      <c r="V158" s="109"/>
      <c r="W158" s="109"/>
      <c r="X158" s="462"/>
      <c r="Y158" s="109"/>
      <c r="Z158" s="109"/>
      <c r="AA158" s="147"/>
    </row>
    <row r="159" spans="1:27" s="3" customFormat="1" ht="14.25">
      <c r="A159" s="69">
        <v>8</v>
      </c>
      <c r="B159" s="48" t="s">
        <v>361</v>
      </c>
      <c r="C159" s="188"/>
      <c r="D159" s="49"/>
      <c r="E159" s="49"/>
      <c r="F159" s="49"/>
      <c r="G159" s="49"/>
      <c r="H159" s="448">
        <v>13935.29</v>
      </c>
      <c r="I159" s="449" t="s">
        <v>442</v>
      </c>
      <c r="J159" s="287"/>
      <c r="K159" s="69">
        <v>6</v>
      </c>
      <c r="L159" s="274"/>
      <c r="M159" s="49"/>
      <c r="N159" s="49"/>
      <c r="O159" s="49"/>
      <c r="P159" s="49"/>
      <c r="Q159" s="49"/>
      <c r="R159" s="276"/>
      <c r="S159" s="276"/>
      <c r="T159" s="276"/>
      <c r="U159" s="276"/>
      <c r="V159" s="276"/>
      <c r="W159" s="276"/>
      <c r="X159" s="465"/>
      <c r="Y159" s="276"/>
      <c r="Z159" s="276"/>
      <c r="AA159" s="277"/>
    </row>
    <row r="160" spans="1:27" s="3" customFormat="1" ht="26.25" thickBot="1">
      <c r="A160" s="69">
        <v>9</v>
      </c>
      <c r="B160" s="48" t="s">
        <v>362</v>
      </c>
      <c r="C160" s="188"/>
      <c r="D160" s="49"/>
      <c r="E160" s="49"/>
      <c r="F160" s="49"/>
      <c r="G160" s="49"/>
      <c r="H160" s="448">
        <v>30732.29</v>
      </c>
      <c r="I160" s="449" t="s">
        <v>442</v>
      </c>
      <c r="J160" s="287"/>
      <c r="K160" s="69">
        <v>7</v>
      </c>
      <c r="L160" s="274"/>
      <c r="M160" s="49"/>
      <c r="N160" s="49"/>
      <c r="O160" s="49"/>
      <c r="P160" s="49"/>
      <c r="Q160" s="49"/>
      <c r="R160" s="276"/>
      <c r="S160" s="276"/>
      <c r="T160" s="276"/>
      <c r="U160" s="276"/>
      <c r="V160" s="276"/>
      <c r="W160" s="276"/>
      <c r="X160" s="465"/>
      <c r="Y160" s="276"/>
      <c r="Z160" s="276"/>
      <c r="AA160" s="277"/>
    </row>
    <row r="161" spans="1:27" s="42" customFormat="1" ht="13.5" customHeight="1" thickBot="1">
      <c r="A161" s="471" t="s">
        <v>70</v>
      </c>
      <c r="B161" s="472"/>
      <c r="C161" s="473"/>
      <c r="D161" s="58"/>
      <c r="E161" s="58"/>
      <c r="F161" s="59"/>
      <c r="G161" s="105"/>
      <c r="H161" s="377">
        <f>SUM(H139:H146,H148:H150,H152:H160)</f>
        <v>30074610.909999996</v>
      </c>
      <c r="I161" s="377"/>
      <c r="J161" s="377">
        <f>SUM(J139:J144,J148:J150,J152:J160)</f>
        <v>0</v>
      </c>
      <c r="K161" s="271"/>
      <c r="L161" s="271"/>
      <c r="M161" s="271"/>
      <c r="N161" s="271"/>
      <c r="O161" s="271"/>
      <c r="P161" s="271"/>
      <c r="Q161" s="271"/>
      <c r="R161" s="271"/>
      <c r="S161" s="271"/>
      <c r="T161" s="271"/>
      <c r="U161" s="271"/>
      <c r="V161" s="271"/>
      <c r="W161" s="271"/>
      <c r="X161" s="467"/>
      <c r="Y161" s="271"/>
      <c r="Z161" s="271"/>
      <c r="AA161" s="272"/>
    </row>
    <row r="162" spans="1:27" s="42" customFormat="1" ht="12.75" customHeight="1" thickBot="1">
      <c r="A162" s="474" t="s">
        <v>71</v>
      </c>
      <c r="B162" s="475"/>
      <c r="C162" s="475"/>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6"/>
    </row>
    <row r="163" spans="1:27" s="42" customFormat="1" ht="28.5">
      <c r="A163" s="63">
        <v>1</v>
      </c>
      <c r="B163" s="79" t="s">
        <v>321</v>
      </c>
      <c r="C163" s="80" t="s">
        <v>164</v>
      </c>
      <c r="D163" s="81" t="s">
        <v>126</v>
      </c>
      <c r="E163" s="81" t="s">
        <v>127</v>
      </c>
      <c r="F163" s="81" t="s">
        <v>127</v>
      </c>
      <c r="G163" s="82">
        <v>1985</v>
      </c>
      <c r="H163" s="450">
        <v>6500000</v>
      </c>
      <c r="I163" s="284" t="s">
        <v>944</v>
      </c>
      <c r="J163" s="288"/>
      <c r="K163" s="63">
        <v>1</v>
      </c>
      <c r="L163" s="75" t="s">
        <v>322</v>
      </c>
      <c r="M163" s="51" t="s">
        <v>323</v>
      </c>
      <c r="N163" s="51" t="s">
        <v>324</v>
      </c>
      <c r="O163" s="51" t="s">
        <v>165</v>
      </c>
      <c r="P163" s="51" t="s">
        <v>166</v>
      </c>
      <c r="Q163" s="51"/>
      <c r="R163" s="51" t="s">
        <v>131</v>
      </c>
      <c r="S163" s="51" t="s">
        <v>131</v>
      </c>
      <c r="T163" s="51" t="s">
        <v>131</v>
      </c>
      <c r="U163" s="51" t="s">
        <v>131</v>
      </c>
      <c r="V163" s="51" t="s">
        <v>131</v>
      </c>
      <c r="W163" s="51" t="s">
        <v>131</v>
      </c>
      <c r="X163" s="463">
        <v>2053.89</v>
      </c>
      <c r="Y163" s="51">
        <v>2</v>
      </c>
      <c r="Z163" s="51" t="s">
        <v>126</v>
      </c>
      <c r="AA163" s="68" t="s">
        <v>127</v>
      </c>
    </row>
    <row r="164" spans="1:27" s="3" customFormat="1" ht="21" customHeight="1">
      <c r="A164" s="76">
        <v>2</v>
      </c>
      <c r="B164" s="64" t="s">
        <v>167</v>
      </c>
      <c r="C164" s="65" t="s">
        <v>167</v>
      </c>
      <c r="D164" s="46"/>
      <c r="E164" s="46"/>
      <c r="F164" s="46"/>
      <c r="G164" s="189"/>
      <c r="H164" s="450">
        <v>70000</v>
      </c>
      <c r="I164" s="285" t="s">
        <v>442</v>
      </c>
      <c r="J164" s="286"/>
      <c r="K164" s="76">
        <v>2</v>
      </c>
      <c r="L164" s="47"/>
      <c r="M164" s="109"/>
      <c r="N164" s="109"/>
      <c r="O164" s="109"/>
      <c r="P164" s="109"/>
      <c r="Q164" s="109"/>
      <c r="R164" s="109"/>
      <c r="S164" s="109"/>
      <c r="T164" s="109"/>
      <c r="U164" s="109"/>
      <c r="V164" s="109"/>
      <c r="W164" s="109"/>
      <c r="X164" s="462"/>
      <c r="Y164" s="109"/>
      <c r="Z164" s="109"/>
      <c r="AA164" s="147"/>
    </row>
    <row r="165" spans="1:29" s="3" customFormat="1" ht="21" customHeight="1">
      <c r="A165" s="63">
        <v>3</v>
      </c>
      <c r="B165" s="175" t="s">
        <v>168</v>
      </c>
      <c r="C165" s="176" t="s">
        <v>168</v>
      </c>
      <c r="D165" s="177"/>
      <c r="E165" s="177"/>
      <c r="F165" s="177"/>
      <c r="G165" s="190"/>
      <c r="H165" s="450">
        <v>28488</v>
      </c>
      <c r="I165" s="451" t="s">
        <v>442</v>
      </c>
      <c r="J165" s="289"/>
      <c r="K165" s="174">
        <v>3</v>
      </c>
      <c r="L165" s="276"/>
      <c r="M165" s="276"/>
      <c r="N165" s="276"/>
      <c r="O165" s="276"/>
      <c r="P165" s="276"/>
      <c r="Q165" s="276"/>
      <c r="R165" s="276"/>
      <c r="S165" s="276"/>
      <c r="T165" s="276"/>
      <c r="U165" s="276"/>
      <c r="V165" s="276"/>
      <c r="W165" s="276"/>
      <c r="X165" s="465"/>
      <c r="Y165" s="276"/>
      <c r="Z165" s="276"/>
      <c r="AA165" s="276"/>
      <c r="AB165" s="77"/>
      <c r="AC165" s="78"/>
    </row>
    <row r="166" spans="1:29" s="3" customFormat="1" ht="21" customHeight="1">
      <c r="A166" s="76">
        <v>4</v>
      </c>
      <c r="B166" s="156" t="s">
        <v>958</v>
      </c>
      <c r="C166" s="155"/>
      <c r="D166" s="155"/>
      <c r="E166" s="155"/>
      <c r="F166" s="155"/>
      <c r="G166" s="155">
        <v>2015</v>
      </c>
      <c r="H166" s="425">
        <v>291612.71</v>
      </c>
      <c r="I166" s="425" t="s">
        <v>442</v>
      </c>
      <c r="J166" s="289"/>
      <c r="K166" s="174"/>
      <c r="L166" s="276"/>
      <c r="M166" s="276"/>
      <c r="N166" s="276"/>
      <c r="O166" s="276"/>
      <c r="P166" s="276"/>
      <c r="Q166" s="276"/>
      <c r="R166" s="276"/>
      <c r="S166" s="276"/>
      <c r="T166" s="276"/>
      <c r="U166" s="276"/>
      <c r="V166" s="276"/>
      <c r="W166" s="276"/>
      <c r="X166" s="465"/>
      <c r="Y166" s="276"/>
      <c r="Z166" s="276"/>
      <c r="AA166" s="374"/>
      <c r="AB166" s="84"/>
      <c r="AC166" s="84"/>
    </row>
    <row r="167" spans="1:27" s="3" customFormat="1" ht="21" customHeight="1">
      <c r="A167" s="63">
        <v>5</v>
      </c>
      <c r="B167" s="156" t="s">
        <v>953</v>
      </c>
      <c r="C167" s="155"/>
      <c r="D167" s="155"/>
      <c r="E167" s="155"/>
      <c r="F167" s="155"/>
      <c r="G167" s="155">
        <v>2015</v>
      </c>
      <c r="H167" s="425">
        <v>163708.14</v>
      </c>
      <c r="I167" s="425" t="s">
        <v>442</v>
      </c>
      <c r="J167" s="286"/>
      <c r="K167" s="76"/>
      <c r="L167" s="47"/>
      <c r="M167" s="109"/>
      <c r="N167" s="109"/>
      <c r="O167" s="109"/>
      <c r="P167" s="109"/>
      <c r="Q167" s="109"/>
      <c r="R167" s="109"/>
      <c r="S167" s="109"/>
      <c r="T167" s="109"/>
      <c r="U167" s="109"/>
      <c r="V167" s="109"/>
      <c r="W167" s="109"/>
      <c r="X167" s="462"/>
      <c r="Y167" s="109"/>
      <c r="Z167" s="109"/>
      <c r="AA167" s="147"/>
    </row>
    <row r="168" spans="1:27" s="42" customFormat="1" ht="25.5">
      <c r="A168" s="76">
        <v>6</v>
      </c>
      <c r="B168" s="453" t="s">
        <v>674</v>
      </c>
      <c r="C168" s="369"/>
      <c r="D168" s="369"/>
      <c r="E168" s="369"/>
      <c r="F168" s="369"/>
      <c r="G168" s="369">
        <v>2022</v>
      </c>
      <c r="H168" s="454">
        <v>869398.26</v>
      </c>
      <c r="I168" s="454" t="s">
        <v>442</v>
      </c>
      <c r="J168" s="369"/>
      <c r="K168" s="452">
        <v>82</v>
      </c>
      <c r="L168" s="369"/>
      <c r="M168" s="369" t="s">
        <v>764</v>
      </c>
      <c r="N168" s="369"/>
      <c r="O168" s="369"/>
      <c r="P168" s="369"/>
      <c r="Q168" s="369"/>
      <c r="R168" s="369"/>
      <c r="S168" s="369"/>
      <c r="T168" s="369"/>
      <c r="U168" s="369"/>
      <c r="V168" s="369"/>
      <c r="W168" s="369"/>
      <c r="X168" s="369"/>
      <c r="Y168" s="369"/>
      <c r="Z168" s="369"/>
      <c r="AA168" s="369"/>
    </row>
    <row r="169" spans="1:27" s="42" customFormat="1" ht="39" thickBot="1">
      <c r="A169" s="63">
        <v>7</v>
      </c>
      <c r="B169" s="453" t="s">
        <v>675</v>
      </c>
      <c r="C169" s="369"/>
      <c r="D169" s="369"/>
      <c r="E169" s="369"/>
      <c r="F169" s="369"/>
      <c r="G169" s="369">
        <v>2022</v>
      </c>
      <c r="H169" s="454">
        <v>158409.42</v>
      </c>
      <c r="I169" s="454" t="s">
        <v>442</v>
      </c>
      <c r="J169" s="369"/>
      <c r="K169" s="452">
        <v>83</v>
      </c>
      <c r="L169" s="369"/>
      <c r="M169" s="369" t="s">
        <v>764</v>
      </c>
      <c r="N169" s="369"/>
      <c r="O169" s="369"/>
      <c r="P169" s="369"/>
      <c r="Q169" s="369"/>
      <c r="R169" s="369"/>
      <c r="S169" s="369"/>
      <c r="T169" s="369"/>
      <c r="U169" s="369"/>
      <c r="V169" s="369"/>
      <c r="W169" s="369"/>
      <c r="X169" s="369"/>
      <c r="Y169" s="369"/>
      <c r="Z169" s="369"/>
      <c r="AA169" s="369"/>
    </row>
    <row r="170" spans="1:27" s="42" customFormat="1" ht="13.5" customHeight="1" thickBot="1">
      <c r="A170" s="83"/>
      <c r="B170" s="477" t="s">
        <v>64</v>
      </c>
      <c r="C170" s="473"/>
      <c r="D170" s="58"/>
      <c r="E170" s="58"/>
      <c r="F170" s="59"/>
      <c r="G170" s="105"/>
      <c r="H170" s="382">
        <f>SUM(H163:H169)</f>
        <v>8081616.529999999</v>
      </c>
      <c r="I170" s="382"/>
      <c r="J170" s="382">
        <f>SUM(J163:J165)</f>
        <v>0</v>
      </c>
      <c r="K170" s="83"/>
      <c r="L170" s="271"/>
      <c r="M170" s="271"/>
      <c r="N170" s="271"/>
      <c r="O170" s="271"/>
      <c r="P170" s="271"/>
      <c r="Q170" s="271"/>
      <c r="R170" s="271"/>
      <c r="S170" s="271"/>
      <c r="T170" s="271"/>
      <c r="U170" s="271"/>
      <c r="V170" s="271"/>
      <c r="W170" s="271"/>
      <c r="X170" s="467"/>
      <c r="Y170" s="271"/>
      <c r="Z170" s="271"/>
      <c r="AA170" s="272"/>
    </row>
    <row r="171" spans="1:27" s="42" customFormat="1" ht="12.75" customHeight="1">
      <c r="A171" s="478" t="s">
        <v>72</v>
      </c>
      <c r="B171" s="479"/>
      <c r="C171" s="479"/>
      <c r="D171" s="479"/>
      <c r="E171" s="479"/>
      <c r="F171" s="479"/>
      <c r="G171" s="479"/>
      <c r="H171" s="479"/>
      <c r="I171" s="479"/>
      <c r="J171" s="479"/>
      <c r="K171" s="479"/>
      <c r="L171" s="479"/>
      <c r="M171" s="479"/>
      <c r="N171" s="479"/>
      <c r="O171" s="479"/>
      <c r="P171" s="479"/>
      <c r="Q171" s="479"/>
      <c r="R171" s="479"/>
      <c r="S171" s="479"/>
      <c r="T171" s="479"/>
      <c r="U171" s="479"/>
      <c r="V171" s="479"/>
      <c r="W171" s="479"/>
      <c r="X171" s="479"/>
      <c r="Y171" s="479"/>
      <c r="Z171" s="479"/>
      <c r="AA171" s="480"/>
    </row>
    <row r="172" spans="1:27" s="3" customFormat="1" ht="38.25">
      <c r="A172" s="435">
        <v>1</v>
      </c>
      <c r="B172" s="162" t="s">
        <v>332</v>
      </c>
      <c r="C172" s="163" t="s">
        <v>333</v>
      </c>
      <c r="D172" s="163" t="s">
        <v>126</v>
      </c>
      <c r="E172" s="163" t="s">
        <v>127</v>
      </c>
      <c r="F172" s="163" t="s">
        <v>126</v>
      </c>
      <c r="G172" s="163">
        <v>1963</v>
      </c>
      <c r="H172" s="439">
        <v>3802000</v>
      </c>
      <c r="I172" s="182" t="s">
        <v>441</v>
      </c>
      <c r="J172" s="182"/>
      <c r="K172" s="435">
        <v>1</v>
      </c>
      <c r="L172" s="436" t="s">
        <v>335</v>
      </c>
      <c r="M172" s="163" t="s">
        <v>336</v>
      </c>
      <c r="N172" s="163" t="s">
        <v>337</v>
      </c>
      <c r="O172" s="163" t="s">
        <v>165</v>
      </c>
      <c r="P172" s="163" t="s">
        <v>338</v>
      </c>
      <c r="Q172" s="163"/>
      <c r="R172" s="163" t="s">
        <v>339</v>
      </c>
      <c r="S172" s="163" t="s">
        <v>339</v>
      </c>
      <c r="T172" s="163" t="s">
        <v>339</v>
      </c>
      <c r="U172" s="163" t="s">
        <v>339</v>
      </c>
      <c r="V172" s="163" t="s">
        <v>339</v>
      </c>
      <c r="W172" s="163" t="s">
        <v>339</v>
      </c>
      <c r="X172" s="369">
        <v>1033.3</v>
      </c>
      <c r="Y172" s="163">
        <v>2</v>
      </c>
      <c r="Z172" s="163" t="s">
        <v>127</v>
      </c>
      <c r="AA172" s="163" t="s">
        <v>127</v>
      </c>
    </row>
    <row r="173" spans="1:27" s="84" customFormat="1" ht="14.25">
      <c r="A173" s="435">
        <v>2</v>
      </c>
      <c r="B173" s="162" t="s">
        <v>334</v>
      </c>
      <c r="C173" s="163" t="s">
        <v>334</v>
      </c>
      <c r="D173" s="163"/>
      <c r="E173" s="163"/>
      <c r="F173" s="163"/>
      <c r="G173" s="163"/>
      <c r="H173" s="439">
        <v>50000</v>
      </c>
      <c r="I173" s="440" t="s">
        <v>442</v>
      </c>
      <c r="J173" s="182"/>
      <c r="K173" s="435">
        <v>2</v>
      </c>
      <c r="L173" s="436"/>
      <c r="M173" s="163"/>
      <c r="N173" s="163"/>
      <c r="O173" s="163"/>
      <c r="P173" s="163"/>
      <c r="Q173" s="163"/>
      <c r="R173" s="163"/>
      <c r="S173" s="163"/>
      <c r="T173" s="163"/>
      <c r="U173" s="163"/>
      <c r="V173" s="163"/>
      <c r="W173" s="163"/>
      <c r="X173" s="369"/>
      <c r="Y173" s="163"/>
      <c r="Z173" s="163"/>
      <c r="AA173" s="163"/>
    </row>
    <row r="174" spans="1:27" s="3" customFormat="1" ht="25.5">
      <c r="A174" s="435">
        <v>3</v>
      </c>
      <c r="B174" s="162" t="s">
        <v>949</v>
      </c>
      <c r="C174" s="163" t="s">
        <v>563</v>
      </c>
      <c r="D174" s="163" t="s">
        <v>548</v>
      </c>
      <c r="E174" s="163" t="s">
        <v>175</v>
      </c>
      <c r="F174" s="163" t="s">
        <v>175</v>
      </c>
      <c r="G174" s="163">
        <v>2011</v>
      </c>
      <c r="H174" s="439">
        <v>2607723.94</v>
      </c>
      <c r="I174" s="182" t="s">
        <v>442</v>
      </c>
      <c r="J174" s="182"/>
      <c r="K174" s="435">
        <v>3</v>
      </c>
      <c r="L174" s="436" t="s">
        <v>706</v>
      </c>
      <c r="M174" s="163" t="s">
        <v>948</v>
      </c>
      <c r="N174" s="163" t="s">
        <v>699</v>
      </c>
      <c r="O174" s="163" t="s">
        <v>704</v>
      </c>
      <c r="P174" s="163" t="s">
        <v>947</v>
      </c>
      <c r="Q174" s="163"/>
      <c r="R174" s="163" t="s">
        <v>769</v>
      </c>
      <c r="S174" s="163" t="s">
        <v>769</v>
      </c>
      <c r="T174" s="163" t="s">
        <v>769</v>
      </c>
      <c r="U174" s="163" t="s">
        <v>769</v>
      </c>
      <c r="V174" s="163" t="s">
        <v>769</v>
      </c>
      <c r="W174" s="163" t="s">
        <v>769</v>
      </c>
      <c r="X174" s="369">
        <v>406.41</v>
      </c>
      <c r="Y174" s="163">
        <v>1</v>
      </c>
      <c r="Z174" s="163" t="s">
        <v>175</v>
      </c>
      <c r="AA174" s="163" t="s">
        <v>175</v>
      </c>
    </row>
    <row r="175" spans="1:27" s="3" customFormat="1" ht="25.5">
      <c r="A175" s="435">
        <v>4</v>
      </c>
      <c r="B175" s="156" t="s">
        <v>952</v>
      </c>
      <c r="C175" s="155"/>
      <c r="D175" s="155"/>
      <c r="E175" s="155"/>
      <c r="F175" s="155"/>
      <c r="G175" s="155">
        <v>2015</v>
      </c>
      <c r="H175" s="425">
        <v>226871.91</v>
      </c>
      <c r="I175" s="425" t="s">
        <v>442</v>
      </c>
      <c r="J175" s="182"/>
      <c r="K175" s="435"/>
      <c r="L175" s="436"/>
      <c r="M175" s="163"/>
      <c r="N175" s="163"/>
      <c r="O175" s="163"/>
      <c r="P175" s="163"/>
      <c r="Q175" s="163"/>
      <c r="R175" s="163"/>
      <c r="S175" s="163"/>
      <c r="T175" s="163"/>
      <c r="U175" s="163"/>
      <c r="V175" s="163"/>
      <c r="W175" s="163"/>
      <c r="X175" s="369"/>
      <c r="Y175" s="163"/>
      <c r="Z175" s="163"/>
      <c r="AA175" s="163"/>
    </row>
    <row r="176" spans="1:27" s="42" customFormat="1" ht="19.5" customHeight="1" thickBot="1">
      <c r="A176" s="85"/>
      <c r="B176" s="481" t="s">
        <v>64</v>
      </c>
      <c r="C176" s="482"/>
      <c r="D176" s="54"/>
      <c r="E176" s="54"/>
      <c r="F176" s="55"/>
      <c r="G176" s="100"/>
      <c r="H176" s="376">
        <f>SUM(H172:H175)</f>
        <v>6686595.85</v>
      </c>
      <c r="I176" s="376"/>
      <c r="J176" s="376">
        <f>SUM(J172:J173)</f>
        <v>0</v>
      </c>
      <c r="K176" s="85"/>
      <c r="L176" s="269"/>
      <c r="M176" s="269"/>
      <c r="N176" s="269"/>
      <c r="O176" s="269"/>
      <c r="P176" s="269"/>
      <c r="Q176" s="269"/>
      <c r="R176" s="269"/>
      <c r="S176" s="269"/>
      <c r="T176" s="269"/>
      <c r="U176" s="269"/>
      <c r="V176" s="269"/>
      <c r="W176" s="269"/>
      <c r="X176" s="459"/>
      <c r="Y176" s="269"/>
      <c r="Z176" s="269"/>
      <c r="AA176" s="270"/>
    </row>
    <row r="177" spans="1:27" s="42" customFormat="1" ht="13.5" thickBot="1">
      <c r="A177" s="3"/>
      <c r="B177" s="86"/>
      <c r="C177" s="191"/>
      <c r="D177" s="483" t="s">
        <v>73</v>
      </c>
      <c r="E177" s="484"/>
      <c r="F177" s="484"/>
      <c r="G177" s="485"/>
      <c r="H177" s="383">
        <f>SUM(H131,H136,H161,H170,H176)</f>
        <v>91185342.90799999</v>
      </c>
      <c r="I177" s="383"/>
      <c r="J177" s="383" t="e">
        <f>SUM(J131,J136,#REF!,J161,J170,J176)</f>
        <v>#REF!</v>
      </c>
      <c r="K177" s="3"/>
      <c r="L177" s="220"/>
      <c r="M177" s="278"/>
      <c r="N177" s="278"/>
      <c r="O177" s="278"/>
      <c r="P177" s="278"/>
      <c r="Q177" s="278"/>
      <c r="R177" s="278"/>
      <c r="S177" s="278"/>
      <c r="T177" s="278"/>
      <c r="U177" s="278"/>
      <c r="V177" s="278"/>
      <c r="W177" s="278"/>
      <c r="X177" s="458"/>
      <c r="Y177" s="278"/>
      <c r="Z177" s="278"/>
      <c r="AA177" s="278"/>
    </row>
    <row r="178" spans="1:27" s="42" customFormat="1" ht="18.75" customHeight="1">
      <c r="A178" s="3"/>
      <c r="B178" s="3"/>
      <c r="C178" s="4"/>
      <c r="D178" s="33"/>
      <c r="E178" s="33"/>
      <c r="F178" s="34"/>
      <c r="G178" s="4"/>
      <c r="H178" s="4"/>
      <c r="I178" s="220"/>
      <c r="J178" s="220"/>
      <c r="K178" s="3"/>
      <c r="L178" s="220"/>
      <c r="M178" s="278"/>
      <c r="N178" s="278"/>
      <c r="O178" s="278"/>
      <c r="P178" s="278"/>
      <c r="Q178" s="278"/>
      <c r="R178" s="278"/>
      <c r="S178" s="278"/>
      <c r="T178" s="278"/>
      <c r="U178" s="278"/>
      <c r="V178" s="278"/>
      <c r="W178" s="278"/>
      <c r="X178" s="458"/>
      <c r="Y178" s="278"/>
      <c r="Z178" s="278"/>
      <c r="AA178" s="278"/>
    </row>
    <row r="179" spans="1:27" s="87" customFormat="1" ht="30" customHeight="1">
      <c r="A179" s="31"/>
      <c r="B179" s="470" t="s">
        <v>969</v>
      </c>
      <c r="C179" s="470"/>
      <c r="D179" s="470"/>
      <c r="E179" s="470"/>
      <c r="F179" s="470"/>
      <c r="G179" s="470"/>
      <c r="H179" s="470"/>
      <c r="I179" s="470"/>
      <c r="J179" s="470"/>
      <c r="K179" s="470"/>
      <c r="L179" s="470"/>
      <c r="M179" s="470"/>
      <c r="N179" s="470"/>
      <c r="O179" s="470"/>
      <c r="P179" s="470"/>
      <c r="Q179" s="470"/>
      <c r="R179" s="470"/>
      <c r="S179" s="470"/>
      <c r="T179" s="470"/>
      <c r="U179" s="470"/>
      <c r="V179" s="470"/>
      <c r="W179" s="470"/>
      <c r="X179" s="470"/>
      <c r="Y179" s="279"/>
      <c r="Z179" s="279"/>
      <c r="AA179" s="279"/>
    </row>
    <row r="180" spans="3:27" s="31" customFormat="1" ht="12.75" customHeight="1">
      <c r="C180" s="32"/>
      <c r="D180" s="35"/>
      <c r="E180" s="35"/>
      <c r="F180" s="36"/>
      <c r="G180" s="32"/>
      <c r="H180" s="32"/>
      <c r="I180" s="237"/>
      <c r="J180" s="237"/>
      <c r="L180" s="237"/>
      <c r="M180" s="237"/>
      <c r="N180" s="237"/>
      <c r="O180" s="237"/>
      <c r="P180" s="237"/>
      <c r="Q180" s="237"/>
      <c r="R180" s="237"/>
      <c r="S180" s="237"/>
      <c r="T180" s="237"/>
      <c r="U180" s="237"/>
      <c r="V180" s="237"/>
      <c r="W180" s="237"/>
      <c r="X180" s="457"/>
      <c r="Y180" s="237"/>
      <c r="Z180" s="237"/>
      <c r="AA180" s="237"/>
    </row>
    <row r="181" spans="1:27" s="92" customFormat="1" ht="12.75">
      <c r="A181" s="88"/>
      <c r="B181" s="88"/>
      <c r="C181" s="89"/>
      <c r="D181" s="90"/>
      <c r="E181" s="90"/>
      <c r="F181" s="91"/>
      <c r="G181" s="89"/>
      <c r="H181" s="89"/>
      <c r="I181" s="280"/>
      <c r="J181" s="280"/>
      <c r="K181" s="88"/>
      <c r="L181" s="280"/>
      <c r="M181" s="281"/>
      <c r="N181" s="281"/>
      <c r="O181" s="281"/>
      <c r="P181" s="281"/>
      <c r="Q181" s="281"/>
      <c r="R181" s="281"/>
      <c r="S181" s="281"/>
      <c r="T181" s="281"/>
      <c r="U181" s="281"/>
      <c r="V181" s="281"/>
      <c r="W181" s="281"/>
      <c r="X181" s="468"/>
      <c r="Y181" s="281"/>
      <c r="Z181" s="281"/>
      <c r="AA181" s="281"/>
    </row>
    <row r="182" spans="1:27" s="92" customFormat="1" ht="12.75">
      <c r="A182" s="88"/>
      <c r="B182" s="88"/>
      <c r="C182" s="89"/>
      <c r="D182" s="90"/>
      <c r="E182" s="90"/>
      <c r="F182" s="91"/>
      <c r="G182" s="89"/>
      <c r="H182" s="89"/>
      <c r="I182" s="280"/>
      <c r="J182" s="280"/>
      <c r="K182" s="88"/>
      <c r="L182" s="280"/>
      <c r="M182" s="281"/>
      <c r="N182" s="281"/>
      <c r="O182" s="281"/>
      <c r="P182" s="281"/>
      <c r="Q182" s="281"/>
      <c r="R182" s="281"/>
      <c r="S182" s="281"/>
      <c r="T182" s="281"/>
      <c r="U182" s="281"/>
      <c r="V182" s="281"/>
      <c r="W182" s="281"/>
      <c r="X182" s="468"/>
      <c r="Y182" s="281"/>
      <c r="Z182" s="281"/>
      <c r="AA182" s="281"/>
    </row>
    <row r="184" ht="21.75" customHeight="1"/>
  </sheetData>
  <sheetProtection selectLockedCells="1" selectUnlockedCells="1"/>
  <mergeCells count="36">
    <mergeCell ref="Q4:Q5"/>
    <mergeCell ref="M4:M5"/>
    <mergeCell ref="N4:P4"/>
    <mergeCell ref="L4:L5"/>
    <mergeCell ref="K4:K5"/>
    <mergeCell ref="A4:A5"/>
    <mergeCell ref="B4:B5"/>
    <mergeCell ref="C4:C5"/>
    <mergeCell ref="D4:D5"/>
    <mergeCell ref="E4:E5"/>
    <mergeCell ref="F4:F5"/>
    <mergeCell ref="AA4:AA5"/>
    <mergeCell ref="A6:AA6"/>
    <mergeCell ref="R4:W4"/>
    <mergeCell ref="X4:X5"/>
    <mergeCell ref="Y4:Y5"/>
    <mergeCell ref="Z4:Z5"/>
    <mergeCell ref="G4:G5"/>
    <mergeCell ref="H4:H5"/>
    <mergeCell ref="I4:I5"/>
    <mergeCell ref="J4:J5"/>
    <mergeCell ref="A147:AA147"/>
    <mergeCell ref="A151:AA151"/>
    <mergeCell ref="A131:C131"/>
    <mergeCell ref="A132:AA132"/>
    <mergeCell ref="A136:C136"/>
    <mergeCell ref="A137:AA137"/>
    <mergeCell ref="A138:AA138"/>
    <mergeCell ref="J139:J140"/>
    <mergeCell ref="B179:X179"/>
    <mergeCell ref="A161:C161"/>
    <mergeCell ref="A162:AA162"/>
    <mergeCell ref="B170:C170"/>
    <mergeCell ref="A171:AA171"/>
    <mergeCell ref="B176:C176"/>
    <mergeCell ref="D177:G17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8" scale="75" r:id="rId1"/>
  <headerFooter alignWithMargins="0">
    <oddFooter>&amp;CStrona &amp;P z &amp;N</oddFooter>
  </headerFooter>
  <rowBreaks count="3" manualBreakCount="3">
    <brk id="65" max="28" man="1"/>
    <brk id="122" max="28" man="1"/>
    <brk id="150" max="28" man="1"/>
  </rowBreaks>
  <colBreaks count="1" manualBreakCount="1">
    <brk id="10" max="181" man="1"/>
  </colBreaks>
</worksheet>
</file>

<file path=xl/worksheets/sheet3.xml><?xml version="1.0" encoding="utf-8"?>
<worksheet xmlns="http://schemas.openxmlformats.org/spreadsheetml/2006/main" xmlns:r="http://schemas.openxmlformats.org/officeDocument/2006/relationships">
  <sheetPr>
    <pageSetUpPr fitToPage="1"/>
  </sheetPr>
  <dimension ref="A1:E863"/>
  <sheetViews>
    <sheetView view="pageBreakPreview" zoomScale="115" zoomScaleNormal="110" zoomScaleSheetLayoutView="115" zoomScalePageLayoutView="0" workbookViewId="0" topLeftCell="A1">
      <selection activeCell="D379" sqref="D379"/>
    </sheetView>
  </sheetViews>
  <sheetFormatPr defaultColWidth="9.00390625" defaultRowHeight="12.75"/>
  <cols>
    <col min="1" max="1" width="5.57421875" style="3" customWidth="1"/>
    <col min="2" max="2" width="47.57421875" style="93" customWidth="1"/>
    <col min="3" max="3" width="15.421875" style="4" customWidth="1"/>
    <col min="4" max="4" width="18.421875" style="94" customWidth="1"/>
    <col min="5" max="5" width="12.140625" style="355" customWidth="1"/>
    <col min="6" max="9" width="9.00390625" style="0" customWidth="1"/>
    <col min="10" max="10" width="13.140625" style="0" customWidth="1"/>
  </cols>
  <sheetData>
    <row r="1" spans="1:5" s="3" customFormat="1" ht="12.75">
      <c r="A1" s="2" t="s">
        <v>74</v>
      </c>
      <c r="B1" s="93"/>
      <c r="C1" s="4"/>
      <c r="D1" s="95"/>
      <c r="E1" s="93"/>
    </row>
    <row r="2" spans="2:5" s="3" customFormat="1" ht="13.5" thickBot="1">
      <c r="B2" s="93"/>
      <c r="C2" s="4"/>
      <c r="D2" s="94"/>
      <c r="E2" s="93"/>
    </row>
    <row r="3" spans="1:5" s="3" customFormat="1" ht="26.25" thickBot="1">
      <c r="A3" s="292" t="s">
        <v>76</v>
      </c>
      <c r="B3" s="293" t="s">
        <v>77</v>
      </c>
      <c r="C3" s="293" t="s">
        <v>78</v>
      </c>
      <c r="D3" s="295" t="s">
        <v>79</v>
      </c>
      <c r="E3" s="93"/>
    </row>
    <row r="4" spans="1:5" s="3" customFormat="1" ht="12.75" customHeight="1" thickBot="1">
      <c r="A4" s="550" t="s">
        <v>59</v>
      </c>
      <c r="B4" s="551"/>
      <c r="C4" s="551"/>
      <c r="D4" s="552"/>
      <c r="E4" s="93"/>
    </row>
    <row r="5" spans="1:5" s="3" customFormat="1" ht="13.5" customHeight="1" thickBot="1">
      <c r="A5" s="547" t="s">
        <v>75</v>
      </c>
      <c r="B5" s="548"/>
      <c r="C5" s="548"/>
      <c r="D5" s="549"/>
      <c r="E5" s="93"/>
    </row>
    <row r="6" spans="1:5" s="42" customFormat="1" ht="12.75">
      <c r="A6" s="306">
        <v>1</v>
      </c>
      <c r="B6" s="44" t="s">
        <v>781</v>
      </c>
      <c r="C6" s="40">
        <v>2018</v>
      </c>
      <c r="D6" s="313">
        <v>7942.8</v>
      </c>
      <c r="E6" s="420"/>
    </row>
    <row r="7" spans="1:5" s="42" customFormat="1" ht="12.75">
      <c r="A7" s="306">
        <v>2</v>
      </c>
      <c r="B7" s="44" t="s">
        <v>782</v>
      </c>
      <c r="C7" s="40">
        <v>2018</v>
      </c>
      <c r="D7" s="313">
        <v>1226.68</v>
      </c>
      <c r="E7" s="420"/>
    </row>
    <row r="8" spans="1:5" s="42" customFormat="1" ht="12.75">
      <c r="A8" s="306">
        <v>3</v>
      </c>
      <c r="B8" s="96" t="s">
        <v>783</v>
      </c>
      <c r="C8" s="97">
        <v>2018</v>
      </c>
      <c r="D8" s="313">
        <v>3557.4</v>
      </c>
      <c r="E8" s="420"/>
    </row>
    <row r="9" spans="1:5" s="42" customFormat="1" ht="12.75">
      <c r="A9" s="306">
        <v>4</v>
      </c>
      <c r="B9" s="96" t="s">
        <v>784</v>
      </c>
      <c r="C9" s="97">
        <v>2018</v>
      </c>
      <c r="D9" s="314">
        <v>1045.5</v>
      </c>
      <c r="E9" s="420"/>
    </row>
    <row r="10" spans="1:5" s="42" customFormat="1" ht="12.75">
      <c r="A10" s="306">
        <v>5</v>
      </c>
      <c r="B10" s="96" t="s">
        <v>782</v>
      </c>
      <c r="C10" s="97">
        <v>2018</v>
      </c>
      <c r="D10" s="314">
        <v>1226.69</v>
      </c>
      <c r="E10" s="420"/>
    </row>
    <row r="11" spans="1:5" s="42" customFormat="1" ht="12" customHeight="1">
      <c r="A11" s="306">
        <v>6</v>
      </c>
      <c r="B11" s="96" t="s">
        <v>785</v>
      </c>
      <c r="C11" s="97">
        <v>2018</v>
      </c>
      <c r="D11" s="314">
        <v>4000</v>
      </c>
      <c r="E11" s="420"/>
    </row>
    <row r="12" spans="1:5" s="42" customFormat="1" ht="12.75">
      <c r="A12" s="306">
        <v>7</v>
      </c>
      <c r="B12" s="96" t="s">
        <v>786</v>
      </c>
      <c r="C12" s="97">
        <v>2018</v>
      </c>
      <c r="D12" s="314">
        <v>1350</v>
      </c>
      <c r="E12" s="420"/>
    </row>
    <row r="13" spans="1:5" s="42" customFormat="1" ht="12.75">
      <c r="A13" s="306">
        <v>8</v>
      </c>
      <c r="B13" s="96" t="s">
        <v>787</v>
      </c>
      <c r="C13" s="97">
        <v>2018</v>
      </c>
      <c r="D13" s="314">
        <v>5520.1</v>
      </c>
      <c r="E13" s="420"/>
    </row>
    <row r="14" spans="1:5" s="42" customFormat="1" ht="12.75">
      <c r="A14" s="306">
        <v>9</v>
      </c>
      <c r="B14" s="96" t="s">
        <v>782</v>
      </c>
      <c r="C14" s="97">
        <v>2018</v>
      </c>
      <c r="D14" s="314">
        <v>1226.69</v>
      </c>
      <c r="E14" s="420"/>
    </row>
    <row r="15" spans="1:5" s="42" customFormat="1" ht="12.75">
      <c r="A15" s="306">
        <v>10</v>
      </c>
      <c r="B15" s="96" t="s">
        <v>788</v>
      </c>
      <c r="C15" s="97">
        <v>2018</v>
      </c>
      <c r="D15" s="314">
        <v>4281.14</v>
      </c>
      <c r="E15" s="420"/>
    </row>
    <row r="16" spans="1:5" s="42" customFormat="1" ht="12.75">
      <c r="A16" s="306">
        <v>11</v>
      </c>
      <c r="B16" s="96" t="s">
        <v>789</v>
      </c>
      <c r="C16" s="97">
        <v>2019</v>
      </c>
      <c r="D16" s="314">
        <v>83416.14</v>
      </c>
      <c r="E16" s="420"/>
    </row>
    <row r="17" spans="1:5" s="42" customFormat="1" ht="12.75">
      <c r="A17" s="306">
        <v>12</v>
      </c>
      <c r="B17" s="96" t="s">
        <v>790</v>
      </c>
      <c r="C17" s="97">
        <v>2019</v>
      </c>
      <c r="D17" s="314">
        <v>14944.5</v>
      </c>
      <c r="E17" s="420"/>
    </row>
    <row r="18" spans="1:5" s="42" customFormat="1" ht="12.75">
      <c r="A18" s="306">
        <v>13</v>
      </c>
      <c r="B18" s="96" t="s">
        <v>791</v>
      </c>
      <c r="C18" s="97">
        <v>2019</v>
      </c>
      <c r="D18" s="314">
        <v>6744.25</v>
      </c>
      <c r="E18" s="420"/>
    </row>
    <row r="19" spans="1:5" s="42" customFormat="1" ht="12.75">
      <c r="A19" s="306">
        <v>14</v>
      </c>
      <c r="B19" s="96" t="s">
        <v>792</v>
      </c>
      <c r="C19" s="97">
        <v>2019</v>
      </c>
      <c r="D19" s="314">
        <v>797.56</v>
      </c>
      <c r="E19" s="420"/>
    </row>
    <row r="20" spans="1:5" s="42" customFormat="1" ht="12.75">
      <c r="A20" s="306">
        <v>15</v>
      </c>
      <c r="B20" s="96" t="s">
        <v>793</v>
      </c>
      <c r="C20" s="97">
        <v>2019</v>
      </c>
      <c r="D20" s="314">
        <v>1993.87</v>
      </c>
      <c r="E20" s="420"/>
    </row>
    <row r="21" spans="1:5" s="42" customFormat="1" ht="12.75">
      <c r="A21" s="306">
        <v>16</v>
      </c>
      <c r="B21" s="96" t="s">
        <v>783</v>
      </c>
      <c r="C21" s="97">
        <v>2019</v>
      </c>
      <c r="D21" s="314">
        <v>2990.8</v>
      </c>
      <c r="E21" s="420"/>
    </row>
    <row r="22" spans="1:5" s="42" customFormat="1" ht="12.75">
      <c r="A22" s="306">
        <v>17</v>
      </c>
      <c r="B22" s="96" t="s">
        <v>794</v>
      </c>
      <c r="C22" s="97">
        <v>2019</v>
      </c>
      <c r="D22" s="314">
        <v>348.93</v>
      </c>
      <c r="E22" s="420"/>
    </row>
    <row r="23" spans="1:5" s="42" customFormat="1" ht="12.75">
      <c r="A23" s="306">
        <v>18</v>
      </c>
      <c r="B23" s="96" t="s">
        <v>795</v>
      </c>
      <c r="C23" s="97">
        <v>2019</v>
      </c>
      <c r="D23" s="314">
        <v>498.46</v>
      </c>
      <c r="E23" s="420"/>
    </row>
    <row r="24" spans="1:5" s="42" customFormat="1" ht="12.75">
      <c r="A24" s="306">
        <v>19</v>
      </c>
      <c r="B24" s="96" t="s">
        <v>796</v>
      </c>
      <c r="C24" s="97">
        <v>2019</v>
      </c>
      <c r="D24" s="314">
        <v>1196.32</v>
      </c>
      <c r="E24" s="420"/>
    </row>
    <row r="25" spans="1:5" s="42" customFormat="1" ht="12.75">
      <c r="A25" s="306">
        <v>20</v>
      </c>
      <c r="B25" s="96" t="s">
        <v>797</v>
      </c>
      <c r="C25" s="97">
        <v>2019</v>
      </c>
      <c r="D25" s="314">
        <v>5083.44</v>
      </c>
      <c r="E25" s="420"/>
    </row>
    <row r="26" spans="1:5" s="42" customFormat="1" ht="12.75">
      <c r="A26" s="306">
        <v>21</v>
      </c>
      <c r="B26" s="96" t="s">
        <v>798</v>
      </c>
      <c r="C26" s="97">
        <v>2019</v>
      </c>
      <c r="D26" s="314">
        <v>5481.24</v>
      </c>
      <c r="E26" s="420"/>
    </row>
    <row r="27" spans="1:5" s="42" customFormat="1" ht="12.75">
      <c r="A27" s="306">
        <v>22</v>
      </c>
      <c r="B27" s="96" t="s">
        <v>798</v>
      </c>
      <c r="C27" s="97">
        <v>2019</v>
      </c>
      <c r="D27" s="314">
        <v>5481.24</v>
      </c>
      <c r="E27" s="420"/>
    </row>
    <row r="28" spans="1:5" s="42" customFormat="1" ht="12.75">
      <c r="A28" s="306">
        <v>23</v>
      </c>
      <c r="B28" s="96" t="s">
        <v>799</v>
      </c>
      <c r="C28" s="97">
        <v>2019</v>
      </c>
      <c r="D28" s="314">
        <v>3439.42</v>
      </c>
      <c r="E28" s="420"/>
    </row>
    <row r="29" spans="1:5" s="42" customFormat="1" ht="12.75">
      <c r="A29" s="306">
        <v>24</v>
      </c>
      <c r="B29" s="96" t="s">
        <v>800</v>
      </c>
      <c r="C29" s="97">
        <v>2019</v>
      </c>
      <c r="D29" s="314">
        <v>206.54</v>
      </c>
      <c r="E29" s="420"/>
    </row>
    <row r="30" spans="1:5" s="42" customFormat="1" ht="12.75">
      <c r="A30" s="306">
        <v>25</v>
      </c>
      <c r="B30" s="96" t="s">
        <v>801</v>
      </c>
      <c r="C30" s="97">
        <v>2019</v>
      </c>
      <c r="D30" s="314">
        <v>1494.77</v>
      </c>
      <c r="E30" s="420"/>
    </row>
    <row r="31" spans="1:5" s="42" customFormat="1" ht="12.75">
      <c r="A31" s="306">
        <v>26</v>
      </c>
      <c r="B31" s="96" t="s">
        <v>786</v>
      </c>
      <c r="C31" s="97">
        <v>2019</v>
      </c>
      <c r="D31" s="314">
        <v>1345.86</v>
      </c>
      <c r="E31" s="420"/>
    </row>
    <row r="32" spans="1:5" s="42" customFormat="1" ht="12.75">
      <c r="A32" s="306">
        <v>27</v>
      </c>
      <c r="B32" s="96" t="s">
        <v>802</v>
      </c>
      <c r="C32" s="97">
        <v>2019</v>
      </c>
      <c r="D32" s="314">
        <v>27715</v>
      </c>
      <c r="E32" s="420"/>
    </row>
    <row r="33" spans="1:5" s="42" customFormat="1" ht="12.75">
      <c r="A33" s="306">
        <v>28</v>
      </c>
      <c r="B33" s="96" t="s">
        <v>803</v>
      </c>
      <c r="C33" s="97">
        <v>2020</v>
      </c>
      <c r="D33" s="314">
        <v>22220</v>
      </c>
      <c r="E33" s="420"/>
    </row>
    <row r="34" spans="1:5" s="42" customFormat="1" ht="12.75">
      <c r="A34" s="306">
        <v>29</v>
      </c>
      <c r="B34" s="96" t="s">
        <v>795</v>
      </c>
      <c r="C34" s="97">
        <v>2020</v>
      </c>
      <c r="D34" s="314">
        <v>29990</v>
      </c>
      <c r="E34" s="420"/>
    </row>
    <row r="35" spans="1:5" s="42" customFormat="1" ht="12.75">
      <c r="A35" s="306">
        <v>30</v>
      </c>
      <c r="B35" s="96" t="s">
        <v>804</v>
      </c>
      <c r="C35" s="97">
        <v>2020</v>
      </c>
      <c r="D35" s="314">
        <v>4000</v>
      </c>
      <c r="E35" s="420"/>
    </row>
    <row r="36" spans="1:5" s="42" customFormat="1" ht="12.75">
      <c r="A36" s="306">
        <v>31</v>
      </c>
      <c r="B36" s="96" t="s">
        <v>805</v>
      </c>
      <c r="C36" s="97">
        <v>2020</v>
      </c>
      <c r="D36" s="314">
        <v>3500</v>
      </c>
      <c r="E36" s="420"/>
    </row>
    <row r="37" spans="1:5" s="42" customFormat="1" ht="12.75">
      <c r="A37" s="306">
        <v>32</v>
      </c>
      <c r="B37" s="96" t="s">
        <v>793</v>
      </c>
      <c r="C37" s="97">
        <v>2020</v>
      </c>
      <c r="D37" s="314">
        <v>2493.03</v>
      </c>
      <c r="E37" s="420"/>
    </row>
    <row r="38" spans="1:5" s="42" customFormat="1" ht="12.75">
      <c r="A38" s="306">
        <v>33</v>
      </c>
      <c r="B38" s="96" t="s">
        <v>804</v>
      </c>
      <c r="C38" s="97">
        <v>2020</v>
      </c>
      <c r="D38" s="314">
        <v>4000</v>
      </c>
      <c r="E38" s="420"/>
    </row>
    <row r="39" spans="1:5" s="42" customFormat="1" ht="12.75">
      <c r="A39" s="306">
        <v>34</v>
      </c>
      <c r="B39" s="96" t="s">
        <v>806</v>
      </c>
      <c r="C39" s="97">
        <v>2020</v>
      </c>
      <c r="D39" s="314">
        <v>4000</v>
      </c>
      <c r="E39" s="420"/>
    </row>
    <row r="40" spans="1:5" s="42" customFormat="1" ht="12.75">
      <c r="A40" s="306">
        <v>35</v>
      </c>
      <c r="B40" s="96" t="s">
        <v>807</v>
      </c>
      <c r="C40" s="97">
        <v>2021</v>
      </c>
      <c r="D40" s="314">
        <v>2000</v>
      </c>
      <c r="E40" s="420"/>
    </row>
    <row r="41" spans="1:5" s="42" customFormat="1" ht="12.75">
      <c r="A41" s="306">
        <v>36</v>
      </c>
      <c r="B41" s="96" t="s">
        <v>793</v>
      </c>
      <c r="C41" s="97">
        <v>2021</v>
      </c>
      <c r="D41" s="314">
        <v>1653.98</v>
      </c>
      <c r="E41" s="420"/>
    </row>
    <row r="42" spans="1:5" s="42" customFormat="1" ht="12.75">
      <c r="A42" s="306">
        <v>37</v>
      </c>
      <c r="B42" s="96" t="s">
        <v>808</v>
      </c>
      <c r="C42" s="97">
        <v>2021</v>
      </c>
      <c r="D42" s="314">
        <v>2500</v>
      </c>
      <c r="E42" s="420"/>
    </row>
    <row r="43" spans="1:5" s="42" customFormat="1" ht="12.75">
      <c r="A43" s="306">
        <v>38</v>
      </c>
      <c r="B43" s="96" t="s">
        <v>804</v>
      </c>
      <c r="C43" s="97">
        <v>2021</v>
      </c>
      <c r="D43" s="314">
        <v>4000</v>
      </c>
      <c r="E43" s="420"/>
    </row>
    <row r="44" spans="1:5" s="42" customFormat="1" ht="12.75">
      <c r="A44" s="306">
        <v>39</v>
      </c>
      <c r="B44" s="96" t="s">
        <v>807</v>
      </c>
      <c r="C44" s="97">
        <v>2021</v>
      </c>
      <c r="D44" s="314">
        <v>259</v>
      </c>
      <c r="E44" s="420"/>
    </row>
    <row r="45" spans="1:5" s="42" customFormat="1" ht="12.75">
      <c r="A45" s="306">
        <v>40</v>
      </c>
      <c r="B45" s="96" t="s">
        <v>790</v>
      </c>
      <c r="C45" s="97">
        <v>2021</v>
      </c>
      <c r="D45" s="314">
        <v>12000</v>
      </c>
      <c r="E45" s="420"/>
    </row>
    <row r="46" spans="1:5" s="42" customFormat="1" ht="12.75">
      <c r="A46" s="306">
        <v>41</v>
      </c>
      <c r="B46" s="96" t="s">
        <v>809</v>
      </c>
      <c r="C46" s="97">
        <v>2021</v>
      </c>
      <c r="D46" s="314">
        <v>5000</v>
      </c>
      <c r="E46" s="420"/>
    </row>
    <row r="47" spans="1:5" s="42" customFormat="1" ht="12.75">
      <c r="A47" s="306">
        <v>42</v>
      </c>
      <c r="B47" s="96" t="s">
        <v>809</v>
      </c>
      <c r="C47" s="97">
        <v>2021</v>
      </c>
      <c r="D47" s="314">
        <v>5000</v>
      </c>
      <c r="E47" s="420"/>
    </row>
    <row r="48" spans="1:5" s="42" customFormat="1" ht="12.75">
      <c r="A48" s="306">
        <v>43</v>
      </c>
      <c r="B48" s="96" t="s">
        <v>809</v>
      </c>
      <c r="C48" s="97">
        <v>2021</v>
      </c>
      <c r="D48" s="314">
        <v>5000</v>
      </c>
      <c r="E48" s="420"/>
    </row>
    <row r="49" spans="1:5" s="42" customFormat="1" ht="12.75">
      <c r="A49" s="306">
        <v>44</v>
      </c>
      <c r="B49" s="96" t="s">
        <v>810</v>
      </c>
      <c r="C49" s="97">
        <v>2022</v>
      </c>
      <c r="D49" s="314">
        <v>3450</v>
      </c>
      <c r="E49" s="420"/>
    </row>
    <row r="50" spans="1:5" s="42" customFormat="1" ht="25.5">
      <c r="A50" s="306">
        <v>45</v>
      </c>
      <c r="B50" s="96" t="s">
        <v>811</v>
      </c>
      <c r="C50" s="97">
        <v>2022</v>
      </c>
      <c r="D50" s="314">
        <v>182040</v>
      </c>
      <c r="E50" s="420"/>
    </row>
    <row r="51" spans="1:5" s="42" customFormat="1" ht="12.75">
      <c r="A51" s="306">
        <v>46</v>
      </c>
      <c r="B51" s="96" t="s">
        <v>812</v>
      </c>
      <c r="C51" s="97">
        <v>2022</v>
      </c>
      <c r="D51" s="314">
        <v>9963</v>
      </c>
      <c r="E51" s="420"/>
    </row>
    <row r="52" spans="1:5" s="42" customFormat="1" ht="12.75">
      <c r="A52" s="306">
        <v>47</v>
      </c>
      <c r="B52" s="96" t="s">
        <v>813</v>
      </c>
      <c r="C52" s="97">
        <v>2022</v>
      </c>
      <c r="D52" s="314">
        <v>14981.4</v>
      </c>
      <c r="E52" s="420"/>
    </row>
    <row r="53" spans="1:5" s="42" customFormat="1" ht="12.75">
      <c r="A53" s="306">
        <v>48</v>
      </c>
      <c r="B53" s="96" t="s">
        <v>814</v>
      </c>
      <c r="C53" s="97">
        <v>2022</v>
      </c>
      <c r="D53" s="314">
        <v>5200</v>
      </c>
      <c r="E53" s="420"/>
    </row>
    <row r="54" spans="1:5" s="42" customFormat="1" ht="12.75">
      <c r="A54" s="306">
        <v>49</v>
      </c>
      <c r="B54" s="96" t="s">
        <v>816</v>
      </c>
      <c r="C54" s="97">
        <v>2022</v>
      </c>
      <c r="D54" s="314">
        <v>1500</v>
      </c>
      <c r="E54" s="420"/>
    </row>
    <row r="55" spans="1:5" s="42" customFormat="1" ht="12.75">
      <c r="A55" s="306">
        <v>50</v>
      </c>
      <c r="B55" s="96" t="s">
        <v>817</v>
      </c>
      <c r="C55" s="97">
        <v>2022</v>
      </c>
      <c r="D55" s="314">
        <v>1000</v>
      </c>
      <c r="E55" s="420"/>
    </row>
    <row r="56" spans="1:5" s="42" customFormat="1" ht="12.75">
      <c r="A56" s="306">
        <v>51</v>
      </c>
      <c r="B56" s="96" t="s">
        <v>818</v>
      </c>
      <c r="C56" s="97">
        <v>2022</v>
      </c>
      <c r="D56" s="314">
        <v>19700</v>
      </c>
      <c r="E56" s="420"/>
    </row>
    <row r="57" spans="1:5" s="42" customFormat="1" ht="12.75">
      <c r="A57" s="306">
        <v>52</v>
      </c>
      <c r="B57" s="96" t="s">
        <v>819</v>
      </c>
      <c r="C57" s="97">
        <v>2022</v>
      </c>
      <c r="D57" s="314">
        <v>11500</v>
      </c>
      <c r="E57" s="420"/>
    </row>
    <row r="58" spans="1:5" s="42" customFormat="1" ht="12.75">
      <c r="A58" s="306">
        <v>53</v>
      </c>
      <c r="B58" s="96" t="s">
        <v>795</v>
      </c>
      <c r="C58" s="97">
        <v>2023</v>
      </c>
      <c r="D58" s="314">
        <v>25000</v>
      </c>
      <c r="E58" s="420"/>
    </row>
    <row r="59" spans="1:5" s="42" customFormat="1" ht="12.75">
      <c r="A59" s="306">
        <v>54</v>
      </c>
      <c r="B59" s="96" t="s">
        <v>820</v>
      </c>
      <c r="C59" s="97">
        <v>2023</v>
      </c>
      <c r="D59" s="314">
        <v>6642</v>
      </c>
      <c r="E59" s="420"/>
    </row>
    <row r="60" spans="1:5" s="42" customFormat="1" ht="12.75">
      <c r="A60" s="306"/>
      <c r="B60" s="165" t="s">
        <v>117</v>
      </c>
      <c r="C60" s="97"/>
      <c r="D60" s="314"/>
      <c r="E60" s="420"/>
    </row>
    <row r="61" spans="1:5" s="42" customFormat="1" ht="12.75">
      <c r="A61" s="306">
        <v>1</v>
      </c>
      <c r="B61" s="96" t="s">
        <v>821</v>
      </c>
      <c r="C61" s="97">
        <v>2019</v>
      </c>
      <c r="D61" s="314">
        <v>1799</v>
      </c>
      <c r="E61" s="420"/>
    </row>
    <row r="62" spans="1:5" s="42" customFormat="1" ht="12.75">
      <c r="A62" s="306">
        <v>2</v>
      </c>
      <c r="B62" s="96" t="s">
        <v>822</v>
      </c>
      <c r="C62" s="97">
        <v>2023</v>
      </c>
      <c r="D62" s="314">
        <v>1827</v>
      </c>
      <c r="E62" s="98"/>
    </row>
    <row r="63" spans="1:5" s="42" customFormat="1" ht="12.75">
      <c r="A63" s="306"/>
      <c r="B63" s="165" t="s">
        <v>118</v>
      </c>
      <c r="C63" s="97"/>
      <c r="D63" s="314"/>
      <c r="E63" s="98"/>
    </row>
    <row r="64" spans="1:5" s="42" customFormat="1" ht="12.75">
      <c r="A64" s="306">
        <v>1</v>
      </c>
      <c r="B64" s="96" t="s">
        <v>823</v>
      </c>
      <c r="C64" s="97">
        <v>2018</v>
      </c>
      <c r="D64" s="314">
        <v>1969.98</v>
      </c>
      <c r="E64" s="98"/>
    </row>
    <row r="65" spans="1:5" s="18" customFormat="1" ht="12.75">
      <c r="A65" s="306"/>
      <c r="B65" s="165" t="s">
        <v>119</v>
      </c>
      <c r="C65" s="97"/>
      <c r="D65" s="314"/>
      <c r="E65" s="99"/>
    </row>
    <row r="66" spans="1:5" s="42" customFormat="1" ht="12" customHeight="1">
      <c r="A66" s="306">
        <v>1</v>
      </c>
      <c r="B66" s="96" t="s">
        <v>824</v>
      </c>
      <c r="C66" s="97">
        <v>2019</v>
      </c>
      <c r="D66" s="314">
        <v>5717</v>
      </c>
      <c r="E66" s="420"/>
    </row>
    <row r="67" spans="1:5" s="18" customFormat="1" ht="12.75">
      <c r="A67" s="306"/>
      <c r="B67" s="165" t="s">
        <v>177</v>
      </c>
      <c r="C67" s="97"/>
      <c r="D67" s="314"/>
      <c r="E67" s="99"/>
    </row>
    <row r="68" spans="1:5" s="42" customFormat="1" ht="12" customHeight="1">
      <c r="A68" s="306">
        <v>1</v>
      </c>
      <c r="B68" s="96" t="s">
        <v>825</v>
      </c>
      <c r="C68" s="97">
        <v>2022</v>
      </c>
      <c r="D68" s="314">
        <v>999</v>
      </c>
      <c r="E68" s="420"/>
    </row>
    <row r="69" spans="1:5" s="42" customFormat="1" ht="12.75">
      <c r="A69" s="306"/>
      <c r="B69" s="165" t="s">
        <v>120</v>
      </c>
      <c r="C69" s="97"/>
      <c r="D69" s="313"/>
      <c r="E69" s="421"/>
    </row>
    <row r="70" spans="1:5" s="42" customFormat="1" ht="12.75">
      <c r="A70" s="306">
        <v>1</v>
      </c>
      <c r="B70" s="96" t="s">
        <v>826</v>
      </c>
      <c r="C70" s="97">
        <v>2020</v>
      </c>
      <c r="D70" s="313">
        <v>649</v>
      </c>
      <c r="E70" s="420"/>
    </row>
    <row r="71" spans="1:5" s="42" customFormat="1" ht="12.75">
      <c r="A71" s="306">
        <v>2</v>
      </c>
      <c r="B71" s="96" t="s">
        <v>827</v>
      </c>
      <c r="C71" s="97">
        <v>2018</v>
      </c>
      <c r="D71" s="313">
        <v>1500</v>
      </c>
      <c r="E71" s="420"/>
    </row>
    <row r="72" spans="1:5" s="42" customFormat="1" ht="12.75">
      <c r="A72" s="306">
        <v>3</v>
      </c>
      <c r="B72" s="96" t="s">
        <v>828</v>
      </c>
      <c r="C72" s="97">
        <v>2023</v>
      </c>
      <c r="D72" s="313">
        <v>1499.99</v>
      </c>
      <c r="E72" s="420"/>
    </row>
    <row r="73" spans="1:5" s="18" customFormat="1" ht="12.75">
      <c r="A73" s="306"/>
      <c r="B73" s="165" t="s">
        <v>178</v>
      </c>
      <c r="C73" s="97"/>
      <c r="D73" s="314"/>
      <c r="E73" s="99"/>
    </row>
    <row r="74" spans="1:5" s="42" customFormat="1" ht="12" customHeight="1">
      <c r="A74" s="306">
        <v>1</v>
      </c>
      <c r="B74" s="96" t="s">
        <v>829</v>
      </c>
      <c r="C74" s="97">
        <v>2022</v>
      </c>
      <c r="D74" s="314">
        <v>299</v>
      </c>
      <c r="E74" s="420"/>
    </row>
    <row r="75" spans="1:5" s="42" customFormat="1" ht="12.75">
      <c r="A75" s="306"/>
      <c r="B75" s="166" t="s">
        <v>121</v>
      </c>
      <c r="C75" s="40"/>
      <c r="D75" s="313"/>
      <c r="E75" s="421"/>
    </row>
    <row r="76" spans="1:5" s="42" customFormat="1" ht="12.75">
      <c r="A76" s="306">
        <v>1</v>
      </c>
      <c r="B76" s="96" t="s">
        <v>831</v>
      </c>
      <c r="C76" s="97">
        <v>2019</v>
      </c>
      <c r="D76" s="313">
        <v>2199</v>
      </c>
      <c r="E76" s="421"/>
    </row>
    <row r="77" spans="1:5" s="42" customFormat="1" ht="12.75">
      <c r="A77" s="306">
        <v>2</v>
      </c>
      <c r="B77" s="96" t="s">
        <v>833</v>
      </c>
      <c r="C77" s="97">
        <v>2019</v>
      </c>
      <c r="D77" s="313">
        <v>1590</v>
      </c>
      <c r="E77" s="421"/>
    </row>
    <row r="78" spans="1:5" s="42" customFormat="1" ht="38.25">
      <c r="A78" s="306">
        <v>3</v>
      </c>
      <c r="B78" s="96" t="s">
        <v>834</v>
      </c>
      <c r="C78" s="97">
        <v>2019</v>
      </c>
      <c r="D78" s="313">
        <v>2730</v>
      </c>
      <c r="E78" s="421"/>
    </row>
    <row r="79" spans="1:5" s="42" customFormat="1" ht="38.25">
      <c r="A79" s="306">
        <v>4</v>
      </c>
      <c r="B79" s="96" t="s">
        <v>834</v>
      </c>
      <c r="C79" s="97">
        <v>2019</v>
      </c>
      <c r="D79" s="313">
        <v>2730</v>
      </c>
      <c r="E79" s="421"/>
    </row>
    <row r="80" spans="1:5" s="42" customFormat="1" ht="38.25">
      <c r="A80" s="306">
        <v>5</v>
      </c>
      <c r="B80" s="96" t="s">
        <v>834</v>
      </c>
      <c r="C80" s="97">
        <v>2019</v>
      </c>
      <c r="D80" s="313">
        <v>2730</v>
      </c>
      <c r="E80" s="421"/>
    </row>
    <row r="81" spans="1:5" s="42" customFormat="1" ht="12.75">
      <c r="A81" s="306">
        <v>6</v>
      </c>
      <c r="B81" s="96" t="s">
        <v>835</v>
      </c>
      <c r="C81" s="97">
        <v>2019</v>
      </c>
      <c r="D81" s="313">
        <v>1080</v>
      </c>
      <c r="E81" s="421"/>
    </row>
    <row r="82" spans="1:5" s="42" customFormat="1" ht="12.75">
      <c r="A82" s="306">
        <v>7</v>
      </c>
      <c r="B82" s="96" t="s">
        <v>836</v>
      </c>
      <c r="C82" s="97">
        <v>2019</v>
      </c>
      <c r="D82" s="313">
        <v>1900</v>
      </c>
      <c r="E82" s="421"/>
    </row>
    <row r="83" spans="1:5" s="42" customFormat="1" ht="12.75">
      <c r="A83" s="306"/>
      <c r="B83" s="165" t="s">
        <v>122</v>
      </c>
      <c r="C83" s="97"/>
      <c r="D83" s="313"/>
      <c r="E83" s="421"/>
    </row>
    <row r="84" spans="1:5" s="42" customFormat="1" ht="12.75">
      <c r="A84" s="306">
        <v>1</v>
      </c>
      <c r="B84" s="96" t="s">
        <v>833</v>
      </c>
      <c r="C84" s="97">
        <v>2019</v>
      </c>
      <c r="D84" s="313">
        <v>1590</v>
      </c>
      <c r="E84" s="421"/>
    </row>
    <row r="85" spans="1:5" s="42" customFormat="1" ht="38.25">
      <c r="A85" s="306">
        <v>2</v>
      </c>
      <c r="B85" s="96" t="s">
        <v>834</v>
      </c>
      <c r="C85" s="97">
        <v>2019</v>
      </c>
      <c r="D85" s="313">
        <v>2730</v>
      </c>
      <c r="E85" s="421"/>
    </row>
    <row r="86" spans="1:5" s="42" customFormat="1" ht="38.25">
      <c r="A86" s="306">
        <v>3</v>
      </c>
      <c r="B86" s="96" t="s">
        <v>834</v>
      </c>
      <c r="C86" s="97">
        <v>2019</v>
      </c>
      <c r="D86" s="313">
        <v>2730</v>
      </c>
      <c r="E86" s="421"/>
    </row>
    <row r="87" spans="1:5" s="42" customFormat="1" ht="38.25">
      <c r="A87" s="306">
        <v>4</v>
      </c>
      <c r="B87" s="96" t="s">
        <v>834</v>
      </c>
      <c r="C87" s="97">
        <v>2019</v>
      </c>
      <c r="D87" s="313">
        <v>2730</v>
      </c>
      <c r="E87" s="421"/>
    </row>
    <row r="88" spans="1:5" s="42" customFormat="1" ht="12.75">
      <c r="A88" s="306">
        <v>5</v>
      </c>
      <c r="B88" s="96" t="s">
        <v>835</v>
      </c>
      <c r="C88" s="97">
        <v>2019</v>
      </c>
      <c r="D88" s="313">
        <v>1080</v>
      </c>
      <c r="E88" s="421"/>
    </row>
    <row r="89" spans="1:5" s="42" customFormat="1" ht="12.75">
      <c r="A89" s="306">
        <v>6</v>
      </c>
      <c r="B89" s="96" t="s">
        <v>837</v>
      </c>
      <c r="C89" s="97">
        <v>2020</v>
      </c>
      <c r="D89" s="313">
        <v>3748</v>
      </c>
      <c r="E89" s="421"/>
    </row>
    <row r="90" spans="1:5" s="42" customFormat="1" ht="12.75">
      <c r="A90" s="306">
        <v>7</v>
      </c>
      <c r="B90" s="96" t="s">
        <v>838</v>
      </c>
      <c r="C90" s="97">
        <v>2021</v>
      </c>
      <c r="D90" s="313">
        <v>656</v>
      </c>
      <c r="E90" s="421"/>
    </row>
    <row r="91" spans="1:5" s="42" customFormat="1" ht="12.75">
      <c r="A91" s="306"/>
      <c r="B91" s="165" t="s">
        <v>124</v>
      </c>
      <c r="C91" s="97"/>
      <c r="D91" s="313"/>
      <c r="E91" s="421"/>
    </row>
    <row r="92" spans="1:5" s="42" customFormat="1" ht="12.75">
      <c r="A92" s="306">
        <v>1</v>
      </c>
      <c r="B92" s="44" t="s">
        <v>839</v>
      </c>
      <c r="C92" s="97">
        <v>2019</v>
      </c>
      <c r="D92" s="313">
        <v>1900</v>
      </c>
      <c r="E92" s="421"/>
    </row>
    <row r="93" spans="1:5" s="42" customFormat="1" ht="12.75">
      <c r="A93" s="306">
        <v>2</v>
      </c>
      <c r="B93" s="44" t="s">
        <v>840</v>
      </c>
      <c r="C93" s="97">
        <v>2019</v>
      </c>
      <c r="D93" s="313">
        <v>1590</v>
      </c>
      <c r="E93" s="421"/>
    </row>
    <row r="94" spans="1:5" s="42" customFormat="1" ht="38.25">
      <c r="A94" s="306">
        <v>3</v>
      </c>
      <c r="B94" s="44" t="s">
        <v>841</v>
      </c>
      <c r="C94" s="97">
        <v>2019</v>
      </c>
      <c r="D94" s="313">
        <v>2730</v>
      </c>
      <c r="E94" s="421"/>
    </row>
    <row r="95" spans="1:5" s="42" customFormat="1" ht="38.25">
      <c r="A95" s="306">
        <v>4</v>
      </c>
      <c r="B95" s="44" t="s">
        <v>834</v>
      </c>
      <c r="C95" s="97">
        <v>2019</v>
      </c>
      <c r="D95" s="313">
        <v>2730</v>
      </c>
      <c r="E95" s="421"/>
    </row>
    <row r="96" spans="1:5" s="42" customFormat="1" ht="38.25">
      <c r="A96" s="306">
        <v>5</v>
      </c>
      <c r="B96" s="44" t="s">
        <v>834</v>
      </c>
      <c r="C96" s="97">
        <v>2019</v>
      </c>
      <c r="D96" s="313">
        <v>2730</v>
      </c>
      <c r="E96" s="421"/>
    </row>
    <row r="97" spans="1:5" s="42" customFormat="1" ht="12.75">
      <c r="A97" s="306">
        <v>6</v>
      </c>
      <c r="B97" s="44" t="s">
        <v>842</v>
      </c>
      <c r="C97" s="97">
        <v>2019</v>
      </c>
      <c r="D97" s="313">
        <v>1080</v>
      </c>
      <c r="E97" s="421"/>
    </row>
    <row r="98" spans="1:5" s="42" customFormat="1" ht="12.75">
      <c r="A98" s="306">
        <v>7</v>
      </c>
      <c r="B98" s="44" t="s">
        <v>844</v>
      </c>
      <c r="C98" s="97">
        <v>2021</v>
      </c>
      <c r="D98" s="313">
        <v>3000</v>
      </c>
      <c r="E98" s="421"/>
    </row>
    <row r="99" spans="1:5" s="42" customFormat="1" ht="12.75">
      <c r="A99" s="306"/>
      <c r="B99" s="165" t="s">
        <v>846</v>
      </c>
      <c r="C99" s="97"/>
      <c r="D99" s="313"/>
      <c r="E99" s="421"/>
    </row>
    <row r="100" spans="1:5" s="42" customFormat="1" ht="12.75">
      <c r="A100" s="155">
        <v>1</v>
      </c>
      <c r="B100" s="362" t="s">
        <v>845</v>
      </c>
      <c r="C100" s="349">
        <v>2023</v>
      </c>
      <c r="D100" s="379">
        <v>1249</v>
      </c>
      <c r="E100" s="421"/>
    </row>
    <row r="101" spans="1:5" s="42" customFormat="1" ht="12.75">
      <c r="A101" s="306"/>
      <c r="B101" s="165" t="s">
        <v>848</v>
      </c>
      <c r="C101" s="97"/>
      <c r="D101" s="313"/>
      <c r="E101" s="421"/>
    </row>
    <row r="102" spans="1:5" s="42" customFormat="1" ht="13.5" thickBot="1">
      <c r="A102" s="155">
        <v>1</v>
      </c>
      <c r="B102" s="362" t="s">
        <v>847</v>
      </c>
      <c r="C102" s="349">
        <v>2022</v>
      </c>
      <c r="D102" s="379">
        <v>3198.99</v>
      </c>
      <c r="E102" s="421"/>
    </row>
    <row r="103" spans="1:5" s="42" customFormat="1" ht="13.5" thickBot="1">
      <c r="A103" s="300"/>
      <c r="B103" s="301" t="s">
        <v>64</v>
      </c>
      <c r="C103" s="302"/>
      <c r="D103" s="322">
        <f>SUM(D6:D102)</f>
        <v>649838.71</v>
      </c>
      <c r="E103" s="420"/>
    </row>
    <row r="104" spans="1:5" s="42" customFormat="1" ht="13.5" customHeight="1" thickBot="1">
      <c r="A104" s="523" t="s">
        <v>82</v>
      </c>
      <c r="B104" s="524"/>
      <c r="C104" s="524"/>
      <c r="D104" s="525"/>
      <c r="E104" s="420"/>
    </row>
    <row r="105" spans="1:5" s="42" customFormat="1" ht="12.75">
      <c r="A105" s="306">
        <v>1</v>
      </c>
      <c r="B105" s="151" t="s">
        <v>849</v>
      </c>
      <c r="C105" s="152">
        <v>2018</v>
      </c>
      <c r="D105" s="310">
        <v>1709.7</v>
      </c>
      <c r="E105" s="420"/>
    </row>
    <row r="106" spans="1:5" s="42" customFormat="1" ht="12.75">
      <c r="A106" s="306">
        <v>2</v>
      </c>
      <c r="B106" s="151" t="s">
        <v>850</v>
      </c>
      <c r="C106" s="152">
        <v>2018</v>
      </c>
      <c r="D106" s="310">
        <v>6308.98</v>
      </c>
      <c r="E106" s="420"/>
    </row>
    <row r="107" spans="1:5" s="18" customFormat="1" ht="12.75">
      <c r="A107" s="306">
        <v>3</v>
      </c>
      <c r="B107" s="215" t="s">
        <v>851</v>
      </c>
      <c r="C107" s="216">
        <v>2018</v>
      </c>
      <c r="D107" s="315">
        <v>8150</v>
      </c>
      <c r="E107" s="422"/>
    </row>
    <row r="108" spans="1:5" s="42" customFormat="1" ht="12.75">
      <c r="A108" s="306">
        <v>4</v>
      </c>
      <c r="B108" s="153" t="s">
        <v>852</v>
      </c>
      <c r="C108" s="154">
        <v>2019</v>
      </c>
      <c r="D108" s="315">
        <v>1799</v>
      </c>
      <c r="E108" s="423"/>
    </row>
    <row r="109" spans="1:5" s="42" customFormat="1" ht="12.75">
      <c r="A109" s="306">
        <v>5</v>
      </c>
      <c r="B109" s="153" t="s">
        <v>853</v>
      </c>
      <c r="C109" s="154">
        <v>2019</v>
      </c>
      <c r="D109" s="315">
        <v>1400</v>
      </c>
      <c r="E109" s="423"/>
    </row>
    <row r="110" spans="1:5" s="42" customFormat="1" ht="12.75">
      <c r="A110" s="306">
        <v>6</v>
      </c>
      <c r="B110" s="153" t="s">
        <v>854</v>
      </c>
      <c r="C110" s="154">
        <v>2019</v>
      </c>
      <c r="D110" s="315">
        <v>7380</v>
      </c>
      <c r="E110" s="423"/>
    </row>
    <row r="111" spans="1:5" s="42" customFormat="1" ht="12.75">
      <c r="A111" s="306">
        <v>7</v>
      </c>
      <c r="B111" s="153" t="s">
        <v>855</v>
      </c>
      <c r="C111" s="154">
        <v>2019</v>
      </c>
      <c r="D111" s="315">
        <v>86100</v>
      </c>
      <c r="E111" s="423"/>
    </row>
    <row r="112" spans="1:5" s="42" customFormat="1" ht="12.75">
      <c r="A112" s="306">
        <v>8</v>
      </c>
      <c r="B112" s="153" t="s">
        <v>856</v>
      </c>
      <c r="C112" s="154">
        <v>2019</v>
      </c>
      <c r="D112" s="315">
        <v>7380</v>
      </c>
      <c r="E112" s="423"/>
    </row>
    <row r="113" spans="1:5" s="42" customFormat="1" ht="12.75">
      <c r="A113" s="306">
        <v>9</v>
      </c>
      <c r="B113" s="153" t="s">
        <v>857</v>
      </c>
      <c r="C113" s="154">
        <v>2019</v>
      </c>
      <c r="D113" s="315">
        <v>1530.12</v>
      </c>
      <c r="E113" s="423"/>
    </row>
    <row r="114" spans="1:5" s="42" customFormat="1" ht="12.75">
      <c r="A114" s="306">
        <v>10</v>
      </c>
      <c r="B114" s="153" t="s">
        <v>858</v>
      </c>
      <c r="C114" s="154">
        <v>2019</v>
      </c>
      <c r="D114" s="315">
        <v>799.5</v>
      </c>
      <c r="E114" s="423"/>
    </row>
    <row r="115" spans="1:5" s="42" customFormat="1" ht="12.75">
      <c r="A115" s="306">
        <v>11</v>
      </c>
      <c r="B115" s="153" t="s">
        <v>859</v>
      </c>
      <c r="C115" s="154">
        <v>2020</v>
      </c>
      <c r="D115" s="441">
        <v>9750</v>
      </c>
      <c r="E115" s="423"/>
    </row>
    <row r="116" spans="1:5" s="42" customFormat="1" ht="12.75">
      <c r="A116" s="306">
        <v>12</v>
      </c>
      <c r="B116" s="153" t="s">
        <v>860</v>
      </c>
      <c r="C116" s="154">
        <v>2020</v>
      </c>
      <c r="D116" s="315">
        <v>197.45</v>
      </c>
      <c r="E116" s="423"/>
    </row>
    <row r="117" spans="1:5" s="42" customFormat="1" ht="12.75">
      <c r="A117" s="306">
        <v>13</v>
      </c>
      <c r="B117" s="153" t="s">
        <v>861</v>
      </c>
      <c r="C117" s="154">
        <v>2020</v>
      </c>
      <c r="D117" s="315">
        <v>248.31</v>
      </c>
      <c r="E117" s="423"/>
    </row>
    <row r="118" spans="1:5" s="42" customFormat="1" ht="12.75">
      <c r="A118" s="306">
        <v>14</v>
      </c>
      <c r="B118" s="153" t="s">
        <v>862</v>
      </c>
      <c r="C118" s="154">
        <v>2020</v>
      </c>
      <c r="D118" s="315">
        <v>284.62</v>
      </c>
      <c r="E118" s="423"/>
    </row>
    <row r="119" spans="1:5" s="42" customFormat="1" ht="12.75">
      <c r="A119" s="306">
        <v>15</v>
      </c>
      <c r="B119" s="153" t="s">
        <v>863</v>
      </c>
      <c r="C119" s="154">
        <v>2020</v>
      </c>
      <c r="D119" s="315">
        <v>1699</v>
      </c>
      <c r="E119" s="423"/>
    </row>
    <row r="120" spans="1:5" s="42" customFormat="1" ht="12.75">
      <c r="A120" s="306">
        <v>16</v>
      </c>
      <c r="B120" s="153" t="s">
        <v>864</v>
      </c>
      <c r="C120" s="154">
        <v>2020</v>
      </c>
      <c r="D120" s="315">
        <v>52890</v>
      </c>
      <c r="E120" s="423"/>
    </row>
    <row r="121" spans="1:5" s="42" customFormat="1" ht="12.75">
      <c r="A121" s="306">
        <v>17</v>
      </c>
      <c r="B121" s="153" t="s">
        <v>865</v>
      </c>
      <c r="C121" s="154">
        <v>2020</v>
      </c>
      <c r="D121" s="315">
        <v>56589.84</v>
      </c>
      <c r="E121" s="423"/>
    </row>
    <row r="122" spans="1:5" s="42" customFormat="1" ht="12.75">
      <c r="A122" s="306">
        <v>18</v>
      </c>
      <c r="B122" s="153" t="s">
        <v>866</v>
      </c>
      <c r="C122" s="154">
        <v>2020</v>
      </c>
      <c r="D122" s="315">
        <v>4000</v>
      </c>
      <c r="E122" s="423"/>
    </row>
    <row r="123" spans="1:5" s="42" customFormat="1" ht="12.75">
      <c r="A123" s="306">
        <v>19</v>
      </c>
      <c r="B123" s="153" t="s">
        <v>867</v>
      </c>
      <c r="C123" s="154">
        <v>2020</v>
      </c>
      <c r="D123" s="315">
        <v>4000</v>
      </c>
      <c r="E123" s="423"/>
    </row>
    <row r="124" spans="1:5" s="42" customFormat="1" ht="12.75">
      <c r="A124" s="306">
        <v>20</v>
      </c>
      <c r="B124" s="44" t="s">
        <v>867</v>
      </c>
      <c r="C124" s="40">
        <v>2020</v>
      </c>
      <c r="D124" s="315">
        <v>4000</v>
      </c>
      <c r="E124" s="423"/>
    </row>
    <row r="125" spans="1:5" s="42" customFormat="1" ht="12.75">
      <c r="A125" s="306">
        <v>21</v>
      </c>
      <c r="B125" s="44" t="s">
        <v>868</v>
      </c>
      <c r="C125" s="40">
        <v>2020</v>
      </c>
      <c r="D125" s="315">
        <v>1544.68</v>
      </c>
      <c r="E125" s="423"/>
    </row>
    <row r="126" spans="1:5" s="42" customFormat="1" ht="12.75">
      <c r="A126" s="306">
        <v>22</v>
      </c>
      <c r="B126" s="44" t="s">
        <v>869</v>
      </c>
      <c r="C126" s="40">
        <v>2020</v>
      </c>
      <c r="D126" s="315">
        <v>749</v>
      </c>
      <c r="E126" s="423"/>
    </row>
    <row r="127" spans="1:5" s="42" customFormat="1" ht="12.75">
      <c r="A127" s="306">
        <v>23</v>
      </c>
      <c r="B127" s="44" t="s">
        <v>870</v>
      </c>
      <c r="C127" s="40">
        <v>2020</v>
      </c>
      <c r="D127" s="315">
        <v>9250</v>
      </c>
      <c r="E127" s="423"/>
    </row>
    <row r="128" spans="1:5" s="42" customFormat="1" ht="12.75">
      <c r="A128" s="306">
        <v>24</v>
      </c>
      <c r="B128" s="44" t="s">
        <v>871</v>
      </c>
      <c r="C128" s="40">
        <v>2020</v>
      </c>
      <c r="D128" s="315">
        <v>8812.99</v>
      </c>
      <c r="E128" s="423"/>
    </row>
    <row r="129" spans="1:5" s="42" customFormat="1" ht="12.75">
      <c r="A129" s="306">
        <v>25</v>
      </c>
      <c r="B129" s="44" t="s">
        <v>872</v>
      </c>
      <c r="C129" s="40">
        <v>2020</v>
      </c>
      <c r="D129" s="315">
        <v>5550</v>
      </c>
      <c r="E129" s="423"/>
    </row>
    <row r="130" spans="1:5" s="42" customFormat="1" ht="12.75">
      <c r="A130" s="306">
        <v>26</v>
      </c>
      <c r="B130" s="44" t="s">
        <v>873</v>
      </c>
      <c r="C130" s="40">
        <v>2020</v>
      </c>
      <c r="D130" s="315">
        <v>6750</v>
      </c>
      <c r="E130" s="423"/>
    </row>
    <row r="131" spans="1:5" s="42" customFormat="1" ht="12.75">
      <c r="A131" s="306">
        <v>27</v>
      </c>
      <c r="B131" s="44" t="s">
        <v>874</v>
      </c>
      <c r="C131" s="40">
        <v>2020</v>
      </c>
      <c r="D131" s="315">
        <v>8250</v>
      </c>
      <c r="E131" s="423"/>
    </row>
    <row r="132" spans="1:5" s="42" customFormat="1" ht="12.75">
      <c r="A132" s="306">
        <v>28</v>
      </c>
      <c r="B132" s="44" t="s">
        <v>875</v>
      </c>
      <c r="C132" s="40">
        <v>2020</v>
      </c>
      <c r="D132" s="315">
        <v>3598.2</v>
      </c>
      <c r="E132" s="423"/>
    </row>
    <row r="133" spans="1:5" s="42" customFormat="1" ht="12.75">
      <c r="A133" s="306">
        <v>29</v>
      </c>
      <c r="B133" s="44" t="s">
        <v>876</v>
      </c>
      <c r="C133" s="40">
        <v>2020</v>
      </c>
      <c r="D133" s="315">
        <v>6620.33</v>
      </c>
      <c r="E133" s="423"/>
    </row>
    <row r="134" spans="1:5" s="42" customFormat="1" ht="12.75">
      <c r="A134" s="306">
        <v>30</v>
      </c>
      <c r="B134" s="44" t="s">
        <v>877</v>
      </c>
      <c r="C134" s="40">
        <v>2021</v>
      </c>
      <c r="D134" s="315">
        <v>4000</v>
      </c>
      <c r="E134" s="423"/>
    </row>
    <row r="135" spans="1:5" s="42" customFormat="1" ht="12.75">
      <c r="A135" s="306">
        <v>31</v>
      </c>
      <c r="B135" s="44" t="s">
        <v>877</v>
      </c>
      <c r="C135" s="40">
        <v>2021</v>
      </c>
      <c r="D135" s="315">
        <v>4000</v>
      </c>
      <c r="E135" s="423"/>
    </row>
    <row r="136" spans="1:5" s="42" customFormat="1" ht="12.75">
      <c r="A136" s="306">
        <v>32</v>
      </c>
      <c r="B136" s="44" t="s">
        <v>878</v>
      </c>
      <c r="C136" s="40">
        <v>2021</v>
      </c>
      <c r="D136" s="315">
        <v>4500</v>
      </c>
      <c r="E136" s="423"/>
    </row>
    <row r="137" spans="1:5" s="42" customFormat="1" ht="12.75">
      <c r="A137" s="306">
        <v>33</v>
      </c>
      <c r="B137" s="44" t="s">
        <v>879</v>
      </c>
      <c r="C137" s="40">
        <v>2021</v>
      </c>
      <c r="D137" s="315">
        <v>3699</v>
      </c>
      <c r="E137" s="423"/>
    </row>
    <row r="138" spans="1:5" s="42" customFormat="1" ht="12.75">
      <c r="A138" s="306">
        <v>34</v>
      </c>
      <c r="B138" s="44" t="s">
        <v>880</v>
      </c>
      <c r="C138" s="40">
        <v>2021</v>
      </c>
      <c r="D138" s="315">
        <v>170.1</v>
      </c>
      <c r="E138" s="423"/>
    </row>
    <row r="139" spans="1:5" s="42" customFormat="1" ht="12.75">
      <c r="A139" s="306">
        <v>35</v>
      </c>
      <c r="B139" s="44" t="s">
        <v>881</v>
      </c>
      <c r="C139" s="40">
        <v>2021</v>
      </c>
      <c r="D139" s="315">
        <v>233.1</v>
      </c>
      <c r="E139" s="423"/>
    </row>
    <row r="140" spans="1:5" s="42" customFormat="1" ht="12.75">
      <c r="A140" s="306">
        <v>36</v>
      </c>
      <c r="B140" s="44" t="s">
        <v>882</v>
      </c>
      <c r="C140" s="40">
        <v>2021</v>
      </c>
      <c r="D140" s="316">
        <v>1820.4</v>
      </c>
      <c r="E140" s="423"/>
    </row>
    <row r="141" spans="1:5" s="18" customFormat="1" ht="12.75">
      <c r="A141" s="306">
        <v>37</v>
      </c>
      <c r="B141" s="96" t="s">
        <v>883</v>
      </c>
      <c r="C141" s="97">
        <v>2021</v>
      </c>
      <c r="D141" s="314">
        <v>4797</v>
      </c>
      <c r="E141" s="422"/>
    </row>
    <row r="142" spans="1:5" s="18" customFormat="1" ht="12.75">
      <c r="A142" s="306">
        <v>38</v>
      </c>
      <c r="B142" s="96" t="s">
        <v>884</v>
      </c>
      <c r="C142" s="97">
        <v>2021</v>
      </c>
      <c r="D142" s="314">
        <v>2583</v>
      </c>
      <c r="E142" s="422"/>
    </row>
    <row r="143" spans="1:5" s="42" customFormat="1" ht="12.75">
      <c r="A143" s="306">
        <v>39</v>
      </c>
      <c r="B143" s="44" t="s">
        <v>885</v>
      </c>
      <c r="C143" s="40">
        <v>2021</v>
      </c>
      <c r="D143" s="313">
        <v>3444</v>
      </c>
      <c r="E143" s="423"/>
    </row>
    <row r="144" spans="1:5" s="42" customFormat="1" ht="12.75">
      <c r="A144" s="306">
        <v>40</v>
      </c>
      <c r="B144" s="44" t="s">
        <v>886</v>
      </c>
      <c r="C144" s="40">
        <v>2021</v>
      </c>
      <c r="D144" s="313">
        <v>4000</v>
      </c>
      <c r="E144" s="423"/>
    </row>
    <row r="145" spans="1:5" s="42" customFormat="1" ht="12.75">
      <c r="A145" s="306">
        <v>41</v>
      </c>
      <c r="B145" s="44" t="s">
        <v>887</v>
      </c>
      <c r="C145" s="40">
        <v>2021</v>
      </c>
      <c r="D145" s="313">
        <v>57744</v>
      </c>
      <c r="E145" s="423"/>
    </row>
    <row r="146" spans="1:5" s="42" customFormat="1" ht="12.75">
      <c r="A146" s="306">
        <v>42</v>
      </c>
      <c r="B146" s="44" t="s">
        <v>888</v>
      </c>
      <c r="C146" s="40">
        <v>2021</v>
      </c>
      <c r="D146" s="313">
        <v>256</v>
      </c>
      <c r="E146" s="423"/>
    </row>
    <row r="147" spans="1:5" s="42" customFormat="1" ht="12.75">
      <c r="A147" s="306">
        <v>43</v>
      </c>
      <c r="B147" s="44" t="s">
        <v>889</v>
      </c>
      <c r="C147" s="40">
        <v>2021</v>
      </c>
      <c r="D147" s="307">
        <v>4900.93</v>
      </c>
      <c r="E147" s="423"/>
    </row>
    <row r="148" spans="1:5" s="42" customFormat="1" ht="12.75">
      <c r="A148" s="306">
        <v>44</v>
      </c>
      <c r="B148" s="44" t="s">
        <v>890</v>
      </c>
      <c r="C148" s="40">
        <v>2021</v>
      </c>
      <c r="D148" s="307">
        <v>5208.54</v>
      </c>
      <c r="E148" s="423"/>
    </row>
    <row r="149" spans="1:5" s="42" customFormat="1" ht="12.75">
      <c r="A149" s="306">
        <v>45</v>
      </c>
      <c r="B149" s="44" t="s">
        <v>891</v>
      </c>
      <c r="C149" s="40">
        <v>2021</v>
      </c>
      <c r="D149" s="307">
        <v>3210.92</v>
      </c>
      <c r="E149" s="423"/>
    </row>
    <row r="150" spans="1:5" s="42" customFormat="1" ht="12.75">
      <c r="A150" s="306">
        <v>46</v>
      </c>
      <c r="B150" s="44" t="s">
        <v>892</v>
      </c>
      <c r="C150" s="40">
        <v>2021</v>
      </c>
      <c r="D150" s="307">
        <v>1497.61</v>
      </c>
      <c r="E150" s="423"/>
    </row>
    <row r="151" spans="1:5" s="42" customFormat="1" ht="12.75">
      <c r="A151" s="306">
        <v>47</v>
      </c>
      <c r="B151" s="44" t="s">
        <v>892</v>
      </c>
      <c r="C151" s="40">
        <v>2021</v>
      </c>
      <c r="D151" s="307">
        <v>1754.97</v>
      </c>
      <c r="E151" s="423"/>
    </row>
    <row r="152" spans="1:5" s="42" customFormat="1" ht="12.75">
      <c r="A152" s="306">
        <v>48</v>
      </c>
      <c r="B152" s="44" t="s">
        <v>893</v>
      </c>
      <c r="C152" s="40">
        <v>2021</v>
      </c>
      <c r="D152" s="307">
        <v>1424</v>
      </c>
      <c r="E152" s="423"/>
    </row>
    <row r="153" spans="1:5" s="42" customFormat="1" ht="12.75">
      <c r="A153" s="306">
        <v>49</v>
      </c>
      <c r="B153" s="44" t="s">
        <v>894</v>
      </c>
      <c r="C153" s="40">
        <v>2022</v>
      </c>
      <c r="D153" s="307">
        <v>5800</v>
      </c>
      <c r="E153" s="423"/>
    </row>
    <row r="154" spans="1:5" s="42" customFormat="1" ht="12.75">
      <c r="A154" s="306">
        <v>50</v>
      </c>
      <c r="B154" s="44" t="s">
        <v>895</v>
      </c>
      <c r="C154" s="40">
        <v>2022</v>
      </c>
      <c r="D154" s="307">
        <v>794.97</v>
      </c>
      <c r="E154" s="423"/>
    </row>
    <row r="155" spans="1:5" s="42" customFormat="1" ht="12.75">
      <c r="A155" s="306">
        <v>51</v>
      </c>
      <c r="B155" s="44" t="s">
        <v>896</v>
      </c>
      <c r="C155" s="40">
        <v>2022</v>
      </c>
      <c r="D155" s="307">
        <v>944.21</v>
      </c>
      <c r="E155" s="423"/>
    </row>
    <row r="156" spans="1:5" s="42" customFormat="1" ht="12.75">
      <c r="A156" s="306">
        <v>52</v>
      </c>
      <c r="B156" s="44" t="s">
        <v>897</v>
      </c>
      <c r="C156" s="40">
        <v>2022</v>
      </c>
      <c r="D156" s="307">
        <v>300</v>
      </c>
      <c r="E156" s="423"/>
    </row>
    <row r="157" spans="1:5" s="42" customFormat="1" ht="12.75">
      <c r="A157" s="306">
        <v>53</v>
      </c>
      <c r="B157" s="44" t="s">
        <v>898</v>
      </c>
      <c r="C157" s="40">
        <v>2023</v>
      </c>
      <c r="D157" s="307">
        <v>334.72</v>
      </c>
      <c r="E157" s="423"/>
    </row>
    <row r="158" spans="1:5" s="42" customFormat="1" ht="12.75">
      <c r="A158" s="306">
        <v>54</v>
      </c>
      <c r="B158" s="44" t="s">
        <v>899</v>
      </c>
      <c r="C158" s="40">
        <v>2023</v>
      </c>
      <c r="D158" s="307">
        <v>4000</v>
      </c>
      <c r="E158" s="423"/>
    </row>
    <row r="159" spans="1:5" s="42" customFormat="1" ht="12.75">
      <c r="A159" s="306">
        <v>55</v>
      </c>
      <c r="B159" s="44" t="s">
        <v>898</v>
      </c>
      <c r="C159" s="40">
        <v>2023</v>
      </c>
      <c r="D159" s="307">
        <v>335.8</v>
      </c>
      <c r="E159" s="423"/>
    </row>
    <row r="160" spans="1:5" s="42" customFormat="1" ht="12.75">
      <c r="A160" s="306">
        <v>56</v>
      </c>
      <c r="B160" s="44" t="s">
        <v>900</v>
      </c>
      <c r="C160" s="40">
        <v>2023</v>
      </c>
      <c r="D160" s="307">
        <v>36290.9</v>
      </c>
      <c r="E160" s="423"/>
    </row>
    <row r="161" spans="1:5" s="42" customFormat="1" ht="12.75">
      <c r="A161" s="306">
        <v>57</v>
      </c>
      <c r="B161" s="96" t="s">
        <v>815</v>
      </c>
      <c r="C161" s="97">
        <v>2022</v>
      </c>
      <c r="D161" s="314">
        <v>4800</v>
      </c>
      <c r="E161" s="420"/>
    </row>
    <row r="162" spans="1:5" s="87" customFormat="1" ht="12.75">
      <c r="A162" s="317"/>
      <c r="B162" s="168" t="s">
        <v>121</v>
      </c>
      <c r="C162" s="164"/>
      <c r="D162" s="318"/>
      <c r="E162" s="423"/>
    </row>
    <row r="163" spans="1:5" s="42" customFormat="1" ht="12.75">
      <c r="A163" s="306">
        <v>1</v>
      </c>
      <c r="B163" s="96" t="s">
        <v>830</v>
      </c>
      <c r="C163" s="97">
        <v>2019</v>
      </c>
      <c r="D163" s="313">
        <v>4000</v>
      </c>
      <c r="E163" s="421"/>
    </row>
    <row r="164" spans="1:5" s="42" customFormat="1" ht="12.75">
      <c r="A164" s="306">
        <v>2</v>
      </c>
      <c r="B164" s="96" t="s">
        <v>832</v>
      </c>
      <c r="C164" s="97">
        <v>2020</v>
      </c>
      <c r="D164" s="313">
        <v>349.99</v>
      </c>
      <c r="E164" s="421"/>
    </row>
    <row r="165" spans="1:5" s="87" customFormat="1" ht="12.75">
      <c r="A165" s="317"/>
      <c r="B165" s="168" t="s">
        <v>124</v>
      </c>
      <c r="C165" s="164"/>
      <c r="D165" s="318"/>
      <c r="E165" s="423"/>
    </row>
    <row r="166" spans="1:5" s="42" customFormat="1" ht="13.5" thickBot="1">
      <c r="A166" s="306">
        <v>1</v>
      </c>
      <c r="B166" s="44" t="s">
        <v>843</v>
      </c>
      <c r="C166" s="97">
        <v>2021</v>
      </c>
      <c r="D166" s="313">
        <v>3446.46</v>
      </c>
      <c r="E166" s="421"/>
    </row>
    <row r="167" spans="1:5" s="42" customFormat="1" ht="13.5" thickBot="1">
      <c r="A167" s="319"/>
      <c r="B167" s="114" t="s">
        <v>64</v>
      </c>
      <c r="C167" s="105"/>
      <c r="D167" s="320">
        <f>SUM(D105:D166)</f>
        <v>477982.33999999985</v>
      </c>
      <c r="E167" s="420"/>
    </row>
    <row r="168" spans="1:5" s="42" customFormat="1" ht="13.5" customHeight="1">
      <c r="A168" s="536" t="s">
        <v>86</v>
      </c>
      <c r="B168" s="537"/>
      <c r="C168" s="537"/>
      <c r="D168" s="538"/>
      <c r="E168" s="420"/>
    </row>
    <row r="169" spans="1:5" s="42" customFormat="1" ht="12.75">
      <c r="A169" s="155">
        <v>1</v>
      </c>
      <c r="B169" s="363" t="s">
        <v>901</v>
      </c>
      <c r="C169" s="364">
        <v>2019</v>
      </c>
      <c r="D169" s="365">
        <v>20420</v>
      </c>
      <c r="E169" s="420"/>
    </row>
    <row r="170" spans="1:5" s="87" customFormat="1" ht="12.75">
      <c r="A170" s="155">
        <v>2</v>
      </c>
      <c r="B170" s="159" t="s">
        <v>902</v>
      </c>
      <c r="C170" s="159">
        <v>2021</v>
      </c>
      <c r="D170" s="181">
        <v>1000</v>
      </c>
      <c r="E170" s="424"/>
    </row>
    <row r="171" spans="1:5" s="87" customFormat="1" ht="13.5" thickBot="1">
      <c r="A171" s="155">
        <v>3</v>
      </c>
      <c r="B171" s="159" t="s">
        <v>903</v>
      </c>
      <c r="C171" s="159">
        <v>2021</v>
      </c>
      <c r="D171" s="181">
        <v>40590</v>
      </c>
      <c r="E171" s="424"/>
    </row>
    <row r="172" spans="1:5" s="42" customFormat="1" ht="13.5" thickBot="1">
      <c r="A172" s="300"/>
      <c r="B172" s="301" t="s">
        <v>64</v>
      </c>
      <c r="C172" s="302"/>
      <c r="D172" s="294">
        <f>SUM(D169:D171)</f>
        <v>62010</v>
      </c>
      <c r="E172" s="420"/>
    </row>
    <row r="173" spans="1:5" s="42" customFormat="1" ht="13.5" thickBot="1">
      <c r="A173" s="290"/>
      <c r="B173" s="112"/>
      <c r="C173" s="98"/>
      <c r="D173" s="303"/>
      <c r="E173" s="420"/>
    </row>
    <row r="174" spans="1:5" s="3" customFormat="1" ht="13.5" customHeight="1" thickBot="1">
      <c r="A174" s="539" t="s">
        <v>80</v>
      </c>
      <c r="B174" s="540"/>
      <c r="C174" s="540"/>
      <c r="D174" s="541"/>
      <c r="E174" s="93"/>
    </row>
    <row r="175" spans="1:5" s="3" customFormat="1" ht="13.5" customHeight="1" thickBot="1">
      <c r="A175" s="547" t="s">
        <v>75</v>
      </c>
      <c r="B175" s="548"/>
      <c r="C175" s="548"/>
      <c r="D175" s="549"/>
      <c r="E175" s="93"/>
    </row>
    <row r="176" spans="1:5" s="42" customFormat="1" ht="12.75">
      <c r="A176" s="304">
        <v>1</v>
      </c>
      <c r="B176" s="102" t="s">
        <v>134</v>
      </c>
      <c r="C176" s="103">
        <v>2019</v>
      </c>
      <c r="D176" s="305">
        <v>11650</v>
      </c>
      <c r="E176" s="420"/>
    </row>
    <row r="177" spans="1:5" s="42" customFormat="1" ht="12.75">
      <c r="A177" s="306">
        <v>2</v>
      </c>
      <c r="B177" s="44" t="s">
        <v>135</v>
      </c>
      <c r="C177" s="40">
        <v>2019</v>
      </c>
      <c r="D177" s="307">
        <v>3000</v>
      </c>
      <c r="E177" s="420"/>
    </row>
    <row r="178" spans="1:5" s="42" customFormat="1" ht="12.75">
      <c r="A178" s="304">
        <v>3</v>
      </c>
      <c r="B178" s="44" t="s">
        <v>136</v>
      </c>
      <c r="C178" s="40">
        <v>2019</v>
      </c>
      <c r="D178" s="307">
        <v>2000</v>
      </c>
      <c r="E178" s="420"/>
    </row>
    <row r="179" spans="1:5" s="42" customFormat="1" ht="12.75">
      <c r="A179" s="306">
        <v>4</v>
      </c>
      <c r="B179" s="44" t="s">
        <v>137</v>
      </c>
      <c r="C179" s="40">
        <v>2020</v>
      </c>
      <c r="D179" s="307">
        <v>3500</v>
      </c>
      <c r="E179" s="420"/>
    </row>
    <row r="180" spans="1:5" s="42" customFormat="1" ht="12.75">
      <c r="A180" s="304">
        <v>5</v>
      </c>
      <c r="B180" s="44" t="s">
        <v>137</v>
      </c>
      <c r="C180" s="40">
        <v>2020</v>
      </c>
      <c r="D180" s="307">
        <v>3500</v>
      </c>
      <c r="E180" s="420"/>
    </row>
    <row r="181" spans="1:5" s="42" customFormat="1" ht="12.75">
      <c r="A181" s="306">
        <v>6</v>
      </c>
      <c r="B181" s="44" t="s">
        <v>137</v>
      </c>
      <c r="C181" s="40">
        <v>2020</v>
      </c>
      <c r="D181" s="307">
        <v>3500</v>
      </c>
      <c r="E181" s="420"/>
    </row>
    <row r="182" spans="1:5" s="42" customFormat="1" ht="12.75">
      <c r="A182" s="304">
        <v>7</v>
      </c>
      <c r="B182" s="44" t="s">
        <v>138</v>
      </c>
      <c r="C182" s="40">
        <v>2020</v>
      </c>
      <c r="D182" s="307">
        <v>6000</v>
      </c>
      <c r="E182" s="420"/>
    </row>
    <row r="183" spans="1:5" s="42" customFormat="1" ht="25.5">
      <c r="A183" s="306">
        <v>8</v>
      </c>
      <c r="B183" s="44" t="s">
        <v>139</v>
      </c>
      <c r="C183" s="40">
        <v>2020</v>
      </c>
      <c r="D183" s="307">
        <v>6000</v>
      </c>
      <c r="E183" s="420"/>
    </row>
    <row r="184" spans="1:5" s="42" customFormat="1" ht="12.75">
      <c r="A184" s="304">
        <v>9</v>
      </c>
      <c r="B184" s="44" t="s">
        <v>140</v>
      </c>
      <c r="C184" s="40">
        <v>2020</v>
      </c>
      <c r="D184" s="307">
        <v>1200</v>
      </c>
      <c r="E184" s="420"/>
    </row>
    <row r="185" spans="1:5" s="42" customFormat="1" ht="12.75">
      <c r="A185" s="306">
        <v>10</v>
      </c>
      <c r="B185" s="44" t="s">
        <v>141</v>
      </c>
      <c r="C185" s="40">
        <v>2020</v>
      </c>
      <c r="D185" s="307">
        <v>3100</v>
      </c>
      <c r="E185" s="420"/>
    </row>
    <row r="186" spans="1:5" s="42" customFormat="1" ht="12.75">
      <c r="A186" s="304">
        <v>11</v>
      </c>
      <c r="B186" s="44" t="s">
        <v>142</v>
      </c>
      <c r="C186" s="40">
        <v>2020</v>
      </c>
      <c r="D186" s="307">
        <v>3299</v>
      </c>
      <c r="E186" s="420"/>
    </row>
    <row r="187" spans="1:5" s="42" customFormat="1" ht="12.75">
      <c r="A187" s="306">
        <v>12</v>
      </c>
      <c r="B187" s="44" t="s">
        <v>143</v>
      </c>
      <c r="C187" s="40">
        <v>2021</v>
      </c>
      <c r="D187" s="307">
        <v>4000</v>
      </c>
      <c r="E187" s="420"/>
    </row>
    <row r="188" spans="1:5" s="42" customFormat="1" ht="12.75">
      <c r="A188" s="304">
        <v>13</v>
      </c>
      <c r="B188" s="44" t="s">
        <v>144</v>
      </c>
      <c r="C188" s="40">
        <v>2021</v>
      </c>
      <c r="D188" s="307">
        <v>1010</v>
      </c>
      <c r="E188" s="420"/>
    </row>
    <row r="189" spans="1:5" s="42" customFormat="1" ht="12.75">
      <c r="A189" s="306">
        <v>14</v>
      </c>
      <c r="B189" s="44" t="s">
        <v>145</v>
      </c>
      <c r="C189" s="40">
        <v>2021</v>
      </c>
      <c r="D189" s="307">
        <v>2949.2</v>
      </c>
      <c r="E189" s="420"/>
    </row>
    <row r="190" spans="1:5" s="42" customFormat="1" ht="12.75">
      <c r="A190" s="304">
        <v>15</v>
      </c>
      <c r="B190" s="44" t="s">
        <v>143</v>
      </c>
      <c r="C190" s="40">
        <v>2021</v>
      </c>
      <c r="D190" s="307">
        <v>4000</v>
      </c>
      <c r="E190" s="420"/>
    </row>
    <row r="191" spans="1:5" s="42" customFormat="1" ht="12.75">
      <c r="A191" s="306">
        <v>16</v>
      </c>
      <c r="B191" s="44" t="s">
        <v>146</v>
      </c>
      <c r="C191" s="40">
        <v>2021</v>
      </c>
      <c r="D191" s="307">
        <v>4000</v>
      </c>
      <c r="E191" s="420"/>
    </row>
    <row r="192" spans="1:5" s="42" customFormat="1" ht="12.75">
      <c r="A192" s="304">
        <v>17</v>
      </c>
      <c r="B192" s="44" t="s">
        <v>147</v>
      </c>
      <c r="C192" s="40">
        <v>2021</v>
      </c>
      <c r="D192" s="307">
        <v>1700</v>
      </c>
      <c r="E192" s="420"/>
    </row>
    <row r="193" spans="1:5" s="42" customFormat="1" ht="25.5">
      <c r="A193" s="306">
        <v>18</v>
      </c>
      <c r="B193" s="44" t="s">
        <v>148</v>
      </c>
      <c r="C193" s="40">
        <v>2021</v>
      </c>
      <c r="D193" s="307">
        <v>4100</v>
      </c>
      <c r="E193" s="420"/>
    </row>
    <row r="194" spans="1:5" s="42" customFormat="1" ht="12.75">
      <c r="A194" s="304">
        <v>19</v>
      </c>
      <c r="B194" s="44" t="s">
        <v>149</v>
      </c>
      <c r="C194" s="40">
        <v>2021</v>
      </c>
      <c r="D194" s="307">
        <v>1300</v>
      </c>
      <c r="E194" s="420"/>
    </row>
    <row r="195" spans="1:5" s="42" customFormat="1" ht="25.5">
      <c r="A195" s="306">
        <v>20</v>
      </c>
      <c r="B195" s="44" t="s">
        <v>150</v>
      </c>
      <c r="C195" s="40">
        <v>2022</v>
      </c>
      <c r="D195" s="307">
        <v>4200</v>
      </c>
      <c r="E195" s="420"/>
    </row>
    <row r="196" spans="1:5" s="42" customFormat="1" ht="25.5">
      <c r="A196" s="304">
        <v>21</v>
      </c>
      <c r="B196" s="44" t="s">
        <v>151</v>
      </c>
      <c r="C196" s="40">
        <v>2022</v>
      </c>
      <c r="D196" s="307">
        <v>8100</v>
      </c>
      <c r="E196" s="420"/>
    </row>
    <row r="197" spans="1:5" s="42" customFormat="1" ht="12.75">
      <c r="A197" s="306">
        <v>22</v>
      </c>
      <c r="B197" s="44" t="s">
        <v>152</v>
      </c>
      <c r="C197" s="40">
        <v>2022</v>
      </c>
      <c r="D197" s="307">
        <v>300</v>
      </c>
      <c r="E197" s="420"/>
    </row>
    <row r="198" spans="1:5" s="42" customFormat="1" ht="25.5">
      <c r="A198" s="304">
        <v>23</v>
      </c>
      <c r="B198" s="44" t="s">
        <v>153</v>
      </c>
      <c r="C198" s="40">
        <v>2022</v>
      </c>
      <c r="D198" s="307">
        <v>4250</v>
      </c>
      <c r="E198" s="420"/>
    </row>
    <row r="199" spans="1:5" s="42" customFormat="1" ht="25.5">
      <c r="A199" s="306">
        <v>24</v>
      </c>
      <c r="B199" s="44" t="s">
        <v>153</v>
      </c>
      <c r="C199" s="40">
        <v>2022</v>
      </c>
      <c r="D199" s="307">
        <v>4250</v>
      </c>
      <c r="E199" s="420"/>
    </row>
    <row r="200" spans="1:5" s="42" customFormat="1" ht="12.75">
      <c r="A200" s="304">
        <v>25</v>
      </c>
      <c r="B200" s="44" t="s">
        <v>305</v>
      </c>
      <c r="C200" s="40">
        <v>2022</v>
      </c>
      <c r="D200" s="307">
        <v>1233</v>
      </c>
      <c r="E200" s="420"/>
    </row>
    <row r="201" spans="1:5" s="42" customFormat="1" ht="12.75">
      <c r="A201" s="306">
        <v>26</v>
      </c>
      <c r="B201" s="44" t="s">
        <v>306</v>
      </c>
      <c r="C201" s="40">
        <v>2022</v>
      </c>
      <c r="D201" s="307">
        <v>1159.89</v>
      </c>
      <c r="E201" s="420"/>
    </row>
    <row r="202" spans="1:5" s="42" customFormat="1" ht="12.75">
      <c r="A202" s="304">
        <v>27</v>
      </c>
      <c r="B202" s="44" t="s">
        <v>307</v>
      </c>
      <c r="C202" s="40">
        <v>2022</v>
      </c>
      <c r="D202" s="307">
        <v>1894.2</v>
      </c>
      <c r="E202" s="420"/>
    </row>
    <row r="203" spans="1:5" s="42" customFormat="1" ht="12.75">
      <c r="A203" s="306">
        <v>28</v>
      </c>
      <c r="B203" s="44" t="s">
        <v>305</v>
      </c>
      <c r="C203" s="40">
        <v>2022</v>
      </c>
      <c r="D203" s="307">
        <v>1233</v>
      </c>
      <c r="E203" s="420"/>
    </row>
    <row r="204" spans="1:5" s="42" customFormat="1" ht="12.75">
      <c r="A204" s="304">
        <v>29</v>
      </c>
      <c r="B204" s="44" t="s">
        <v>308</v>
      </c>
      <c r="C204" s="40">
        <v>2022</v>
      </c>
      <c r="D204" s="307">
        <v>6000</v>
      </c>
      <c r="E204" s="420"/>
    </row>
    <row r="205" spans="1:5" s="42" customFormat="1" ht="13.5" thickBot="1">
      <c r="A205" s="321">
        <v>30</v>
      </c>
      <c r="B205" s="323" t="s">
        <v>309</v>
      </c>
      <c r="C205" s="324">
        <v>2023</v>
      </c>
      <c r="D205" s="325">
        <v>11000</v>
      </c>
      <c r="E205" s="420"/>
    </row>
    <row r="206" spans="1:5" s="42" customFormat="1" ht="13.5" customHeight="1" thickBot="1">
      <c r="A206" s="300"/>
      <c r="B206" s="301" t="s">
        <v>64</v>
      </c>
      <c r="C206" s="302"/>
      <c r="D206" s="294">
        <f>SUM(D176:D205)</f>
        <v>113428.29</v>
      </c>
      <c r="E206" s="420"/>
    </row>
    <row r="207" spans="1:5" s="42" customFormat="1" ht="13.5" customHeight="1" thickBot="1">
      <c r="A207" s="523" t="s">
        <v>82</v>
      </c>
      <c r="B207" s="524"/>
      <c r="C207" s="524"/>
      <c r="D207" s="525"/>
      <c r="E207" s="420"/>
    </row>
    <row r="208" spans="1:5" s="42" customFormat="1" ht="12.75">
      <c r="A208" s="308">
        <v>1</v>
      </c>
      <c r="B208" s="193" t="s">
        <v>154</v>
      </c>
      <c r="C208" s="41">
        <v>2020</v>
      </c>
      <c r="D208" s="309">
        <v>3750</v>
      </c>
      <c r="E208" s="420"/>
    </row>
    <row r="209" spans="1:5" s="42" customFormat="1" ht="12.75">
      <c r="A209" s="308">
        <v>2</v>
      </c>
      <c r="B209" s="194" t="s">
        <v>310</v>
      </c>
      <c r="C209" s="43">
        <v>2020</v>
      </c>
      <c r="D209" s="307">
        <v>9099.87</v>
      </c>
      <c r="E209" s="420"/>
    </row>
    <row r="210" spans="1:5" s="42" customFormat="1" ht="12.75">
      <c r="A210" s="308">
        <v>3</v>
      </c>
      <c r="B210" s="194" t="s">
        <v>155</v>
      </c>
      <c r="C210" s="43">
        <v>2020</v>
      </c>
      <c r="D210" s="307">
        <v>1499.99</v>
      </c>
      <c r="E210" s="420"/>
    </row>
    <row r="211" spans="1:5" s="42" customFormat="1" ht="12.75">
      <c r="A211" s="308">
        <v>4</v>
      </c>
      <c r="B211" s="214" t="s">
        <v>156</v>
      </c>
      <c r="C211" s="152">
        <v>2020</v>
      </c>
      <c r="D211" s="310">
        <v>14985</v>
      </c>
      <c r="E211" s="420"/>
    </row>
    <row r="212" spans="1:5" s="42" customFormat="1" ht="12.75">
      <c r="A212" s="308">
        <v>5</v>
      </c>
      <c r="B212" s="214" t="s">
        <v>157</v>
      </c>
      <c r="C212" s="152">
        <v>2020</v>
      </c>
      <c r="D212" s="310">
        <v>11489.8</v>
      </c>
      <c r="E212" s="420"/>
    </row>
    <row r="213" spans="1:5" s="42" customFormat="1" ht="12.75">
      <c r="A213" s="308">
        <v>6</v>
      </c>
      <c r="B213" s="214" t="s">
        <v>158</v>
      </c>
      <c r="C213" s="152">
        <v>2021</v>
      </c>
      <c r="D213" s="310">
        <v>4020</v>
      </c>
      <c r="E213" s="420"/>
    </row>
    <row r="214" spans="1:5" s="42" customFormat="1" ht="12.75">
      <c r="A214" s="308">
        <v>7</v>
      </c>
      <c r="B214" s="214" t="s">
        <v>159</v>
      </c>
      <c r="C214" s="152">
        <v>2021</v>
      </c>
      <c r="D214" s="310">
        <v>2397</v>
      </c>
      <c r="E214" s="420"/>
    </row>
    <row r="215" spans="1:5" s="42" customFormat="1" ht="25.5">
      <c r="A215" s="308">
        <v>8</v>
      </c>
      <c r="B215" s="214" t="s">
        <v>160</v>
      </c>
      <c r="C215" s="152">
        <v>2021</v>
      </c>
      <c r="D215" s="310">
        <v>22800</v>
      </c>
      <c r="E215" s="420"/>
    </row>
    <row r="216" spans="1:5" s="42" customFormat="1" ht="12.75">
      <c r="A216" s="308">
        <v>9</v>
      </c>
      <c r="B216" s="214" t="s">
        <v>161</v>
      </c>
      <c r="C216" s="152">
        <v>2021</v>
      </c>
      <c r="D216" s="310">
        <v>7450</v>
      </c>
      <c r="E216" s="420"/>
    </row>
    <row r="217" spans="1:5" s="42" customFormat="1" ht="12.75">
      <c r="A217" s="308">
        <v>10</v>
      </c>
      <c r="B217" s="214" t="s">
        <v>162</v>
      </c>
      <c r="C217" s="152">
        <v>2021</v>
      </c>
      <c r="D217" s="310">
        <v>319.8</v>
      </c>
      <c r="E217" s="420"/>
    </row>
    <row r="218" spans="1:5" s="42" customFormat="1" ht="13.5" thickBot="1">
      <c r="A218" s="311">
        <v>11</v>
      </c>
      <c r="B218" s="298" t="s">
        <v>163</v>
      </c>
      <c r="C218" s="299">
        <v>2022</v>
      </c>
      <c r="D218" s="312">
        <v>3700</v>
      </c>
      <c r="E218" s="420"/>
    </row>
    <row r="219" spans="1:5" s="42" customFormat="1" ht="13.5" thickBot="1">
      <c r="A219" s="300"/>
      <c r="B219" s="301" t="s">
        <v>64</v>
      </c>
      <c r="C219" s="302"/>
      <c r="D219" s="294">
        <f>SUM(D208:D218)</f>
        <v>81511.46</v>
      </c>
      <c r="E219" s="420"/>
    </row>
    <row r="220" spans="1:5" s="42" customFormat="1" ht="13.5" customHeight="1" thickBot="1">
      <c r="A220" s="290"/>
      <c r="B220" s="112"/>
      <c r="C220" s="98"/>
      <c r="D220" s="113"/>
      <c r="E220" s="420"/>
    </row>
    <row r="221" spans="1:5" s="42" customFormat="1" ht="13.5" customHeight="1" thickBot="1">
      <c r="A221" s="542" t="s">
        <v>66</v>
      </c>
      <c r="B221" s="543"/>
      <c r="C221" s="543"/>
      <c r="D221" s="544"/>
      <c r="E221" s="420"/>
    </row>
    <row r="222" spans="1:5" s="3" customFormat="1" ht="13.5" customHeight="1" thickBot="1">
      <c r="A222" s="547" t="s">
        <v>75</v>
      </c>
      <c r="B222" s="548"/>
      <c r="C222" s="548"/>
      <c r="D222" s="549"/>
      <c r="E222" s="93"/>
    </row>
    <row r="223" spans="1:5" s="42" customFormat="1" ht="13.5" customHeight="1">
      <c r="A223" s="186">
        <v>1</v>
      </c>
      <c r="B223" s="214" t="s">
        <v>445</v>
      </c>
      <c r="C223" s="152">
        <v>2019</v>
      </c>
      <c r="D223" s="350">
        <v>4800</v>
      </c>
      <c r="E223" s="420"/>
    </row>
    <row r="224" spans="1:5" s="42" customFormat="1" ht="13.5" customHeight="1">
      <c r="A224" s="186">
        <v>2</v>
      </c>
      <c r="B224" s="214" t="s">
        <v>446</v>
      </c>
      <c r="C224" s="152">
        <v>2020</v>
      </c>
      <c r="D224" s="350">
        <v>2550</v>
      </c>
      <c r="E224" s="420"/>
    </row>
    <row r="225" spans="1:5" s="42" customFormat="1" ht="13.5" customHeight="1">
      <c r="A225" s="186">
        <v>3</v>
      </c>
      <c r="B225" s="214" t="s">
        <v>447</v>
      </c>
      <c r="C225" s="152">
        <v>2020</v>
      </c>
      <c r="D225" s="350">
        <v>3870</v>
      </c>
      <c r="E225" s="420"/>
    </row>
    <row r="226" spans="1:5" s="42" customFormat="1" ht="13.5" customHeight="1">
      <c r="A226" s="186">
        <v>4</v>
      </c>
      <c r="B226" s="214" t="s">
        <v>448</v>
      </c>
      <c r="C226" s="152">
        <v>2021</v>
      </c>
      <c r="D226" s="350">
        <v>4100</v>
      </c>
      <c r="E226" s="420"/>
    </row>
    <row r="227" spans="1:5" s="42" customFormat="1" ht="13.5" customHeight="1">
      <c r="A227" s="186">
        <v>5</v>
      </c>
      <c r="B227" s="214" t="s">
        <v>449</v>
      </c>
      <c r="C227" s="152">
        <v>2021</v>
      </c>
      <c r="D227" s="350">
        <v>700</v>
      </c>
      <c r="E227" s="420"/>
    </row>
    <row r="228" spans="1:5" s="42" customFormat="1" ht="13.5" customHeight="1">
      <c r="A228" s="186">
        <v>6</v>
      </c>
      <c r="B228" s="214" t="s">
        <v>450</v>
      </c>
      <c r="C228" s="152">
        <v>2021</v>
      </c>
      <c r="D228" s="350">
        <v>2400</v>
      </c>
      <c r="E228" s="420"/>
    </row>
    <row r="229" spans="1:5" s="42" customFormat="1" ht="13.5" customHeight="1">
      <c r="A229" s="186">
        <v>7</v>
      </c>
      <c r="B229" s="214" t="s">
        <v>448</v>
      </c>
      <c r="C229" s="152">
        <v>2021</v>
      </c>
      <c r="D229" s="350">
        <v>2500</v>
      </c>
      <c r="E229" s="420"/>
    </row>
    <row r="230" spans="1:5" s="42" customFormat="1" ht="13.5" customHeight="1">
      <c r="A230" s="186">
        <v>8</v>
      </c>
      <c r="B230" s="214" t="s">
        <v>451</v>
      </c>
      <c r="C230" s="152">
        <v>2021</v>
      </c>
      <c r="D230" s="350">
        <v>765</v>
      </c>
      <c r="E230" s="420"/>
    </row>
    <row r="231" spans="1:5" s="42" customFormat="1" ht="13.5" customHeight="1">
      <c r="A231" s="186">
        <v>9</v>
      </c>
      <c r="B231" s="214" t="s">
        <v>452</v>
      </c>
      <c r="C231" s="152">
        <v>2021</v>
      </c>
      <c r="D231" s="350">
        <v>1050</v>
      </c>
      <c r="E231" s="420"/>
    </row>
    <row r="232" spans="1:5" s="42" customFormat="1" ht="13.5" customHeight="1">
      <c r="A232" s="186">
        <v>10</v>
      </c>
      <c r="B232" s="214" t="s">
        <v>453</v>
      </c>
      <c r="C232" s="152">
        <v>2021</v>
      </c>
      <c r="D232" s="350">
        <v>1600</v>
      </c>
      <c r="E232" s="420"/>
    </row>
    <row r="233" spans="1:5" s="42" customFormat="1" ht="13.5" customHeight="1">
      <c r="A233" s="186">
        <v>11</v>
      </c>
      <c r="B233" s="214" t="s">
        <v>454</v>
      </c>
      <c r="C233" s="152">
        <v>2022</v>
      </c>
      <c r="D233" s="350">
        <v>6150</v>
      </c>
      <c r="E233" s="420"/>
    </row>
    <row r="234" spans="1:5" s="42" customFormat="1" ht="13.5" customHeight="1">
      <c r="A234" s="186">
        <v>12</v>
      </c>
      <c r="B234" s="214" t="s">
        <v>454</v>
      </c>
      <c r="C234" s="152">
        <v>2022</v>
      </c>
      <c r="D234" s="350">
        <v>6150</v>
      </c>
      <c r="E234" s="420"/>
    </row>
    <row r="235" spans="1:5" s="42" customFormat="1" ht="13.5" customHeight="1">
      <c r="A235" s="186">
        <v>13</v>
      </c>
      <c r="B235" s="214" t="s">
        <v>454</v>
      </c>
      <c r="C235" s="152">
        <v>2022</v>
      </c>
      <c r="D235" s="350">
        <v>6150</v>
      </c>
      <c r="E235" s="420"/>
    </row>
    <row r="236" spans="1:5" s="42" customFormat="1" ht="13.5" customHeight="1">
      <c r="A236" s="186">
        <v>14</v>
      </c>
      <c r="B236" s="214" t="s">
        <v>454</v>
      </c>
      <c r="C236" s="152">
        <v>2022</v>
      </c>
      <c r="D236" s="350">
        <v>6150</v>
      </c>
      <c r="E236" s="420"/>
    </row>
    <row r="237" spans="1:5" s="42" customFormat="1" ht="13.5" customHeight="1">
      <c r="A237" s="186">
        <v>15</v>
      </c>
      <c r="B237" s="214" t="s">
        <v>454</v>
      </c>
      <c r="C237" s="152">
        <v>2022</v>
      </c>
      <c r="D237" s="350">
        <v>6150</v>
      </c>
      <c r="E237" s="420"/>
    </row>
    <row r="238" spans="1:5" s="42" customFormat="1" ht="13.5" customHeight="1">
      <c r="A238" s="186">
        <v>16</v>
      </c>
      <c r="B238" s="214" t="s">
        <v>454</v>
      </c>
      <c r="C238" s="152">
        <v>2022</v>
      </c>
      <c r="D238" s="350">
        <v>6150</v>
      </c>
      <c r="E238" s="420"/>
    </row>
    <row r="239" spans="1:5" s="42" customFormat="1" ht="13.5" customHeight="1">
      <c r="A239" s="186">
        <v>17</v>
      </c>
      <c r="B239" s="214" t="s">
        <v>454</v>
      </c>
      <c r="C239" s="152">
        <v>2022</v>
      </c>
      <c r="D239" s="350">
        <v>6150</v>
      </c>
      <c r="E239" s="420"/>
    </row>
    <row r="240" spans="1:5" s="42" customFormat="1" ht="13.5" customHeight="1">
      <c r="A240" s="186">
        <v>18</v>
      </c>
      <c r="B240" s="214" t="s">
        <v>454</v>
      </c>
      <c r="C240" s="152">
        <v>2022</v>
      </c>
      <c r="D240" s="350">
        <v>6150</v>
      </c>
      <c r="E240" s="420"/>
    </row>
    <row r="241" spans="1:5" s="42" customFormat="1" ht="13.5" customHeight="1">
      <c r="A241" s="186">
        <v>19</v>
      </c>
      <c r="B241" s="214" t="s">
        <v>454</v>
      </c>
      <c r="C241" s="152">
        <v>2022</v>
      </c>
      <c r="D241" s="350">
        <v>6150</v>
      </c>
      <c r="E241" s="420"/>
    </row>
    <row r="242" spans="1:5" s="42" customFormat="1" ht="13.5" customHeight="1">
      <c r="A242" s="186">
        <v>20</v>
      </c>
      <c r="B242" s="214" t="s">
        <v>454</v>
      </c>
      <c r="C242" s="152">
        <v>2022</v>
      </c>
      <c r="D242" s="350">
        <v>6150</v>
      </c>
      <c r="E242" s="420"/>
    </row>
    <row r="243" spans="1:5" s="42" customFormat="1" ht="13.5" customHeight="1">
      <c r="A243" s="186">
        <v>21</v>
      </c>
      <c r="B243" s="214" t="s">
        <v>454</v>
      </c>
      <c r="C243" s="152">
        <v>2022</v>
      </c>
      <c r="D243" s="350">
        <v>6150</v>
      </c>
      <c r="E243" s="420"/>
    </row>
    <row r="244" spans="1:5" s="42" customFormat="1" ht="13.5" customHeight="1">
      <c r="A244" s="186">
        <v>22</v>
      </c>
      <c r="B244" s="214" t="s">
        <v>454</v>
      </c>
      <c r="C244" s="152">
        <v>2022</v>
      </c>
      <c r="D244" s="350">
        <v>6150</v>
      </c>
      <c r="E244" s="420"/>
    </row>
    <row r="245" spans="1:5" s="42" customFormat="1" ht="13.5" customHeight="1">
      <c r="A245" s="186">
        <v>23</v>
      </c>
      <c r="B245" s="214" t="s">
        <v>454</v>
      </c>
      <c r="C245" s="152">
        <v>2022</v>
      </c>
      <c r="D245" s="350">
        <v>6150</v>
      </c>
      <c r="E245" s="420"/>
    </row>
    <row r="246" spans="1:5" s="42" customFormat="1" ht="13.5" customHeight="1">
      <c r="A246" s="186">
        <v>24</v>
      </c>
      <c r="B246" s="214" t="s">
        <v>454</v>
      </c>
      <c r="C246" s="152">
        <v>2022</v>
      </c>
      <c r="D246" s="350">
        <v>6150</v>
      </c>
      <c r="E246" s="420"/>
    </row>
    <row r="247" spans="1:5" s="42" customFormat="1" ht="13.5" customHeight="1">
      <c r="A247" s="186">
        <v>25</v>
      </c>
      <c r="B247" s="214" t="s">
        <v>454</v>
      </c>
      <c r="C247" s="152">
        <v>2022</v>
      </c>
      <c r="D247" s="350">
        <v>6150</v>
      </c>
      <c r="E247" s="420"/>
    </row>
    <row r="248" spans="1:5" s="42" customFormat="1" ht="13.5" customHeight="1">
      <c r="A248" s="186">
        <v>26</v>
      </c>
      <c r="B248" s="214" t="s">
        <v>454</v>
      </c>
      <c r="C248" s="152">
        <v>2022</v>
      </c>
      <c r="D248" s="350">
        <v>6150</v>
      </c>
      <c r="E248" s="420"/>
    </row>
    <row r="249" spans="1:5" s="42" customFormat="1" ht="13.5" customHeight="1">
      <c r="A249" s="186">
        <v>27</v>
      </c>
      <c r="B249" s="214" t="s">
        <v>455</v>
      </c>
      <c r="C249" s="152">
        <v>2022</v>
      </c>
      <c r="D249" s="350">
        <v>4920</v>
      </c>
      <c r="E249" s="420"/>
    </row>
    <row r="250" spans="1:5" s="42" customFormat="1" ht="13.5" customHeight="1">
      <c r="A250" s="186">
        <v>28</v>
      </c>
      <c r="B250" s="214" t="s">
        <v>455</v>
      </c>
      <c r="C250" s="152">
        <v>2022</v>
      </c>
      <c r="D250" s="350">
        <v>4920</v>
      </c>
      <c r="E250" s="420"/>
    </row>
    <row r="251" spans="1:5" s="42" customFormat="1" ht="13.5" customHeight="1">
      <c r="A251" s="186">
        <v>29</v>
      </c>
      <c r="B251" s="214" t="s">
        <v>455</v>
      </c>
      <c r="C251" s="152">
        <v>2022</v>
      </c>
      <c r="D251" s="350">
        <v>4920</v>
      </c>
      <c r="E251" s="420"/>
    </row>
    <row r="252" spans="1:5" s="42" customFormat="1" ht="13.5" customHeight="1">
      <c r="A252" s="186">
        <v>30</v>
      </c>
      <c r="B252" s="214" t="s">
        <v>456</v>
      </c>
      <c r="C252" s="152">
        <v>2022</v>
      </c>
      <c r="D252" s="350">
        <v>1230</v>
      </c>
      <c r="E252" s="420"/>
    </row>
    <row r="253" spans="1:5" s="42" customFormat="1" ht="13.5" customHeight="1">
      <c r="A253" s="186">
        <v>31</v>
      </c>
      <c r="B253" s="214" t="s">
        <v>456</v>
      </c>
      <c r="C253" s="152">
        <v>2022</v>
      </c>
      <c r="D253" s="350">
        <v>1230</v>
      </c>
      <c r="E253" s="420"/>
    </row>
    <row r="254" spans="1:5" s="42" customFormat="1" ht="13.5" customHeight="1">
      <c r="A254" s="186">
        <v>32</v>
      </c>
      <c r="B254" s="214" t="s">
        <v>456</v>
      </c>
      <c r="C254" s="152">
        <v>2022</v>
      </c>
      <c r="D254" s="350">
        <v>1230</v>
      </c>
      <c r="E254" s="420"/>
    </row>
    <row r="255" spans="1:5" s="42" customFormat="1" ht="13.5" customHeight="1">
      <c r="A255" s="186">
        <v>33</v>
      </c>
      <c r="B255" s="214" t="s">
        <v>456</v>
      </c>
      <c r="C255" s="152">
        <v>2022</v>
      </c>
      <c r="D255" s="350">
        <v>1230</v>
      </c>
      <c r="E255" s="420"/>
    </row>
    <row r="256" spans="1:5" s="42" customFormat="1" ht="13.5" customHeight="1">
      <c r="A256" s="186">
        <v>34</v>
      </c>
      <c r="B256" s="214" t="s">
        <v>457</v>
      </c>
      <c r="C256" s="152">
        <v>2022</v>
      </c>
      <c r="D256" s="350">
        <v>2460</v>
      </c>
      <c r="E256" s="420"/>
    </row>
    <row r="257" spans="1:5" s="42" customFormat="1" ht="13.5" customHeight="1">
      <c r="A257" s="186">
        <v>35</v>
      </c>
      <c r="B257" s="214" t="s">
        <v>457</v>
      </c>
      <c r="C257" s="152">
        <v>2022</v>
      </c>
      <c r="D257" s="350">
        <v>2460</v>
      </c>
      <c r="E257" s="420"/>
    </row>
    <row r="258" spans="1:5" s="42" customFormat="1" ht="13.5" customHeight="1">
      <c r="A258" s="186">
        <v>36</v>
      </c>
      <c r="B258" s="214" t="s">
        <v>457</v>
      </c>
      <c r="C258" s="152">
        <v>2022</v>
      </c>
      <c r="D258" s="350">
        <v>2460</v>
      </c>
      <c r="E258" s="420"/>
    </row>
    <row r="259" spans="1:5" s="42" customFormat="1" ht="13.5" customHeight="1">
      <c r="A259" s="186">
        <v>37</v>
      </c>
      <c r="B259" s="214" t="s">
        <v>457</v>
      </c>
      <c r="C259" s="152">
        <v>2022</v>
      </c>
      <c r="D259" s="350">
        <v>2460</v>
      </c>
      <c r="E259" s="420"/>
    </row>
    <row r="260" spans="1:5" s="42" customFormat="1" ht="13.5" customHeight="1">
      <c r="A260" s="186"/>
      <c r="B260" s="160" t="s">
        <v>111</v>
      </c>
      <c r="C260" s="152"/>
      <c r="D260" s="350"/>
      <c r="E260" s="420"/>
    </row>
    <row r="261" spans="1:5" s="42" customFormat="1" ht="13.5" customHeight="1">
      <c r="A261" s="186">
        <v>38</v>
      </c>
      <c r="B261" s="351" t="s">
        <v>458</v>
      </c>
      <c r="C261" s="352">
        <v>2020</v>
      </c>
      <c r="D261" s="350">
        <v>2550</v>
      </c>
      <c r="E261" s="420"/>
    </row>
    <row r="262" spans="1:5" s="42" customFormat="1" ht="13.5" customHeight="1">
      <c r="A262" s="186">
        <v>39</v>
      </c>
      <c r="B262" s="151" t="s">
        <v>458</v>
      </c>
      <c r="C262" s="152">
        <v>2020</v>
      </c>
      <c r="D262" s="350">
        <v>2550</v>
      </c>
      <c r="E262" s="420"/>
    </row>
    <row r="263" spans="1:5" s="42" customFormat="1" ht="13.5" customHeight="1">
      <c r="A263" s="186">
        <v>40</v>
      </c>
      <c r="B263" s="151" t="s">
        <v>459</v>
      </c>
      <c r="C263" s="152">
        <v>2020</v>
      </c>
      <c r="D263" s="350">
        <v>1414</v>
      </c>
      <c r="E263" s="420"/>
    </row>
    <row r="264" spans="1:5" s="42" customFormat="1" ht="13.5" customHeight="1">
      <c r="A264" s="186">
        <v>41</v>
      </c>
      <c r="B264" s="151" t="s">
        <v>460</v>
      </c>
      <c r="C264" s="152">
        <v>2020</v>
      </c>
      <c r="D264" s="350">
        <v>1639</v>
      </c>
      <c r="E264" s="420"/>
    </row>
    <row r="265" spans="1:5" s="42" customFormat="1" ht="13.5" customHeight="1">
      <c r="A265" s="186"/>
      <c r="B265" s="160" t="s">
        <v>84</v>
      </c>
      <c r="C265" s="152"/>
      <c r="D265" s="350"/>
      <c r="E265" s="420"/>
    </row>
    <row r="266" spans="1:5" s="42" customFormat="1" ht="13.5" customHeight="1">
      <c r="A266" s="186">
        <v>42</v>
      </c>
      <c r="B266" s="151" t="s">
        <v>446</v>
      </c>
      <c r="C266" s="152">
        <v>2020</v>
      </c>
      <c r="D266" s="350">
        <v>2550</v>
      </c>
      <c r="E266" s="420"/>
    </row>
    <row r="267" spans="1:5" s="42" customFormat="1" ht="13.5" customHeight="1">
      <c r="A267" s="186"/>
      <c r="B267" s="160" t="s">
        <v>112</v>
      </c>
      <c r="C267" s="152"/>
      <c r="D267" s="350"/>
      <c r="E267" s="420"/>
    </row>
    <row r="268" spans="1:5" s="42" customFormat="1" ht="13.5" customHeight="1">
      <c r="A268" s="186">
        <v>43</v>
      </c>
      <c r="B268" s="151" t="s">
        <v>458</v>
      </c>
      <c r="C268" s="152">
        <v>2020</v>
      </c>
      <c r="D268" s="350">
        <v>2550</v>
      </c>
      <c r="E268" s="420"/>
    </row>
    <row r="269" spans="1:5" s="42" customFormat="1" ht="13.5" customHeight="1">
      <c r="A269" s="186">
        <v>44</v>
      </c>
      <c r="B269" s="151" t="s">
        <v>461</v>
      </c>
      <c r="C269" s="152">
        <v>2021</v>
      </c>
      <c r="D269" s="350">
        <v>2550</v>
      </c>
      <c r="E269" s="420"/>
    </row>
    <row r="270" spans="1:5" s="42" customFormat="1" ht="13.5" customHeight="1">
      <c r="A270" s="186"/>
      <c r="B270" s="160" t="s">
        <v>113</v>
      </c>
      <c r="C270" s="152"/>
      <c r="D270" s="350"/>
      <c r="E270" s="420"/>
    </row>
    <row r="271" spans="1:5" s="42" customFormat="1" ht="13.5" customHeight="1">
      <c r="A271" s="186">
        <v>45</v>
      </c>
      <c r="B271" s="151" t="s">
        <v>462</v>
      </c>
      <c r="C271" s="152">
        <v>2020</v>
      </c>
      <c r="D271" s="350">
        <v>449</v>
      </c>
      <c r="E271" s="420"/>
    </row>
    <row r="272" spans="1:5" s="42" customFormat="1" ht="13.5" customHeight="1">
      <c r="A272" s="186"/>
      <c r="B272" s="160" t="s">
        <v>83</v>
      </c>
      <c r="C272" s="152"/>
      <c r="D272" s="350"/>
      <c r="E272" s="420"/>
    </row>
    <row r="273" spans="1:5" s="42" customFormat="1" ht="15" customHeight="1">
      <c r="A273" s="186">
        <v>46</v>
      </c>
      <c r="B273" s="151" t="s">
        <v>446</v>
      </c>
      <c r="C273" s="152">
        <v>2020</v>
      </c>
      <c r="D273" s="350">
        <v>2550</v>
      </c>
      <c r="E273" s="420"/>
    </row>
    <row r="274" spans="1:5" s="42" customFormat="1" ht="13.5" customHeight="1" thickBot="1">
      <c r="A274" s="186">
        <v>47</v>
      </c>
      <c r="B274" s="151" t="s">
        <v>461</v>
      </c>
      <c r="C274" s="152">
        <v>2021</v>
      </c>
      <c r="D274" s="350">
        <v>2550</v>
      </c>
      <c r="E274" s="420"/>
    </row>
    <row r="275" spans="1:5" s="42" customFormat="1" ht="12" customHeight="1" thickBot="1">
      <c r="A275" s="326"/>
      <c r="B275" s="545" t="s">
        <v>64</v>
      </c>
      <c r="C275" s="546" t="s">
        <v>81</v>
      </c>
      <c r="D275" s="294">
        <f>SUM(D223:D274)</f>
        <v>173607</v>
      </c>
      <c r="E275" s="420"/>
    </row>
    <row r="276" spans="1:5" s="42" customFormat="1" ht="13.5" customHeight="1" thickBot="1">
      <c r="A276" s="557" t="s">
        <v>82</v>
      </c>
      <c r="B276" s="558"/>
      <c r="C276" s="558"/>
      <c r="D276" s="559"/>
      <c r="E276" s="420"/>
    </row>
    <row r="277" spans="1:5" s="42" customFormat="1" ht="13.5" customHeight="1">
      <c r="A277" s="329">
        <v>1</v>
      </c>
      <c r="B277" s="161" t="s">
        <v>463</v>
      </c>
      <c r="C277" s="161">
        <v>2019</v>
      </c>
      <c r="D277" s="330">
        <v>2009</v>
      </c>
      <c r="E277" s="420"/>
    </row>
    <row r="278" spans="1:5" s="42" customFormat="1" ht="13.5" customHeight="1">
      <c r="A278" s="329">
        <v>2</v>
      </c>
      <c r="B278" s="161" t="s">
        <v>464</v>
      </c>
      <c r="C278" s="161">
        <v>2019</v>
      </c>
      <c r="D278" s="330">
        <v>380</v>
      </c>
      <c r="E278" s="420"/>
    </row>
    <row r="279" spans="1:5" s="42" customFormat="1" ht="13.5" customHeight="1">
      <c r="A279" s="329">
        <v>3</v>
      </c>
      <c r="B279" s="161" t="s">
        <v>465</v>
      </c>
      <c r="C279" s="161">
        <v>2020</v>
      </c>
      <c r="D279" s="330">
        <v>4000</v>
      </c>
      <c r="E279" s="420"/>
    </row>
    <row r="280" spans="1:5" s="42" customFormat="1" ht="13.5" customHeight="1">
      <c r="A280" s="329">
        <v>4</v>
      </c>
      <c r="B280" s="161" t="s">
        <v>466</v>
      </c>
      <c r="C280" s="161">
        <v>2021</v>
      </c>
      <c r="D280" s="330">
        <v>4000</v>
      </c>
      <c r="E280" s="420"/>
    </row>
    <row r="281" spans="1:5" s="42" customFormat="1" ht="13.5" customHeight="1">
      <c r="A281" s="329">
        <v>5</v>
      </c>
      <c r="B281" s="161" t="s">
        <v>467</v>
      </c>
      <c r="C281" s="161">
        <v>2021</v>
      </c>
      <c r="D281" s="330">
        <v>832.49</v>
      </c>
      <c r="E281" s="420"/>
    </row>
    <row r="282" spans="1:5" s="42" customFormat="1" ht="13.5" customHeight="1" thickBot="1">
      <c r="A282" s="329">
        <v>6</v>
      </c>
      <c r="B282" s="161" t="s">
        <v>467</v>
      </c>
      <c r="C282" s="161">
        <v>2021</v>
      </c>
      <c r="D282" s="330">
        <v>832.49</v>
      </c>
      <c r="E282" s="420"/>
    </row>
    <row r="283" spans="1:5" s="42" customFormat="1" ht="15" customHeight="1" thickBot="1">
      <c r="A283" s="327"/>
      <c r="B283" s="556" t="s">
        <v>64</v>
      </c>
      <c r="C283" s="556" t="s">
        <v>81</v>
      </c>
      <c r="D283" s="328">
        <f>SUM(D277:D282)</f>
        <v>12053.98</v>
      </c>
      <c r="E283" s="420"/>
    </row>
    <row r="284" spans="1:5" s="42" customFormat="1" ht="15" customHeight="1" thickBot="1">
      <c r="A284" s="296"/>
      <c r="B284" s="297"/>
      <c r="C284" s="297"/>
      <c r="D284" s="113"/>
      <c r="E284" s="420"/>
    </row>
    <row r="285" spans="1:5" s="42" customFormat="1" ht="13.5" customHeight="1" thickBot="1">
      <c r="A285" s="560" t="s">
        <v>67</v>
      </c>
      <c r="B285" s="561"/>
      <c r="C285" s="561"/>
      <c r="D285" s="562"/>
      <c r="E285" s="420"/>
    </row>
    <row r="286" spans="1:5" s="3" customFormat="1" ht="13.5" customHeight="1" thickBot="1">
      <c r="A286" s="547" t="s">
        <v>75</v>
      </c>
      <c r="B286" s="548"/>
      <c r="C286" s="548"/>
      <c r="D286" s="549"/>
      <c r="E286" s="93"/>
    </row>
    <row r="287" spans="1:5" s="42" customFormat="1" ht="12.75" customHeight="1" thickBot="1">
      <c r="A287" s="553" t="s">
        <v>398</v>
      </c>
      <c r="B287" s="554"/>
      <c r="C287" s="554"/>
      <c r="D287" s="555"/>
      <c r="E287" s="420"/>
    </row>
    <row r="288" spans="1:5" s="3" customFormat="1" ht="12" customHeight="1">
      <c r="A288" s="306">
        <v>1</v>
      </c>
      <c r="B288" s="44" t="s">
        <v>369</v>
      </c>
      <c r="C288" s="40">
        <v>2019</v>
      </c>
      <c r="D288" s="307">
        <v>5346</v>
      </c>
      <c r="E288" s="93"/>
    </row>
    <row r="289" spans="1:5" s="3" customFormat="1" ht="12" customHeight="1">
      <c r="A289" s="306">
        <v>2</v>
      </c>
      <c r="B289" s="44" t="s">
        <v>371</v>
      </c>
      <c r="C289" s="40">
        <v>2020</v>
      </c>
      <c r="D289" s="307">
        <v>17500</v>
      </c>
      <c r="E289" s="93"/>
    </row>
    <row r="290" spans="1:5" s="3" customFormat="1" ht="12" customHeight="1">
      <c r="A290" s="306">
        <v>3</v>
      </c>
      <c r="B290" s="44" t="s">
        <v>372</v>
      </c>
      <c r="C290" s="40">
        <v>2021</v>
      </c>
      <c r="D290" s="307">
        <v>7800</v>
      </c>
      <c r="E290" s="93"/>
    </row>
    <row r="291" spans="1:5" s="3" customFormat="1" ht="12" customHeight="1">
      <c r="A291" s="306">
        <v>4</v>
      </c>
      <c r="B291" s="44" t="s">
        <v>373</v>
      </c>
      <c r="C291" s="40">
        <v>2021</v>
      </c>
      <c r="D291" s="307">
        <v>5658</v>
      </c>
      <c r="E291" s="93"/>
    </row>
    <row r="292" spans="1:5" s="3" customFormat="1" ht="12" customHeight="1" thickBot="1">
      <c r="A292" s="306">
        <v>5</v>
      </c>
      <c r="B292" s="44" t="s">
        <v>374</v>
      </c>
      <c r="C292" s="40">
        <v>2021</v>
      </c>
      <c r="D292" s="307">
        <v>1358</v>
      </c>
      <c r="E292" s="93"/>
    </row>
    <row r="293" spans="1:5" s="42" customFormat="1" ht="12.75" customHeight="1" thickBot="1">
      <c r="A293" s="533" t="s">
        <v>85</v>
      </c>
      <c r="B293" s="534"/>
      <c r="C293" s="534"/>
      <c r="D293" s="535"/>
      <c r="E293" s="420"/>
    </row>
    <row r="294" spans="1:5" s="42" customFormat="1" ht="12.75">
      <c r="A294" s="304">
        <v>1</v>
      </c>
      <c r="B294" s="106" t="s">
        <v>400</v>
      </c>
      <c r="C294" s="51">
        <v>2018</v>
      </c>
      <c r="D294" s="305">
        <v>3496.57</v>
      </c>
      <c r="E294" s="420"/>
    </row>
    <row r="295" spans="1:5" s="42" customFormat="1" ht="12.75">
      <c r="A295" s="304">
        <v>2</v>
      </c>
      <c r="B295" s="106" t="s">
        <v>402</v>
      </c>
      <c r="C295" s="51">
        <v>2018</v>
      </c>
      <c r="D295" s="305">
        <v>3546.09</v>
      </c>
      <c r="E295" s="420"/>
    </row>
    <row r="296" spans="1:5" s="42" customFormat="1" ht="12.75">
      <c r="A296" s="304">
        <v>3</v>
      </c>
      <c r="B296" s="106" t="s">
        <v>403</v>
      </c>
      <c r="C296" s="51">
        <v>2018</v>
      </c>
      <c r="D296" s="305">
        <v>17500</v>
      </c>
      <c r="E296" s="420"/>
    </row>
    <row r="297" spans="1:5" s="42" customFormat="1" ht="12.75">
      <c r="A297" s="304">
        <v>4</v>
      </c>
      <c r="B297" s="106" t="s">
        <v>405</v>
      </c>
      <c r="C297" s="51">
        <v>2018</v>
      </c>
      <c r="D297" s="305">
        <v>5702.43</v>
      </c>
      <c r="E297" s="420"/>
    </row>
    <row r="298" spans="1:5" s="42" customFormat="1" ht="12.75">
      <c r="A298" s="304">
        <v>5</v>
      </c>
      <c r="B298" s="106" t="s">
        <v>408</v>
      </c>
      <c r="C298" s="51">
        <v>2020</v>
      </c>
      <c r="D298" s="305">
        <v>1678</v>
      </c>
      <c r="E298" s="420"/>
    </row>
    <row r="299" spans="1:5" s="42" customFormat="1" ht="12.75">
      <c r="A299" s="304">
        <v>6</v>
      </c>
      <c r="B299" s="106" t="s">
        <v>409</v>
      </c>
      <c r="C299" s="51">
        <v>2020</v>
      </c>
      <c r="D299" s="305">
        <v>3813</v>
      </c>
      <c r="E299" s="420"/>
    </row>
    <row r="300" spans="1:5" s="42" customFormat="1" ht="12.75">
      <c r="A300" s="304">
        <v>7</v>
      </c>
      <c r="B300" s="106" t="s">
        <v>413</v>
      </c>
      <c r="C300" s="51">
        <v>2021</v>
      </c>
      <c r="D300" s="305">
        <v>6194.99</v>
      </c>
      <c r="E300" s="420"/>
    </row>
    <row r="301" spans="1:5" s="42" customFormat="1" ht="12.75">
      <c r="A301" s="304">
        <v>8</v>
      </c>
      <c r="B301" s="106" t="s">
        <v>417</v>
      </c>
      <c r="C301" s="51">
        <v>2022</v>
      </c>
      <c r="D301" s="305">
        <v>7199</v>
      </c>
      <c r="E301" s="420"/>
    </row>
    <row r="302" spans="1:5" s="42" customFormat="1" ht="12.75">
      <c r="A302" s="304">
        <v>9</v>
      </c>
      <c r="B302" s="106" t="s">
        <v>418</v>
      </c>
      <c r="C302" s="51">
        <v>2022</v>
      </c>
      <c r="D302" s="305">
        <v>3570</v>
      </c>
      <c r="E302" s="420"/>
    </row>
    <row r="303" spans="1:5" s="42" customFormat="1" ht="12.75">
      <c r="A303" s="304">
        <v>10</v>
      </c>
      <c r="B303" s="106" t="s">
        <v>419</v>
      </c>
      <c r="C303" s="51">
        <v>2022</v>
      </c>
      <c r="D303" s="305">
        <v>9900</v>
      </c>
      <c r="E303" s="420"/>
    </row>
    <row r="304" spans="1:5" s="42" customFormat="1" ht="12.75">
      <c r="A304" s="304">
        <v>11</v>
      </c>
      <c r="B304" s="106" t="s">
        <v>419</v>
      </c>
      <c r="C304" s="51">
        <v>2022</v>
      </c>
      <c r="D304" s="305">
        <v>7200</v>
      </c>
      <c r="E304" s="420"/>
    </row>
    <row r="305" spans="1:5" s="42" customFormat="1" ht="12.75">
      <c r="A305" s="304">
        <v>12</v>
      </c>
      <c r="B305" s="106" t="s">
        <v>420</v>
      </c>
      <c r="C305" s="51">
        <v>2022</v>
      </c>
      <c r="D305" s="305">
        <v>1599</v>
      </c>
      <c r="E305" s="420"/>
    </row>
    <row r="306" spans="1:5" s="42" customFormat="1" ht="12.75">
      <c r="A306" s="304">
        <v>13</v>
      </c>
      <c r="B306" s="106" t="s">
        <v>420</v>
      </c>
      <c r="C306" s="51">
        <v>2022</v>
      </c>
      <c r="D306" s="305">
        <v>1599</v>
      </c>
      <c r="E306" s="420"/>
    </row>
    <row r="307" spans="1:5" s="42" customFormat="1" ht="12.75">
      <c r="A307" s="304">
        <v>14</v>
      </c>
      <c r="B307" s="106" t="s">
        <v>420</v>
      </c>
      <c r="C307" s="51">
        <v>2022</v>
      </c>
      <c r="D307" s="305">
        <v>1599</v>
      </c>
      <c r="E307" s="420"/>
    </row>
    <row r="308" spans="1:5" s="42" customFormat="1" ht="12.75">
      <c r="A308" s="304">
        <v>15</v>
      </c>
      <c r="B308" s="106" t="s">
        <v>421</v>
      </c>
      <c r="C308" s="51">
        <v>2022</v>
      </c>
      <c r="D308" s="305">
        <v>8487</v>
      </c>
      <c r="E308" s="420"/>
    </row>
    <row r="309" spans="1:5" s="42" customFormat="1" ht="12.75">
      <c r="A309" s="304">
        <v>16</v>
      </c>
      <c r="B309" s="106" t="s">
        <v>422</v>
      </c>
      <c r="C309" s="51">
        <v>2022</v>
      </c>
      <c r="D309" s="305">
        <v>17216.77</v>
      </c>
      <c r="E309" s="420"/>
    </row>
    <row r="310" spans="1:5" s="42" customFormat="1" ht="12.75">
      <c r="A310" s="304">
        <v>17</v>
      </c>
      <c r="B310" s="106" t="s">
        <v>424</v>
      </c>
      <c r="C310" s="51">
        <v>2023</v>
      </c>
      <c r="D310" s="305">
        <v>2115</v>
      </c>
      <c r="E310" s="420"/>
    </row>
    <row r="311" spans="1:5" s="42" customFormat="1" ht="12.75">
      <c r="A311" s="304">
        <v>18</v>
      </c>
      <c r="B311" s="106" t="s">
        <v>425</v>
      </c>
      <c r="C311" s="51">
        <v>2023</v>
      </c>
      <c r="D311" s="305">
        <v>1499</v>
      </c>
      <c r="E311" s="420"/>
    </row>
    <row r="312" spans="1:5" s="42" customFormat="1" ht="12.75">
      <c r="A312" s="304">
        <v>19</v>
      </c>
      <c r="B312" s="106" t="s">
        <v>408</v>
      </c>
      <c r="C312" s="51">
        <v>2023</v>
      </c>
      <c r="D312" s="305">
        <v>1979</v>
      </c>
      <c r="E312" s="420"/>
    </row>
    <row r="313" spans="1:5" s="42" customFormat="1" ht="13.5" thickBot="1">
      <c r="A313" s="304">
        <v>20</v>
      </c>
      <c r="B313" s="291" t="s">
        <v>427</v>
      </c>
      <c r="C313" s="266">
        <v>2023</v>
      </c>
      <c r="D313" s="318">
        <v>9900</v>
      </c>
      <c r="E313" s="420"/>
    </row>
    <row r="314" spans="1:5" s="42" customFormat="1" ht="15" customHeight="1" thickBot="1">
      <c r="A314" s="300"/>
      <c r="B314" s="526" t="s">
        <v>64</v>
      </c>
      <c r="C314" s="526" t="s">
        <v>81</v>
      </c>
      <c r="D314" s="294">
        <f>SUM(D288:D313)</f>
        <v>153455.85</v>
      </c>
      <c r="E314" s="420"/>
    </row>
    <row r="315" spans="1:5" s="42" customFormat="1" ht="13.5" customHeight="1" thickBot="1">
      <c r="A315" s="523" t="s">
        <v>82</v>
      </c>
      <c r="B315" s="524"/>
      <c r="C315" s="524"/>
      <c r="D315" s="525"/>
      <c r="E315" s="420"/>
    </row>
    <row r="316" spans="1:5" s="42" customFormat="1" ht="12.75" customHeight="1" thickBot="1">
      <c r="A316" s="530" t="s">
        <v>398</v>
      </c>
      <c r="B316" s="531"/>
      <c r="C316" s="531"/>
      <c r="D316" s="532"/>
      <c r="E316" s="420"/>
    </row>
    <row r="317" spans="1:5" s="3" customFormat="1" ht="12" customHeight="1">
      <c r="A317" s="304">
        <v>1</v>
      </c>
      <c r="B317" s="50" t="s">
        <v>375</v>
      </c>
      <c r="C317" s="51">
        <v>2020</v>
      </c>
      <c r="D317" s="305">
        <v>995</v>
      </c>
      <c r="E317" s="93"/>
    </row>
    <row r="318" spans="1:5" s="3" customFormat="1" ht="12" customHeight="1">
      <c r="A318" s="306">
        <v>2</v>
      </c>
      <c r="B318" s="44" t="s">
        <v>376</v>
      </c>
      <c r="C318" s="40">
        <v>2020</v>
      </c>
      <c r="D318" s="307">
        <v>4798</v>
      </c>
      <c r="E318" s="93"/>
    </row>
    <row r="319" spans="1:5" s="3" customFormat="1" ht="12" customHeight="1">
      <c r="A319" s="304">
        <v>3</v>
      </c>
      <c r="B319" s="44" t="s">
        <v>377</v>
      </c>
      <c r="C319" s="40">
        <v>2020</v>
      </c>
      <c r="D319" s="307">
        <v>1799</v>
      </c>
      <c r="E319" s="93"/>
    </row>
    <row r="320" spans="1:5" s="3" customFormat="1" ht="12" customHeight="1">
      <c r="A320" s="306">
        <v>4</v>
      </c>
      <c r="B320" s="44" t="s">
        <v>378</v>
      </c>
      <c r="C320" s="40">
        <v>2020</v>
      </c>
      <c r="D320" s="307">
        <v>17499.46</v>
      </c>
      <c r="E320" s="93"/>
    </row>
    <row r="321" spans="1:5" s="3" customFormat="1" ht="12" customHeight="1">
      <c r="A321" s="304">
        <v>5</v>
      </c>
      <c r="B321" s="44" t="s">
        <v>379</v>
      </c>
      <c r="C321" s="40">
        <v>2021</v>
      </c>
      <c r="D321" s="307">
        <v>1036</v>
      </c>
      <c r="E321" s="93"/>
    </row>
    <row r="322" spans="1:5" s="3" customFormat="1" ht="12" customHeight="1" thickBot="1">
      <c r="A322" s="306">
        <v>6</v>
      </c>
      <c r="B322" s="44" t="s">
        <v>370</v>
      </c>
      <c r="C322" s="40">
        <v>2020</v>
      </c>
      <c r="D322" s="307">
        <v>3800</v>
      </c>
      <c r="E322" s="93"/>
    </row>
    <row r="323" spans="1:5" s="42" customFormat="1" ht="12.75" customHeight="1" thickBot="1">
      <c r="A323" s="533" t="s">
        <v>85</v>
      </c>
      <c r="B323" s="534"/>
      <c r="C323" s="534"/>
      <c r="D323" s="535"/>
      <c r="E323" s="420"/>
    </row>
    <row r="324" spans="1:5" s="42" customFormat="1" ht="12.75" customHeight="1">
      <c r="A324" s="333">
        <v>1</v>
      </c>
      <c r="B324" s="116" t="s">
        <v>428</v>
      </c>
      <c r="C324" s="67">
        <v>2021</v>
      </c>
      <c r="D324" s="334">
        <v>10097.9</v>
      </c>
      <c r="E324" s="420"/>
    </row>
    <row r="325" spans="1:5" s="42" customFormat="1" ht="12.75" customHeight="1">
      <c r="A325" s="333">
        <v>2</v>
      </c>
      <c r="B325" s="117" t="s">
        <v>429</v>
      </c>
      <c r="C325" s="61">
        <v>2022</v>
      </c>
      <c r="D325" s="335">
        <v>12597</v>
      </c>
      <c r="E325" s="420"/>
    </row>
    <row r="326" spans="1:5" s="42" customFormat="1" ht="12.75" customHeight="1">
      <c r="A326" s="333">
        <v>3</v>
      </c>
      <c r="B326" s="332" t="s">
        <v>430</v>
      </c>
      <c r="C326" s="178">
        <v>2022</v>
      </c>
      <c r="D326" s="336">
        <v>9799.96</v>
      </c>
      <c r="E326" s="420"/>
    </row>
    <row r="327" spans="1:5" s="42" customFormat="1" ht="12.75">
      <c r="A327" s="333">
        <v>4</v>
      </c>
      <c r="B327" s="106" t="s">
        <v>401</v>
      </c>
      <c r="C327" s="51">
        <v>2018</v>
      </c>
      <c r="D327" s="305">
        <v>1580</v>
      </c>
      <c r="E327" s="420"/>
    </row>
    <row r="328" spans="1:5" s="42" customFormat="1" ht="12.75">
      <c r="A328" s="333">
        <v>5</v>
      </c>
      <c r="B328" s="106" t="s">
        <v>404</v>
      </c>
      <c r="C328" s="51">
        <v>2018</v>
      </c>
      <c r="D328" s="305">
        <v>11691</v>
      </c>
      <c r="E328" s="420"/>
    </row>
    <row r="329" spans="1:5" s="42" customFormat="1" ht="12.75">
      <c r="A329" s="333">
        <v>6</v>
      </c>
      <c r="B329" s="106" t="s">
        <v>406</v>
      </c>
      <c r="C329" s="51">
        <v>2019</v>
      </c>
      <c r="D329" s="305">
        <v>1999</v>
      </c>
      <c r="E329" s="420"/>
    </row>
    <row r="330" spans="1:5" s="42" customFormat="1" ht="12.75">
      <c r="A330" s="333">
        <v>7</v>
      </c>
      <c r="B330" s="106" t="s">
        <v>345</v>
      </c>
      <c r="C330" s="51">
        <v>2019</v>
      </c>
      <c r="D330" s="305">
        <v>3300</v>
      </c>
      <c r="E330" s="420"/>
    </row>
    <row r="331" spans="1:5" s="42" customFormat="1" ht="12.75">
      <c r="A331" s="333">
        <v>8</v>
      </c>
      <c r="B331" s="106" t="s">
        <v>407</v>
      </c>
      <c r="C331" s="51">
        <v>2020</v>
      </c>
      <c r="D331" s="305">
        <v>3198</v>
      </c>
      <c r="E331" s="420"/>
    </row>
    <row r="332" spans="1:5" s="42" customFormat="1" ht="12.75">
      <c r="A332" s="333">
        <v>9</v>
      </c>
      <c r="B332" s="106" t="s">
        <v>410</v>
      </c>
      <c r="C332" s="51">
        <v>2021</v>
      </c>
      <c r="D332" s="305">
        <v>6118.02</v>
      </c>
      <c r="E332" s="420"/>
    </row>
    <row r="333" spans="1:5" s="42" customFormat="1" ht="12.75">
      <c r="A333" s="333">
        <v>10</v>
      </c>
      <c r="B333" s="106" t="s">
        <v>411</v>
      </c>
      <c r="C333" s="51">
        <v>2021</v>
      </c>
      <c r="D333" s="305">
        <v>11192</v>
      </c>
      <c r="E333" s="420"/>
    </row>
    <row r="334" spans="1:5" s="42" customFormat="1" ht="12.75">
      <c r="A334" s="333">
        <v>11</v>
      </c>
      <c r="B334" s="106" t="s">
        <v>412</v>
      </c>
      <c r="C334" s="51">
        <v>2021</v>
      </c>
      <c r="D334" s="305">
        <v>2805</v>
      </c>
      <c r="E334" s="420"/>
    </row>
    <row r="335" spans="1:5" s="42" customFormat="1" ht="12.75">
      <c r="A335" s="333">
        <v>12</v>
      </c>
      <c r="B335" s="106" t="s">
        <v>414</v>
      </c>
      <c r="C335" s="51">
        <v>2021</v>
      </c>
      <c r="D335" s="305">
        <v>6740</v>
      </c>
      <c r="E335" s="420"/>
    </row>
    <row r="336" spans="1:5" s="42" customFormat="1" ht="12.75">
      <c r="A336" s="333">
        <v>13</v>
      </c>
      <c r="B336" s="106" t="s">
        <v>415</v>
      </c>
      <c r="C336" s="51">
        <v>2021</v>
      </c>
      <c r="D336" s="305">
        <v>4950</v>
      </c>
      <c r="E336" s="420"/>
    </row>
    <row r="337" spans="1:5" s="42" customFormat="1" ht="12.75">
      <c r="A337" s="333">
        <v>14</v>
      </c>
      <c r="B337" s="106" t="s">
        <v>416</v>
      </c>
      <c r="C337" s="51">
        <v>2022</v>
      </c>
      <c r="D337" s="305">
        <v>3356</v>
      </c>
      <c r="E337" s="420"/>
    </row>
    <row r="338" spans="1:5" s="42" customFormat="1" ht="12.75">
      <c r="A338" s="333">
        <v>15</v>
      </c>
      <c r="B338" s="106" t="s">
        <v>423</v>
      </c>
      <c r="C338" s="51">
        <v>2022</v>
      </c>
      <c r="D338" s="305">
        <v>5400</v>
      </c>
      <c r="E338" s="420"/>
    </row>
    <row r="339" spans="1:5" s="42" customFormat="1" ht="13.5" thickBot="1">
      <c r="A339" s="333">
        <v>16</v>
      </c>
      <c r="B339" s="106" t="s">
        <v>426</v>
      </c>
      <c r="C339" s="51">
        <v>2023</v>
      </c>
      <c r="D339" s="305">
        <v>2700</v>
      </c>
      <c r="E339" s="420"/>
    </row>
    <row r="340" spans="1:5" s="42" customFormat="1" ht="13.5" customHeight="1" thickBot="1">
      <c r="A340" s="326"/>
      <c r="B340" s="331" t="s">
        <v>64</v>
      </c>
      <c r="C340" s="293"/>
      <c r="D340" s="294">
        <f>SUM(D317:D321,D324:D339)</f>
        <v>123651.34000000001</v>
      </c>
      <c r="E340" s="420"/>
    </row>
    <row r="341" spans="1:5" s="42" customFormat="1" ht="13.5" customHeight="1" thickBot="1">
      <c r="A341" s="296"/>
      <c r="B341" s="297"/>
      <c r="C341" s="297"/>
      <c r="D341" s="113"/>
      <c r="E341" s="420"/>
    </row>
    <row r="342" spans="1:5" s="42" customFormat="1" ht="13.5" customHeight="1" thickBot="1">
      <c r="A342" s="563" t="s">
        <v>71</v>
      </c>
      <c r="B342" s="563"/>
      <c r="C342" s="563"/>
      <c r="D342" s="563"/>
      <c r="E342" s="420"/>
    </row>
    <row r="343" spans="1:5" s="3" customFormat="1" ht="13.5" customHeight="1" thickBot="1">
      <c r="A343" s="548" t="s">
        <v>75</v>
      </c>
      <c r="B343" s="548"/>
      <c r="C343" s="548"/>
      <c r="D343" s="548"/>
      <c r="E343" s="93"/>
    </row>
    <row r="344" spans="1:5" s="42" customFormat="1" ht="25.5">
      <c r="A344" s="101">
        <v>1</v>
      </c>
      <c r="B344" s="106" t="s">
        <v>325</v>
      </c>
      <c r="C344" s="51">
        <v>2018</v>
      </c>
      <c r="D344" s="104">
        <v>2400</v>
      </c>
      <c r="E344" s="420"/>
    </row>
    <row r="345" spans="1:5" s="42" customFormat="1" ht="12.75">
      <c r="A345" s="101">
        <v>2</v>
      </c>
      <c r="B345" s="106" t="s">
        <v>326</v>
      </c>
      <c r="C345" s="51">
        <v>2018</v>
      </c>
      <c r="D345" s="104">
        <v>900</v>
      </c>
      <c r="E345" s="420"/>
    </row>
    <row r="346" spans="1:5" s="42" customFormat="1" ht="12.75">
      <c r="A346" s="101">
        <v>3</v>
      </c>
      <c r="B346" s="106" t="s">
        <v>327</v>
      </c>
      <c r="C346" s="51">
        <v>2019</v>
      </c>
      <c r="D346" s="104">
        <v>599</v>
      </c>
      <c r="E346" s="420"/>
    </row>
    <row r="347" spans="1:5" s="42" customFormat="1" ht="12.75">
      <c r="A347" s="101">
        <v>4</v>
      </c>
      <c r="B347" s="106" t="s">
        <v>328</v>
      </c>
      <c r="C347" s="51">
        <v>2021</v>
      </c>
      <c r="D347" s="104">
        <v>3000</v>
      </c>
      <c r="E347" s="420"/>
    </row>
    <row r="348" spans="1:5" s="42" customFormat="1" ht="12.75">
      <c r="A348" s="101">
        <v>5</v>
      </c>
      <c r="B348" s="106" t="s">
        <v>330</v>
      </c>
      <c r="C348" s="51">
        <v>2023</v>
      </c>
      <c r="D348" s="104">
        <v>1199</v>
      </c>
      <c r="E348" s="420"/>
    </row>
    <row r="349" spans="1:5" s="42" customFormat="1" ht="13.5" thickBot="1">
      <c r="A349" s="56">
        <v>6</v>
      </c>
      <c r="B349" s="291" t="s">
        <v>331</v>
      </c>
      <c r="C349" s="266">
        <v>2023</v>
      </c>
      <c r="D349" s="167">
        <v>899.99</v>
      </c>
      <c r="E349" s="420"/>
    </row>
    <row r="350" spans="1:5" s="42" customFormat="1" ht="13.5" thickBot="1">
      <c r="A350" s="300"/>
      <c r="B350" s="301" t="s">
        <v>64</v>
      </c>
      <c r="C350" s="302"/>
      <c r="D350" s="294">
        <f>SUM(D344:D349)</f>
        <v>8997.99</v>
      </c>
      <c r="E350" s="420"/>
    </row>
    <row r="351" spans="1:5" s="42" customFormat="1" ht="13.5" customHeight="1" thickBot="1">
      <c r="A351" s="524" t="s">
        <v>82</v>
      </c>
      <c r="B351" s="524"/>
      <c r="C351" s="524"/>
      <c r="D351" s="524"/>
      <c r="E351" s="420"/>
    </row>
    <row r="352" spans="1:5" s="42" customFormat="1" ht="13.5" thickBot="1">
      <c r="A352" s="101">
        <v>1</v>
      </c>
      <c r="B352" s="106" t="s">
        <v>329</v>
      </c>
      <c r="C352" s="51">
        <v>2021</v>
      </c>
      <c r="D352" s="104">
        <v>3500</v>
      </c>
      <c r="E352" s="420"/>
    </row>
    <row r="353" spans="1:5" s="42" customFormat="1" ht="14.25" customHeight="1" thickBot="1">
      <c r="A353" s="300"/>
      <c r="B353" s="301" t="s">
        <v>64</v>
      </c>
      <c r="C353" s="302"/>
      <c r="D353" s="294">
        <f>D352</f>
        <v>3500</v>
      </c>
      <c r="E353" s="420"/>
    </row>
    <row r="354" spans="1:5" s="42" customFormat="1" ht="13.5" thickBot="1">
      <c r="A354" s="290"/>
      <c r="B354" s="112"/>
      <c r="C354" s="98"/>
      <c r="D354" s="113"/>
      <c r="E354" s="420"/>
    </row>
    <row r="355" spans="1:5" s="42" customFormat="1" ht="13.5" customHeight="1" thickBot="1">
      <c r="A355" s="522" t="s">
        <v>72</v>
      </c>
      <c r="B355" s="522"/>
      <c r="C355" s="522"/>
      <c r="D355" s="522"/>
      <c r="E355" s="420"/>
    </row>
    <row r="356" spans="1:5" s="3" customFormat="1" ht="13.5" customHeight="1" thickBot="1">
      <c r="A356" s="548" t="s">
        <v>75</v>
      </c>
      <c r="B356" s="548"/>
      <c r="C356" s="548"/>
      <c r="D356" s="548"/>
      <c r="E356" s="93"/>
    </row>
    <row r="357" spans="1:5" s="42" customFormat="1" ht="12.75">
      <c r="A357" s="163">
        <v>1</v>
      </c>
      <c r="B357" s="169" t="s">
        <v>340</v>
      </c>
      <c r="C357" s="107">
        <v>2019</v>
      </c>
      <c r="D357" s="108">
        <v>3624.77</v>
      </c>
      <c r="E357" s="420"/>
    </row>
    <row r="358" spans="1:5" s="42" customFormat="1" ht="25.5">
      <c r="A358" s="163">
        <v>2</v>
      </c>
      <c r="B358" s="170" t="s">
        <v>341</v>
      </c>
      <c r="C358" s="109">
        <v>2020</v>
      </c>
      <c r="D358" s="110">
        <f>289*3</f>
        <v>867</v>
      </c>
      <c r="E358" s="420"/>
    </row>
    <row r="359" spans="1:5" s="42" customFormat="1" ht="25.5">
      <c r="A359" s="163">
        <v>3</v>
      </c>
      <c r="B359" s="171" t="s">
        <v>342</v>
      </c>
      <c r="C359" s="52">
        <v>2021</v>
      </c>
      <c r="D359" s="111">
        <v>6000</v>
      </c>
      <c r="E359" s="420" t="s">
        <v>346</v>
      </c>
    </row>
    <row r="360" spans="1:5" s="42" customFormat="1" ht="12.75">
      <c r="A360" s="163">
        <v>4</v>
      </c>
      <c r="B360" s="172" t="s">
        <v>343</v>
      </c>
      <c r="C360" s="52">
        <v>2021</v>
      </c>
      <c r="D360" s="111">
        <v>849.99</v>
      </c>
      <c r="E360" s="420"/>
    </row>
    <row r="361" spans="1:5" s="42" customFormat="1" ht="13.5" thickBot="1">
      <c r="A361" s="163">
        <v>5</v>
      </c>
      <c r="B361" s="173" t="s">
        <v>344</v>
      </c>
      <c r="C361" s="53">
        <v>2021</v>
      </c>
      <c r="D361" s="111">
        <v>8345</v>
      </c>
      <c r="E361" s="420"/>
    </row>
    <row r="362" spans="1:5" s="42" customFormat="1" ht="17.25" customHeight="1" thickBot="1">
      <c r="A362" s="300"/>
      <c r="B362" s="301" t="s">
        <v>64</v>
      </c>
      <c r="C362" s="302"/>
      <c r="D362" s="341">
        <f>SUM(D357:D361)</f>
        <v>19686.760000000002</v>
      </c>
      <c r="E362" s="420"/>
    </row>
    <row r="363" spans="1:5" s="42" customFormat="1" ht="13.5" customHeight="1" thickBot="1">
      <c r="A363" s="524" t="s">
        <v>82</v>
      </c>
      <c r="B363" s="524"/>
      <c r="C363" s="524"/>
      <c r="D363" s="524"/>
      <c r="E363" s="420"/>
    </row>
    <row r="364" spans="1:5" s="42" customFormat="1" ht="12.75">
      <c r="A364" s="163">
        <v>1</v>
      </c>
      <c r="B364" s="195" t="s">
        <v>347</v>
      </c>
      <c r="C364" s="39">
        <v>2020</v>
      </c>
      <c r="D364" s="118">
        <f>2944.05*5</f>
        <v>14720.25</v>
      </c>
      <c r="E364" s="420"/>
    </row>
    <row r="365" spans="1:5" s="42" customFormat="1" ht="12.75">
      <c r="A365" s="163">
        <v>2</v>
      </c>
      <c r="B365" s="196" t="s">
        <v>348</v>
      </c>
      <c r="C365" s="103">
        <v>2020</v>
      </c>
      <c r="D365" s="180">
        <f>1233.3*3</f>
        <v>3699.8999999999996</v>
      </c>
      <c r="E365" s="420"/>
    </row>
    <row r="366" spans="1:5" s="42" customFormat="1" ht="12.75">
      <c r="A366" s="163">
        <v>3</v>
      </c>
      <c r="B366" s="196" t="s">
        <v>349</v>
      </c>
      <c r="C366" s="103">
        <v>2021</v>
      </c>
      <c r="D366" s="180">
        <v>699.9</v>
      </c>
      <c r="E366" s="420"/>
    </row>
    <row r="367" spans="1:5" s="42" customFormat="1" ht="12.75">
      <c r="A367" s="163">
        <v>4</v>
      </c>
      <c r="B367" s="196" t="s">
        <v>350</v>
      </c>
      <c r="C367" s="103">
        <v>2021</v>
      </c>
      <c r="D367" s="180">
        <v>2199.9</v>
      </c>
      <c r="E367" s="420"/>
    </row>
    <row r="368" spans="1:5" s="42" customFormat="1" ht="12.75">
      <c r="A368" s="163">
        <v>5</v>
      </c>
      <c r="B368" s="196" t="s">
        <v>351</v>
      </c>
      <c r="C368" s="103">
        <v>2021</v>
      </c>
      <c r="D368" s="180">
        <v>3299.9</v>
      </c>
      <c r="E368" s="420"/>
    </row>
    <row r="369" spans="1:5" s="42" customFormat="1" ht="12.75">
      <c r="A369" s="163">
        <v>6</v>
      </c>
      <c r="B369" s="196" t="s">
        <v>352</v>
      </c>
      <c r="C369" s="103">
        <v>2021</v>
      </c>
      <c r="D369" s="180">
        <v>259.9</v>
      </c>
      <c r="E369" s="420"/>
    </row>
    <row r="370" spans="1:5" s="42" customFormat="1" ht="12.75">
      <c r="A370" s="163">
        <v>7</v>
      </c>
      <c r="B370" s="196" t="s">
        <v>353</v>
      </c>
      <c r="C370" s="103">
        <v>2021</v>
      </c>
      <c r="D370" s="180">
        <v>399.9</v>
      </c>
      <c r="E370" s="420"/>
    </row>
    <row r="371" spans="1:5" s="42" customFormat="1" ht="12.75">
      <c r="A371" s="337">
        <v>8</v>
      </c>
      <c r="B371" s="342" t="s">
        <v>354</v>
      </c>
      <c r="C371" s="164">
        <v>2021</v>
      </c>
      <c r="D371" s="343">
        <v>499.9</v>
      </c>
      <c r="E371" s="420"/>
    </row>
    <row r="372" spans="1:5" s="42" customFormat="1" ht="13.5" thickBot="1">
      <c r="A372" s="337">
        <v>9</v>
      </c>
      <c r="B372" s="338" t="s">
        <v>345</v>
      </c>
      <c r="C372" s="339">
        <v>2022</v>
      </c>
      <c r="D372" s="340">
        <v>2337</v>
      </c>
      <c r="E372" s="420"/>
    </row>
    <row r="373" spans="1:5" s="42" customFormat="1" ht="17.25" customHeight="1" thickBot="1">
      <c r="A373" s="300"/>
      <c r="B373" s="301" t="s">
        <v>64</v>
      </c>
      <c r="C373" s="302"/>
      <c r="D373" s="341">
        <f>SUM(D364:D372)</f>
        <v>28116.55000000001</v>
      </c>
      <c r="E373" s="420"/>
    </row>
    <row r="374" spans="1:5" s="42" customFormat="1" ht="12.75">
      <c r="A374" s="93"/>
      <c r="B374" s="93"/>
      <c r="C374" s="119"/>
      <c r="D374" s="120"/>
      <c r="E374" s="420"/>
    </row>
    <row r="375" spans="1:5" s="42" customFormat="1" ht="12.75">
      <c r="A375" s="93"/>
      <c r="B375" s="93"/>
      <c r="C375" s="119"/>
      <c r="D375" s="120"/>
      <c r="E375" s="420"/>
    </row>
    <row r="376" spans="1:5" s="42" customFormat="1" ht="13.5" thickBot="1">
      <c r="A376" s="93"/>
      <c r="B376" s="93"/>
      <c r="C376" s="119"/>
      <c r="D376" s="120"/>
      <c r="E376" s="420"/>
    </row>
    <row r="377" spans="1:5" s="42" customFormat="1" ht="13.5" customHeight="1" thickBot="1">
      <c r="A377" s="93"/>
      <c r="B377" s="527" t="s">
        <v>87</v>
      </c>
      <c r="C377" s="527"/>
      <c r="D377" s="121">
        <f>SUM(D103,D206,D275,D350,D362,D314)</f>
        <v>1119014.6</v>
      </c>
      <c r="E377" s="420"/>
    </row>
    <row r="378" spans="1:5" s="42" customFormat="1" ht="13.5" customHeight="1" thickBot="1">
      <c r="A378" s="93"/>
      <c r="B378" s="528" t="s">
        <v>88</v>
      </c>
      <c r="C378" s="528"/>
      <c r="D378" s="122">
        <f>SUM(D167,D283,D353,D373,D340,D219)</f>
        <v>726815.6699999998</v>
      </c>
      <c r="E378" s="420"/>
    </row>
    <row r="379" spans="1:5" s="42" customFormat="1" ht="13.5" customHeight="1" thickBot="1">
      <c r="A379" s="93"/>
      <c r="B379" s="529" t="s">
        <v>89</v>
      </c>
      <c r="C379" s="529"/>
      <c r="D379" s="123">
        <f>SUM(D172)</f>
        <v>62010</v>
      </c>
      <c r="E379" s="420"/>
    </row>
    <row r="380" spans="1:5" s="3" customFormat="1" ht="12.75">
      <c r="A380" s="93"/>
      <c r="B380" s="93"/>
      <c r="C380" s="119"/>
      <c r="D380" s="120">
        <f>D377+D378+D379</f>
        <v>1907840.27</v>
      </c>
      <c r="E380" s="93"/>
    </row>
    <row r="381" spans="1:5" s="3" customFormat="1" ht="12.75">
      <c r="A381" s="93"/>
      <c r="B381" s="93"/>
      <c r="C381" s="119"/>
      <c r="D381" s="120"/>
      <c r="E381" s="93"/>
    </row>
    <row r="382" spans="1:5" s="31" customFormat="1" ht="12.75">
      <c r="A382" s="124"/>
      <c r="B382" s="93"/>
      <c r="C382" s="119"/>
      <c r="D382" s="120"/>
      <c r="E382" s="124"/>
    </row>
    <row r="383" spans="1:5" s="31" customFormat="1" ht="12.75">
      <c r="A383" s="124"/>
      <c r="B383" s="124"/>
      <c r="C383" s="119"/>
      <c r="D383" s="120"/>
      <c r="E383" s="124"/>
    </row>
    <row r="384" spans="1:5" s="31" customFormat="1" ht="12.75">
      <c r="A384" s="124"/>
      <c r="B384" s="124"/>
      <c r="C384" s="125"/>
      <c r="D384" s="126"/>
      <c r="E384" s="124"/>
    </row>
    <row r="385" spans="1:5" s="31" customFormat="1" ht="12.75">
      <c r="A385" s="124"/>
      <c r="B385" s="124"/>
      <c r="C385" s="125"/>
      <c r="D385" s="126"/>
      <c r="E385" s="124"/>
    </row>
    <row r="386" spans="1:5" s="31" customFormat="1" ht="12.75">
      <c r="A386" s="124"/>
      <c r="B386" s="124"/>
      <c r="C386" s="125"/>
      <c r="D386" s="126"/>
      <c r="E386" s="124"/>
    </row>
    <row r="387" spans="1:5" s="31" customFormat="1" ht="12.75">
      <c r="A387" s="124"/>
      <c r="B387" s="124"/>
      <c r="C387" s="125"/>
      <c r="D387" s="126"/>
      <c r="E387" s="124"/>
    </row>
    <row r="388" spans="1:5" s="31" customFormat="1" ht="12.75">
      <c r="A388" s="124"/>
      <c r="B388" s="124"/>
      <c r="C388" s="125"/>
      <c r="D388" s="126"/>
      <c r="E388" s="124"/>
    </row>
    <row r="389" spans="1:5" s="31" customFormat="1" ht="14.25" customHeight="1">
      <c r="A389" s="124"/>
      <c r="B389" s="124"/>
      <c r="C389" s="125"/>
      <c r="D389" s="126"/>
      <c r="E389" s="124"/>
    </row>
    <row r="390" spans="1:5" s="31" customFormat="1" ht="12.75">
      <c r="A390" s="124"/>
      <c r="B390" s="124"/>
      <c r="C390" s="125"/>
      <c r="D390" s="126"/>
      <c r="E390" s="124"/>
    </row>
    <row r="391" spans="1:5" s="31" customFormat="1" ht="12.75">
      <c r="A391" s="124"/>
      <c r="B391" s="124"/>
      <c r="C391" s="125"/>
      <c r="D391" s="126"/>
      <c r="E391" s="124"/>
    </row>
    <row r="392" spans="1:5" s="31" customFormat="1" ht="14.25" customHeight="1">
      <c r="A392" s="124"/>
      <c r="B392" s="124"/>
      <c r="C392" s="125"/>
      <c r="D392" s="126"/>
      <c r="E392" s="124"/>
    </row>
    <row r="393" spans="1:5" s="31" customFormat="1" ht="12.75">
      <c r="A393" s="124"/>
      <c r="B393" s="124"/>
      <c r="C393" s="125"/>
      <c r="D393" s="126"/>
      <c r="E393" s="124"/>
    </row>
    <row r="394" spans="1:5" s="87" customFormat="1" ht="12.75">
      <c r="A394" s="124"/>
      <c r="B394" s="124"/>
      <c r="C394" s="125"/>
      <c r="D394" s="126"/>
      <c r="E394" s="424"/>
    </row>
    <row r="395" spans="1:5" s="87" customFormat="1" ht="12.75">
      <c r="A395" s="124"/>
      <c r="B395" s="124"/>
      <c r="C395" s="125"/>
      <c r="D395" s="126"/>
      <c r="E395" s="424"/>
    </row>
    <row r="396" spans="1:5" s="87" customFormat="1" ht="12.75">
      <c r="A396" s="124"/>
      <c r="B396" s="124"/>
      <c r="C396" s="125"/>
      <c r="D396" s="126"/>
      <c r="E396" s="424"/>
    </row>
    <row r="397" spans="1:5" s="87" customFormat="1" ht="12.75">
      <c r="A397" s="124"/>
      <c r="B397" s="124"/>
      <c r="C397" s="125"/>
      <c r="D397" s="126"/>
      <c r="E397" s="424"/>
    </row>
    <row r="398" spans="1:5" s="87" customFormat="1" ht="12.75">
      <c r="A398" s="124"/>
      <c r="B398" s="124"/>
      <c r="C398" s="125"/>
      <c r="D398" s="126"/>
      <c r="E398" s="424"/>
    </row>
    <row r="399" spans="1:5" s="87" customFormat="1" ht="12.75">
      <c r="A399" s="124"/>
      <c r="B399" s="124"/>
      <c r="C399" s="125"/>
      <c r="D399" s="126"/>
      <c r="E399" s="424"/>
    </row>
    <row r="400" spans="1:5" s="87" customFormat="1" ht="12.75">
      <c r="A400" s="124"/>
      <c r="B400" s="124"/>
      <c r="C400" s="125"/>
      <c r="D400" s="126"/>
      <c r="E400" s="424"/>
    </row>
    <row r="401" spans="1:5" s="31" customFormat="1" ht="12.75" customHeight="1">
      <c r="A401" s="124"/>
      <c r="B401" s="124"/>
      <c r="C401" s="125"/>
      <c r="D401" s="126"/>
      <c r="E401" s="124"/>
    </row>
    <row r="402" spans="1:5" s="87" customFormat="1" ht="12.75">
      <c r="A402" s="124"/>
      <c r="B402" s="124"/>
      <c r="C402" s="125"/>
      <c r="D402" s="126"/>
      <c r="E402" s="424"/>
    </row>
    <row r="403" spans="1:5" s="87" customFormat="1" ht="12.75">
      <c r="A403" s="124"/>
      <c r="B403" s="124"/>
      <c r="C403" s="125"/>
      <c r="D403" s="126"/>
      <c r="E403" s="424"/>
    </row>
    <row r="404" spans="1:5" s="87" customFormat="1" ht="12.75">
      <c r="A404" s="124"/>
      <c r="B404" s="124"/>
      <c r="C404" s="125"/>
      <c r="D404" s="126"/>
      <c r="E404" s="424"/>
    </row>
    <row r="405" spans="1:5" s="87" customFormat="1" ht="12.75">
      <c r="A405" s="124"/>
      <c r="B405" s="124"/>
      <c r="C405" s="125"/>
      <c r="D405" s="126"/>
      <c r="E405" s="424"/>
    </row>
    <row r="406" spans="1:5" s="87" customFormat="1" ht="12.75">
      <c r="A406" s="124"/>
      <c r="B406" s="124"/>
      <c r="C406" s="125"/>
      <c r="D406" s="126"/>
      <c r="E406" s="424"/>
    </row>
    <row r="407" spans="1:5" s="87" customFormat="1" ht="12.75">
      <c r="A407" s="124"/>
      <c r="B407" s="124"/>
      <c r="C407" s="125"/>
      <c r="D407" s="126"/>
      <c r="E407" s="424"/>
    </row>
    <row r="408" spans="1:5" s="87" customFormat="1" ht="12.75">
      <c r="A408" s="124"/>
      <c r="B408" s="124"/>
      <c r="C408" s="125"/>
      <c r="D408" s="126"/>
      <c r="E408" s="424"/>
    </row>
    <row r="409" spans="1:5" s="87" customFormat="1" ht="18" customHeight="1">
      <c r="A409" s="124"/>
      <c r="B409" s="124"/>
      <c r="C409" s="125"/>
      <c r="D409" s="126"/>
      <c r="E409" s="424"/>
    </row>
    <row r="410" spans="1:5" s="31" customFormat="1" ht="12.75">
      <c r="A410" s="124"/>
      <c r="B410" s="124"/>
      <c r="C410" s="125"/>
      <c r="D410" s="126"/>
      <c r="E410" s="124"/>
    </row>
    <row r="411" spans="1:5" s="87" customFormat="1" ht="12.75">
      <c r="A411" s="124"/>
      <c r="B411" s="124"/>
      <c r="C411" s="125"/>
      <c r="D411" s="126"/>
      <c r="E411" s="424"/>
    </row>
    <row r="412" spans="1:5" s="87" customFormat="1" ht="12.75">
      <c r="A412" s="124"/>
      <c r="B412" s="124"/>
      <c r="C412" s="125"/>
      <c r="D412" s="126"/>
      <c r="E412" s="424"/>
    </row>
    <row r="413" spans="1:5" s="87" customFormat="1" ht="12.75">
      <c r="A413" s="124"/>
      <c r="B413" s="124"/>
      <c r="C413" s="125"/>
      <c r="D413" s="126"/>
      <c r="E413" s="424"/>
    </row>
    <row r="414" spans="1:5" s="31" customFormat="1" ht="12.75" customHeight="1">
      <c r="A414" s="124"/>
      <c r="B414" s="124"/>
      <c r="C414" s="125"/>
      <c r="D414" s="126"/>
      <c r="E414" s="124"/>
    </row>
    <row r="415" spans="1:5" s="87" customFormat="1" ht="12.75">
      <c r="A415" s="124"/>
      <c r="B415" s="124"/>
      <c r="C415" s="125"/>
      <c r="D415" s="126"/>
      <c r="E415" s="424"/>
    </row>
    <row r="416" spans="1:5" s="87" customFormat="1" ht="12.75">
      <c r="A416" s="124"/>
      <c r="B416" s="124"/>
      <c r="C416" s="125"/>
      <c r="D416" s="126"/>
      <c r="E416" s="424"/>
    </row>
    <row r="417" spans="1:5" s="87" customFormat="1" ht="12.75">
      <c r="A417" s="124"/>
      <c r="B417" s="124"/>
      <c r="C417" s="125"/>
      <c r="D417" s="126"/>
      <c r="E417" s="424"/>
    </row>
    <row r="418" spans="1:5" s="87" customFormat="1" ht="12.75">
      <c r="A418" s="124"/>
      <c r="B418" s="124"/>
      <c r="C418" s="125"/>
      <c r="D418" s="126"/>
      <c r="E418" s="424"/>
    </row>
    <row r="419" spans="1:5" s="87" customFormat="1" ht="12.75">
      <c r="A419" s="124"/>
      <c r="B419" s="124"/>
      <c r="C419" s="125"/>
      <c r="D419" s="126"/>
      <c r="E419" s="424"/>
    </row>
    <row r="420" spans="1:5" s="87" customFormat="1" ht="12.75">
      <c r="A420" s="124"/>
      <c r="B420" s="124"/>
      <c r="C420" s="125"/>
      <c r="D420" s="126"/>
      <c r="E420" s="424"/>
    </row>
    <row r="421" spans="1:5" s="31" customFormat="1" ht="12.75">
      <c r="A421" s="124"/>
      <c r="B421" s="124"/>
      <c r="C421" s="125"/>
      <c r="D421" s="126"/>
      <c r="E421" s="124"/>
    </row>
    <row r="422" spans="1:5" s="31" customFormat="1" ht="12.75">
      <c r="A422" s="124"/>
      <c r="B422" s="124"/>
      <c r="C422" s="125"/>
      <c r="D422" s="126"/>
      <c r="E422" s="124"/>
    </row>
    <row r="423" spans="1:5" s="31" customFormat="1" ht="12.75">
      <c r="A423" s="124"/>
      <c r="B423" s="124"/>
      <c r="C423" s="125"/>
      <c r="D423" s="126"/>
      <c r="E423" s="124"/>
    </row>
    <row r="424" spans="1:5" s="31" customFormat="1" ht="14.25" customHeight="1">
      <c r="A424" s="124"/>
      <c r="B424" s="124"/>
      <c r="C424" s="125"/>
      <c r="D424" s="126"/>
      <c r="E424" s="124"/>
    </row>
    <row r="425" spans="1:5" s="31" customFormat="1" ht="12.75">
      <c r="A425" s="124"/>
      <c r="B425" s="124"/>
      <c r="C425" s="125"/>
      <c r="D425" s="126"/>
      <c r="E425" s="124"/>
    </row>
    <row r="426" spans="1:5" s="31" customFormat="1" ht="12.75">
      <c r="A426" s="124"/>
      <c r="B426" s="124"/>
      <c r="C426" s="125"/>
      <c r="D426" s="126"/>
      <c r="E426" s="124"/>
    </row>
    <row r="427" spans="1:5" s="31" customFormat="1" ht="12.75">
      <c r="A427" s="124"/>
      <c r="B427" s="124"/>
      <c r="C427" s="125"/>
      <c r="D427" s="126"/>
      <c r="E427" s="124"/>
    </row>
    <row r="428" spans="1:5" s="31" customFormat="1" ht="12.75">
      <c r="A428" s="124"/>
      <c r="B428" s="124"/>
      <c r="C428" s="125"/>
      <c r="D428" s="126"/>
      <c r="E428" s="124"/>
    </row>
    <row r="429" spans="1:5" s="31" customFormat="1" ht="12.75">
      <c r="A429" s="124"/>
      <c r="B429" s="124"/>
      <c r="C429" s="125"/>
      <c r="D429" s="126"/>
      <c r="E429" s="124"/>
    </row>
    <row r="430" spans="1:5" s="31" customFormat="1" ht="12.75">
      <c r="A430" s="124"/>
      <c r="B430" s="124"/>
      <c r="C430" s="125"/>
      <c r="D430" s="126"/>
      <c r="E430" s="124"/>
    </row>
    <row r="431" spans="1:5" s="31" customFormat="1" ht="12.75">
      <c r="A431" s="124"/>
      <c r="B431" s="124"/>
      <c r="C431" s="125"/>
      <c r="D431" s="126"/>
      <c r="E431" s="124"/>
    </row>
    <row r="432" spans="1:5" s="31" customFormat="1" ht="12.75">
      <c r="A432" s="124"/>
      <c r="B432" s="124"/>
      <c r="C432" s="125"/>
      <c r="D432" s="126"/>
      <c r="E432" s="124"/>
    </row>
    <row r="433" spans="1:5" s="31" customFormat="1" ht="12.75">
      <c r="A433" s="124"/>
      <c r="B433" s="124"/>
      <c r="C433" s="125"/>
      <c r="D433" s="126"/>
      <c r="E433" s="124"/>
    </row>
    <row r="434" spans="1:5" s="31" customFormat="1" ht="12.75">
      <c r="A434" s="124"/>
      <c r="B434" s="124"/>
      <c r="C434" s="125"/>
      <c r="D434" s="126"/>
      <c r="E434" s="124"/>
    </row>
    <row r="435" spans="1:5" s="31" customFormat="1" ht="12.75">
      <c r="A435" s="124"/>
      <c r="B435" s="124"/>
      <c r="C435" s="125"/>
      <c r="D435" s="126"/>
      <c r="E435" s="124"/>
    </row>
    <row r="436" spans="1:5" s="31" customFormat="1" ht="12.75">
      <c r="A436" s="124"/>
      <c r="B436" s="124"/>
      <c r="C436" s="125"/>
      <c r="D436" s="126"/>
      <c r="E436" s="124"/>
    </row>
    <row r="437" spans="1:5" s="31" customFormat="1" ht="12.75">
      <c r="A437" s="124"/>
      <c r="B437" s="124"/>
      <c r="C437" s="125"/>
      <c r="D437" s="126"/>
      <c r="E437" s="124"/>
    </row>
    <row r="438" spans="1:5" s="31" customFormat="1" ht="12.75">
      <c r="A438" s="124"/>
      <c r="B438" s="124"/>
      <c r="C438" s="125"/>
      <c r="D438" s="126"/>
      <c r="E438" s="124"/>
    </row>
    <row r="439" spans="1:5" s="31" customFormat="1" ht="12.75">
      <c r="A439" s="124"/>
      <c r="B439" s="124"/>
      <c r="C439" s="125"/>
      <c r="D439" s="126"/>
      <c r="E439" s="124"/>
    </row>
    <row r="440" spans="1:5" s="31" customFormat="1" ht="12.75">
      <c r="A440" s="124"/>
      <c r="B440" s="124"/>
      <c r="C440" s="125"/>
      <c r="D440" s="126"/>
      <c r="E440" s="124"/>
    </row>
    <row r="441" spans="1:5" s="31" customFormat="1" ht="12.75">
      <c r="A441" s="124"/>
      <c r="B441" s="124"/>
      <c r="C441" s="125"/>
      <c r="D441" s="126"/>
      <c r="E441" s="124"/>
    </row>
    <row r="442" spans="1:5" s="31" customFormat="1" ht="12.75">
      <c r="A442" s="124"/>
      <c r="B442" s="124"/>
      <c r="C442" s="125"/>
      <c r="D442" s="126"/>
      <c r="E442" s="124"/>
    </row>
    <row r="443" spans="1:5" s="31" customFormat="1" ht="12.75">
      <c r="A443" s="124"/>
      <c r="B443" s="124"/>
      <c r="C443" s="125"/>
      <c r="D443" s="126"/>
      <c r="E443" s="124"/>
    </row>
    <row r="444" spans="1:5" s="31" customFormat="1" ht="12.75">
      <c r="A444" s="124"/>
      <c r="B444" s="124"/>
      <c r="C444" s="125"/>
      <c r="D444" s="126"/>
      <c r="E444" s="124"/>
    </row>
    <row r="445" spans="1:5" s="31" customFormat="1" ht="12.75">
      <c r="A445" s="124"/>
      <c r="B445" s="124"/>
      <c r="C445" s="125"/>
      <c r="D445" s="126"/>
      <c r="E445" s="124"/>
    </row>
    <row r="446" spans="1:5" s="31" customFormat="1" ht="12.75">
      <c r="A446" s="124"/>
      <c r="B446" s="124"/>
      <c r="C446" s="125"/>
      <c r="D446" s="126"/>
      <c r="E446" s="124"/>
    </row>
    <row r="447" spans="1:5" s="31" customFormat="1" ht="12.75">
      <c r="A447" s="124"/>
      <c r="B447" s="124"/>
      <c r="C447" s="125"/>
      <c r="D447" s="126"/>
      <c r="E447" s="124"/>
    </row>
    <row r="448" spans="1:5" s="31" customFormat="1" ht="12.75">
      <c r="A448" s="124"/>
      <c r="B448" s="124"/>
      <c r="C448" s="125"/>
      <c r="D448" s="126"/>
      <c r="E448" s="124"/>
    </row>
    <row r="449" spans="1:5" s="31" customFormat="1" ht="12.75">
      <c r="A449" s="124"/>
      <c r="B449" s="124"/>
      <c r="C449" s="125"/>
      <c r="D449" s="126"/>
      <c r="E449" s="124"/>
    </row>
    <row r="450" spans="1:5" s="31" customFormat="1" ht="12.75">
      <c r="A450" s="124"/>
      <c r="B450" s="124"/>
      <c r="C450" s="125"/>
      <c r="D450" s="126"/>
      <c r="E450" s="124"/>
    </row>
    <row r="451" spans="1:5" s="31" customFormat="1" ht="12.75">
      <c r="A451" s="124"/>
      <c r="B451" s="124"/>
      <c r="C451" s="125"/>
      <c r="D451" s="126"/>
      <c r="E451" s="124"/>
    </row>
    <row r="452" spans="1:5" s="31" customFormat="1" ht="12.75">
      <c r="A452" s="124"/>
      <c r="B452" s="124"/>
      <c r="C452" s="125"/>
      <c r="D452" s="126"/>
      <c r="E452" s="124"/>
    </row>
    <row r="453" spans="1:5" s="31" customFormat="1" ht="12.75">
      <c r="A453" s="124"/>
      <c r="B453" s="124"/>
      <c r="C453" s="125"/>
      <c r="D453" s="126"/>
      <c r="E453" s="124"/>
    </row>
    <row r="454" spans="1:5" s="31" customFormat="1" ht="12.75">
      <c r="A454" s="124"/>
      <c r="B454" s="124"/>
      <c r="C454" s="125"/>
      <c r="D454" s="126"/>
      <c r="E454" s="124"/>
    </row>
    <row r="455" spans="1:5" s="31" customFormat="1" ht="12.75">
      <c r="A455" s="124"/>
      <c r="B455" s="124"/>
      <c r="C455" s="125"/>
      <c r="D455" s="126"/>
      <c r="E455" s="124"/>
    </row>
    <row r="456" spans="1:5" s="31" customFormat="1" ht="12.75">
      <c r="A456" s="124"/>
      <c r="B456" s="124"/>
      <c r="C456" s="125"/>
      <c r="D456" s="126"/>
      <c r="E456" s="124"/>
    </row>
    <row r="457" spans="1:5" s="87" customFormat="1" ht="12.75">
      <c r="A457" s="124"/>
      <c r="B457" s="124"/>
      <c r="C457" s="125"/>
      <c r="D457" s="126"/>
      <c r="E457" s="424"/>
    </row>
    <row r="458" spans="1:5" s="87" customFormat="1" ht="12.75">
      <c r="A458" s="124"/>
      <c r="B458" s="124"/>
      <c r="C458" s="125"/>
      <c r="D458" s="126"/>
      <c r="E458" s="424"/>
    </row>
    <row r="459" spans="1:5" s="87" customFormat="1" ht="12.75">
      <c r="A459" s="124"/>
      <c r="B459" s="124"/>
      <c r="C459" s="125"/>
      <c r="D459" s="126"/>
      <c r="E459" s="424"/>
    </row>
    <row r="460" spans="1:5" s="87" customFormat="1" ht="12.75">
      <c r="A460" s="124"/>
      <c r="B460" s="124"/>
      <c r="C460" s="125"/>
      <c r="D460" s="126"/>
      <c r="E460" s="424"/>
    </row>
    <row r="461" spans="1:5" s="87" customFormat="1" ht="12.75">
      <c r="A461" s="124"/>
      <c r="B461" s="124"/>
      <c r="C461" s="125"/>
      <c r="D461" s="126"/>
      <c r="E461" s="424"/>
    </row>
    <row r="462" spans="1:5" s="87" customFormat="1" ht="12.75">
      <c r="A462" s="124"/>
      <c r="B462" s="124"/>
      <c r="C462" s="125"/>
      <c r="D462" s="126"/>
      <c r="E462" s="424"/>
    </row>
    <row r="463" spans="1:5" s="87" customFormat="1" ht="12.75">
      <c r="A463" s="124"/>
      <c r="B463" s="124"/>
      <c r="C463" s="125"/>
      <c r="D463" s="126"/>
      <c r="E463" s="424"/>
    </row>
    <row r="464" spans="1:5" s="87" customFormat="1" ht="12.75">
      <c r="A464" s="124"/>
      <c r="B464" s="124"/>
      <c r="C464" s="125"/>
      <c r="D464" s="126"/>
      <c r="E464" s="424"/>
    </row>
    <row r="465" spans="1:5" s="87" customFormat="1" ht="12.75">
      <c r="A465" s="124"/>
      <c r="B465" s="124"/>
      <c r="C465" s="125"/>
      <c r="D465" s="126"/>
      <c r="E465" s="424"/>
    </row>
    <row r="466" spans="1:5" s="87" customFormat="1" ht="12.75">
      <c r="A466" s="124"/>
      <c r="B466" s="124"/>
      <c r="C466" s="125"/>
      <c r="D466" s="126"/>
      <c r="E466" s="424"/>
    </row>
    <row r="467" spans="1:5" s="87" customFormat="1" ht="12.75">
      <c r="A467" s="124"/>
      <c r="B467" s="124"/>
      <c r="C467" s="125"/>
      <c r="D467" s="126"/>
      <c r="E467" s="424"/>
    </row>
    <row r="468" spans="1:5" s="87" customFormat="1" ht="12.75">
      <c r="A468" s="124"/>
      <c r="B468" s="124"/>
      <c r="C468" s="125"/>
      <c r="D468" s="126"/>
      <c r="E468" s="424"/>
    </row>
    <row r="469" spans="1:5" s="87" customFormat="1" ht="12.75">
      <c r="A469" s="124"/>
      <c r="B469" s="124"/>
      <c r="C469" s="125"/>
      <c r="D469" s="126"/>
      <c r="E469" s="424"/>
    </row>
    <row r="470" spans="1:5" s="87" customFormat="1" ht="12.75">
      <c r="A470" s="124"/>
      <c r="B470" s="124"/>
      <c r="C470" s="125"/>
      <c r="D470" s="126"/>
      <c r="E470" s="424"/>
    </row>
    <row r="471" spans="1:5" s="87" customFormat="1" ht="12.75">
      <c r="A471" s="124"/>
      <c r="B471" s="124"/>
      <c r="C471" s="125"/>
      <c r="D471" s="126"/>
      <c r="E471" s="424"/>
    </row>
    <row r="472" spans="1:5" s="87" customFormat="1" ht="12.75">
      <c r="A472" s="124"/>
      <c r="B472" s="124"/>
      <c r="C472" s="125"/>
      <c r="D472" s="126"/>
      <c r="E472" s="424"/>
    </row>
    <row r="473" spans="1:5" s="87" customFormat="1" ht="12.75">
      <c r="A473" s="124"/>
      <c r="B473" s="124"/>
      <c r="C473" s="125"/>
      <c r="D473" s="126"/>
      <c r="E473" s="424"/>
    </row>
    <row r="474" spans="1:5" s="87" customFormat="1" ht="12.75">
      <c r="A474" s="124"/>
      <c r="B474" s="124"/>
      <c r="C474" s="125"/>
      <c r="D474" s="126"/>
      <c r="E474" s="424"/>
    </row>
    <row r="475" spans="1:5" s="87" customFormat="1" ht="12.75">
      <c r="A475" s="124"/>
      <c r="B475" s="124"/>
      <c r="C475" s="125"/>
      <c r="D475" s="126"/>
      <c r="E475" s="424"/>
    </row>
    <row r="476" spans="1:5" s="87" customFormat="1" ht="12.75">
      <c r="A476" s="124"/>
      <c r="B476" s="124"/>
      <c r="C476" s="125"/>
      <c r="D476" s="126"/>
      <c r="E476" s="424"/>
    </row>
    <row r="477" spans="1:5" s="87" customFormat="1" ht="12.75">
      <c r="A477" s="124"/>
      <c r="B477" s="124"/>
      <c r="C477" s="125"/>
      <c r="D477" s="126"/>
      <c r="E477" s="424"/>
    </row>
    <row r="478" spans="1:5" s="87" customFormat="1" ht="12.75">
      <c r="A478" s="124"/>
      <c r="B478" s="124"/>
      <c r="C478" s="125"/>
      <c r="D478" s="126"/>
      <c r="E478" s="424"/>
    </row>
    <row r="479" spans="1:5" s="87" customFormat="1" ht="12.75">
      <c r="A479" s="124"/>
      <c r="B479" s="124"/>
      <c r="C479" s="125"/>
      <c r="D479" s="126"/>
      <c r="E479" s="424"/>
    </row>
    <row r="480" spans="1:5" s="87" customFormat="1" ht="12.75">
      <c r="A480" s="124"/>
      <c r="B480" s="124"/>
      <c r="C480" s="125"/>
      <c r="D480" s="126"/>
      <c r="E480" s="424"/>
    </row>
    <row r="481" spans="1:5" s="87" customFormat="1" ht="12.75">
      <c r="A481" s="124"/>
      <c r="B481" s="124"/>
      <c r="C481" s="125"/>
      <c r="D481" s="126"/>
      <c r="E481" s="424"/>
    </row>
    <row r="482" spans="1:5" s="87" customFormat="1" ht="12.75">
      <c r="A482" s="124"/>
      <c r="B482" s="124"/>
      <c r="C482" s="125"/>
      <c r="D482" s="126"/>
      <c r="E482" s="424"/>
    </row>
    <row r="483" spans="1:5" s="87" customFormat="1" ht="12.75">
      <c r="A483" s="124"/>
      <c r="B483" s="124"/>
      <c r="C483" s="125"/>
      <c r="D483" s="126"/>
      <c r="E483" s="424"/>
    </row>
    <row r="484" spans="1:5" s="87" customFormat="1" ht="12.75">
      <c r="A484" s="124"/>
      <c r="B484" s="124"/>
      <c r="C484" s="125"/>
      <c r="D484" s="126"/>
      <c r="E484" s="424"/>
    </row>
    <row r="485" spans="1:5" s="87" customFormat="1" ht="18" customHeight="1">
      <c r="A485" s="124"/>
      <c r="B485" s="124"/>
      <c r="C485" s="125"/>
      <c r="D485" s="126"/>
      <c r="E485" s="424"/>
    </row>
    <row r="486" spans="1:5" s="31" customFormat="1" ht="12.75">
      <c r="A486" s="124"/>
      <c r="B486" s="124"/>
      <c r="C486" s="125"/>
      <c r="D486" s="126"/>
      <c r="E486" s="124"/>
    </row>
    <row r="487" spans="1:5" s="87" customFormat="1" ht="12.75">
      <c r="A487" s="124"/>
      <c r="B487" s="124"/>
      <c r="C487" s="125"/>
      <c r="D487" s="126"/>
      <c r="E487" s="424"/>
    </row>
    <row r="488" spans="1:5" s="87" customFormat="1" ht="12.75">
      <c r="A488" s="124"/>
      <c r="B488" s="124"/>
      <c r="C488" s="125"/>
      <c r="D488" s="126"/>
      <c r="E488" s="424"/>
    </row>
    <row r="489" spans="1:5" s="87" customFormat="1" ht="12.75">
      <c r="A489" s="124"/>
      <c r="B489" s="124"/>
      <c r="C489" s="125"/>
      <c r="D489" s="126"/>
      <c r="E489" s="424"/>
    </row>
    <row r="490" spans="1:5" s="87" customFormat="1" ht="18" customHeight="1">
      <c r="A490" s="124"/>
      <c r="B490" s="124"/>
      <c r="C490" s="125"/>
      <c r="D490" s="126"/>
      <c r="E490" s="424"/>
    </row>
    <row r="491" spans="1:5" s="31" customFormat="1" ht="12.75">
      <c r="A491" s="124"/>
      <c r="B491" s="124"/>
      <c r="C491" s="125"/>
      <c r="D491" s="126"/>
      <c r="E491" s="124"/>
    </row>
    <row r="492" spans="1:5" s="31" customFormat="1" ht="14.25" customHeight="1">
      <c r="A492" s="124"/>
      <c r="B492" s="124"/>
      <c r="C492" s="125"/>
      <c r="D492" s="126"/>
      <c r="E492" s="124"/>
    </row>
    <row r="493" spans="1:5" s="31" customFormat="1" ht="14.25" customHeight="1">
      <c r="A493" s="124"/>
      <c r="B493" s="124"/>
      <c r="C493" s="125"/>
      <c r="D493" s="126"/>
      <c r="E493" s="124"/>
    </row>
    <row r="494" spans="1:5" s="31" customFormat="1" ht="14.25" customHeight="1">
      <c r="A494" s="124"/>
      <c r="B494" s="124"/>
      <c r="C494" s="125"/>
      <c r="D494" s="126"/>
      <c r="E494" s="124"/>
    </row>
    <row r="495" spans="1:5" s="31" customFormat="1" ht="12.75">
      <c r="A495" s="124"/>
      <c r="B495" s="124"/>
      <c r="C495" s="125"/>
      <c r="D495" s="126"/>
      <c r="E495" s="124"/>
    </row>
    <row r="496" spans="1:5" s="31" customFormat="1" ht="14.25" customHeight="1">
      <c r="A496" s="124"/>
      <c r="B496" s="124"/>
      <c r="C496" s="125"/>
      <c r="D496" s="126"/>
      <c r="E496" s="124"/>
    </row>
    <row r="497" spans="1:5" s="31" customFormat="1" ht="12.75">
      <c r="A497" s="124"/>
      <c r="B497" s="124"/>
      <c r="C497" s="125"/>
      <c r="D497" s="126"/>
      <c r="E497" s="124"/>
    </row>
    <row r="498" spans="1:5" s="31" customFormat="1" ht="14.25" customHeight="1">
      <c r="A498" s="124"/>
      <c r="B498" s="124"/>
      <c r="C498" s="125"/>
      <c r="D498" s="126"/>
      <c r="E498" s="124"/>
    </row>
    <row r="499" spans="1:5" s="31" customFormat="1" ht="12.75">
      <c r="A499" s="124"/>
      <c r="B499" s="124"/>
      <c r="C499" s="125"/>
      <c r="D499" s="126"/>
      <c r="E499" s="124"/>
    </row>
    <row r="500" spans="1:5" s="87" customFormat="1" ht="30" customHeight="1">
      <c r="A500" s="124"/>
      <c r="B500" s="124"/>
      <c r="C500" s="125"/>
      <c r="D500" s="126"/>
      <c r="E500" s="424"/>
    </row>
    <row r="501" spans="1:5" s="42" customFormat="1" ht="12.75">
      <c r="A501" s="124"/>
      <c r="B501" s="93"/>
      <c r="C501" s="119"/>
      <c r="D501" s="120"/>
      <c r="E501" s="420"/>
    </row>
    <row r="502" spans="1:5" s="42" customFormat="1" ht="12.75">
      <c r="A502" s="93"/>
      <c r="B502" s="93"/>
      <c r="C502" s="119"/>
      <c r="D502" s="120"/>
      <c r="E502" s="420"/>
    </row>
    <row r="503" spans="1:5" s="42" customFormat="1" ht="12.75">
      <c r="A503" s="93"/>
      <c r="B503" s="93"/>
      <c r="C503" s="119"/>
      <c r="D503" s="120"/>
      <c r="E503" s="420"/>
    </row>
    <row r="504" spans="1:5" s="42" customFormat="1" ht="12.75">
      <c r="A504" s="93"/>
      <c r="B504" s="93"/>
      <c r="C504" s="119"/>
      <c r="D504" s="120"/>
      <c r="E504" s="420"/>
    </row>
    <row r="505" spans="1:5" s="42" customFormat="1" ht="12.75">
      <c r="A505" s="93"/>
      <c r="B505" s="93"/>
      <c r="C505" s="119"/>
      <c r="D505" s="120"/>
      <c r="E505" s="420"/>
    </row>
    <row r="506" spans="1:5" s="42" customFormat="1" ht="12.75">
      <c r="A506" s="93"/>
      <c r="B506" s="93"/>
      <c r="C506" s="119"/>
      <c r="D506" s="120"/>
      <c r="E506" s="420"/>
    </row>
    <row r="507" spans="1:5" s="42" customFormat="1" ht="12.75">
      <c r="A507" s="93"/>
      <c r="B507" s="93"/>
      <c r="C507" s="119"/>
      <c r="D507" s="120"/>
      <c r="E507" s="420"/>
    </row>
    <row r="508" spans="1:5" s="42" customFormat="1" ht="12.75">
      <c r="A508" s="93"/>
      <c r="B508" s="93"/>
      <c r="C508" s="119"/>
      <c r="D508" s="120"/>
      <c r="E508" s="420"/>
    </row>
    <row r="509" spans="1:5" s="42" customFormat="1" ht="12.75">
      <c r="A509" s="93"/>
      <c r="B509" s="93"/>
      <c r="C509" s="119"/>
      <c r="D509" s="120"/>
      <c r="E509" s="420"/>
    </row>
    <row r="510" spans="1:5" s="42" customFormat="1" ht="12.75">
      <c r="A510" s="93"/>
      <c r="B510" s="93"/>
      <c r="C510" s="119"/>
      <c r="D510" s="120"/>
      <c r="E510" s="420"/>
    </row>
    <row r="511" spans="1:5" s="42" customFormat="1" ht="12.75">
      <c r="A511" s="93"/>
      <c r="B511" s="93"/>
      <c r="C511" s="119"/>
      <c r="D511" s="120"/>
      <c r="E511" s="420"/>
    </row>
    <row r="512" spans="1:5" s="42" customFormat="1" ht="12.75">
      <c r="A512" s="93"/>
      <c r="B512" s="93"/>
      <c r="C512" s="119"/>
      <c r="D512" s="120"/>
      <c r="E512" s="420"/>
    </row>
    <row r="513" spans="1:5" s="42" customFormat="1" ht="12.75">
      <c r="A513" s="93"/>
      <c r="B513" s="93"/>
      <c r="C513" s="119"/>
      <c r="D513" s="120"/>
      <c r="E513" s="420"/>
    </row>
    <row r="514" spans="1:5" s="42" customFormat="1" ht="12.75">
      <c r="A514" s="93"/>
      <c r="B514" s="93"/>
      <c r="C514" s="119"/>
      <c r="D514" s="120"/>
      <c r="E514" s="420"/>
    </row>
    <row r="515" spans="1:5" s="3" customFormat="1" ht="12.75">
      <c r="A515" s="93"/>
      <c r="B515" s="93"/>
      <c r="C515" s="119"/>
      <c r="D515" s="120"/>
      <c r="E515" s="93"/>
    </row>
    <row r="516" spans="1:5" s="3" customFormat="1" ht="12.75">
      <c r="A516" s="93"/>
      <c r="B516" s="93"/>
      <c r="C516" s="119"/>
      <c r="D516" s="120"/>
      <c r="E516" s="93"/>
    </row>
    <row r="517" spans="1:5" s="3" customFormat="1" ht="18" customHeight="1">
      <c r="A517" s="93"/>
      <c r="B517" s="93"/>
      <c r="C517" s="119"/>
      <c r="D517" s="120"/>
      <c r="E517" s="93"/>
    </row>
    <row r="518" spans="1:5" s="3" customFormat="1" ht="20.25" customHeight="1">
      <c r="A518" s="93"/>
      <c r="B518" s="93"/>
      <c r="C518" s="119"/>
      <c r="D518" s="120"/>
      <c r="E518" s="93"/>
    </row>
    <row r="519" spans="1:5" s="3" customFormat="1" ht="12.75">
      <c r="A519" s="93"/>
      <c r="B519" s="93"/>
      <c r="C519" s="119"/>
      <c r="D519" s="120"/>
      <c r="E519" s="93"/>
    </row>
    <row r="520" spans="1:5" s="3" customFormat="1" ht="12.75">
      <c r="A520" s="93"/>
      <c r="B520" s="93"/>
      <c r="C520" s="119"/>
      <c r="D520" s="120"/>
      <c r="E520" s="93"/>
    </row>
    <row r="521" spans="1:5" s="3" customFormat="1" ht="12.75">
      <c r="A521" s="93"/>
      <c r="B521" s="93"/>
      <c r="C521" s="119"/>
      <c r="D521" s="120"/>
      <c r="E521" s="93"/>
    </row>
    <row r="522" spans="1:5" s="3" customFormat="1" ht="12.75">
      <c r="A522" s="93"/>
      <c r="B522" s="93"/>
      <c r="C522" s="119"/>
      <c r="D522" s="120"/>
      <c r="E522" s="93"/>
    </row>
    <row r="523" spans="1:5" s="3" customFormat="1" ht="12.75">
      <c r="A523" s="93"/>
      <c r="B523" s="93"/>
      <c r="C523" s="119"/>
      <c r="D523" s="120"/>
      <c r="E523" s="93"/>
    </row>
    <row r="524" spans="1:5" s="3" customFormat="1" ht="12.75">
      <c r="A524" s="93"/>
      <c r="B524" s="93"/>
      <c r="C524" s="119"/>
      <c r="D524" s="120"/>
      <c r="E524" s="93"/>
    </row>
    <row r="525" spans="1:5" s="3" customFormat="1" ht="12.75">
      <c r="A525" s="93"/>
      <c r="B525" s="93"/>
      <c r="C525" s="119"/>
      <c r="D525" s="120"/>
      <c r="E525" s="93"/>
    </row>
    <row r="526" spans="1:5" s="3" customFormat="1" ht="12.75">
      <c r="A526" s="93"/>
      <c r="B526" s="93"/>
      <c r="C526" s="119"/>
      <c r="D526" s="120"/>
      <c r="E526" s="93"/>
    </row>
    <row r="527" spans="1:5" s="3" customFormat="1" ht="12.75">
      <c r="A527" s="93"/>
      <c r="B527" s="93"/>
      <c r="C527" s="119"/>
      <c r="D527" s="120"/>
      <c r="E527" s="93"/>
    </row>
    <row r="528" spans="1:5" s="3" customFormat="1" ht="12.75">
      <c r="A528" s="93"/>
      <c r="B528" s="93"/>
      <c r="C528" s="119"/>
      <c r="D528" s="120"/>
      <c r="E528" s="93"/>
    </row>
    <row r="529" spans="1:5" s="3" customFormat="1" ht="12.75">
      <c r="A529" s="93"/>
      <c r="B529" s="93"/>
      <c r="C529" s="119"/>
      <c r="D529" s="120"/>
      <c r="E529" s="93"/>
    </row>
    <row r="530" spans="1:5" s="3" customFormat="1" ht="12.75">
      <c r="A530" s="93"/>
      <c r="B530" s="93"/>
      <c r="C530" s="119"/>
      <c r="D530" s="120"/>
      <c r="E530" s="93"/>
    </row>
    <row r="531" spans="1:5" s="3" customFormat="1" ht="12.75">
      <c r="A531" s="93"/>
      <c r="B531" s="93"/>
      <c r="C531" s="119"/>
      <c r="D531" s="120"/>
      <c r="E531" s="93"/>
    </row>
    <row r="532" spans="1:5" s="3" customFormat="1" ht="12.75">
      <c r="A532" s="93"/>
      <c r="B532" s="93"/>
      <c r="C532" s="119"/>
      <c r="D532" s="120"/>
      <c r="E532" s="93"/>
    </row>
    <row r="533" spans="1:5" s="3" customFormat="1" ht="12.75">
      <c r="A533" s="93"/>
      <c r="B533" s="93"/>
      <c r="C533" s="119"/>
      <c r="D533" s="120"/>
      <c r="E533" s="93"/>
    </row>
    <row r="534" spans="1:5" s="3" customFormat="1" ht="12.75">
      <c r="A534" s="93"/>
      <c r="B534" s="93"/>
      <c r="C534" s="119"/>
      <c r="D534" s="120"/>
      <c r="E534" s="93"/>
    </row>
    <row r="535" spans="1:5" s="3" customFormat="1" ht="12.75">
      <c r="A535" s="93"/>
      <c r="B535" s="93"/>
      <c r="C535" s="119"/>
      <c r="D535" s="120"/>
      <c r="E535" s="93"/>
    </row>
    <row r="536" spans="1:5" s="3" customFormat="1" ht="12.75">
      <c r="A536" s="93"/>
      <c r="B536" s="93"/>
      <c r="C536" s="119"/>
      <c r="D536" s="120"/>
      <c r="E536" s="93"/>
    </row>
    <row r="537" spans="1:5" s="3" customFormat="1" ht="12.75">
      <c r="A537" s="93"/>
      <c r="B537" s="93"/>
      <c r="C537" s="119"/>
      <c r="D537" s="120"/>
      <c r="E537" s="93"/>
    </row>
    <row r="538" spans="1:5" s="3" customFormat="1" ht="12.75">
      <c r="A538" s="93"/>
      <c r="B538" s="93"/>
      <c r="C538" s="119"/>
      <c r="D538" s="120"/>
      <c r="E538" s="93"/>
    </row>
    <row r="539" spans="1:5" s="3" customFormat="1" ht="12.75">
      <c r="A539" s="93"/>
      <c r="B539" s="93"/>
      <c r="C539" s="119"/>
      <c r="D539" s="120"/>
      <c r="E539" s="93"/>
    </row>
    <row r="540" spans="1:5" s="3" customFormat="1" ht="12.75">
      <c r="A540" s="93"/>
      <c r="B540" s="93"/>
      <c r="C540" s="119"/>
      <c r="D540" s="120"/>
      <c r="E540" s="93"/>
    </row>
    <row r="541" spans="1:5" s="3" customFormat="1" ht="12.75">
      <c r="A541" s="93"/>
      <c r="B541" s="93"/>
      <c r="C541" s="119"/>
      <c r="D541" s="120"/>
      <c r="E541" s="93"/>
    </row>
    <row r="542" spans="1:5" s="3" customFormat="1" ht="12.75">
      <c r="A542" s="93"/>
      <c r="B542" s="93"/>
      <c r="C542" s="119"/>
      <c r="D542" s="120"/>
      <c r="E542" s="93"/>
    </row>
    <row r="543" spans="1:5" s="3" customFormat="1" ht="12.75">
      <c r="A543" s="93"/>
      <c r="B543" s="93"/>
      <c r="C543" s="119"/>
      <c r="D543" s="120"/>
      <c r="E543" s="93"/>
    </row>
    <row r="544" spans="1:5" s="3" customFormat="1" ht="12.75">
      <c r="A544" s="93"/>
      <c r="B544" s="93"/>
      <c r="C544" s="119"/>
      <c r="D544" s="120"/>
      <c r="E544" s="93"/>
    </row>
    <row r="545" spans="1:5" s="3" customFormat="1" ht="12.75">
      <c r="A545" s="93"/>
      <c r="B545" s="93"/>
      <c r="C545" s="119"/>
      <c r="D545" s="120"/>
      <c r="E545" s="93"/>
    </row>
    <row r="546" spans="1:5" s="3" customFormat="1" ht="12.75">
      <c r="A546" s="93"/>
      <c r="B546" s="93"/>
      <c r="C546" s="119"/>
      <c r="D546" s="120"/>
      <c r="E546" s="93"/>
    </row>
    <row r="547" spans="1:5" s="3" customFormat="1" ht="12.75">
      <c r="A547" s="93"/>
      <c r="B547" s="93"/>
      <c r="C547" s="119"/>
      <c r="D547" s="120"/>
      <c r="E547" s="93"/>
    </row>
    <row r="548" spans="1:5" s="3" customFormat="1" ht="12.75">
      <c r="A548" s="93"/>
      <c r="B548" s="93"/>
      <c r="C548" s="119"/>
      <c r="D548" s="120"/>
      <c r="E548" s="93"/>
    </row>
    <row r="549" spans="1:5" s="3" customFormat="1" ht="12.75">
      <c r="A549" s="93"/>
      <c r="B549" s="93"/>
      <c r="C549" s="119"/>
      <c r="D549" s="120"/>
      <c r="E549" s="93"/>
    </row>
    <row r="550" spans="1:5" s="3" customFormat="1" ht="12.75">
      <c r="A550" s="93"/>
      <c r="B550" s="93"/>
      <c r="C550" s="119"/>
      <c r="D550" s="120"/>
      <c r="E550" s="93"/>
    </row>
    <row r="551" spans="1:5" s="3" customFormat="1" ht="12.75">
      <c r="A551" s="93"/>
      <c r="B551" s="93"/>
      <c r="C551" s="119"/>
      <c r="D551" s="120"/>
      <c r="E551" s="93"/>
    </row>
    <row r="552" spans="1:5" s="3" customFormat="1" ht="12.75">
      <c r="A552" s="93"/>
      <c r="B552" s="93"/>
      <c r="C552" s="119"/>
      <c r="D552" s="120"/>
      <c r="E552" s="93"/>
    </row>
    <row r="553" spans="1:5" s="3" customFormat="1" ht="12.75">
      <c r="A553" s="93"/>
      <c r="B553" s="93"/>
      <c r="C553" s="119"/>
      <c r="D553" s="120"/>
      <c r="E553" s="93"/>
    </row>
    <row r="554" spans="1:5" s="3" customFormat="1" ht="12.75">
      <c r="A554" s="93"/>
      <c r="B554" s="93"/>
      <c r="C554" s="119"/>
      <c r="D554" s="120"/>
      <c r="E554" s="93"/>
    </row>
    <row r="555" spans="1:5" s="3" customFormat="1" ht="12.75">
      <c r="A555" s="93"/>
      <c r="B555" s="93"/>
      <c r="C555" s="119"/>
      <c r="D555" s="120"/>
      <c r="E555" s="93"/>
    </row>
    <row r="556" spans="1:5" s="31" customFormat="1" ht="12.75">
      <c r="A556" s="93"/>
      <c r="B556" s="124"/>
      <c r="C556" s="125"/>
      <c r="D556" s="126"/>
      <c r="E556" s="124"/>
    </row>
    <row r="557" spans="1:5" s="31" customFormat="1" ht="12.75">
      <c r="A557" s="124"/>
      <c r="B557" s="124"/>
      <c r="C557" s="125"/>
      <c r="D557" s="126"/>
      <c r="E557" s="124"/>
    </row>
    <row r="558" spans="1:5" s="31" customFormat="1" ht="12.75">
      <c r="A558" s="124"/>
      <c r="B558" s="124"/>
      <c r="C558" s="125"/>
      <c r="D558" s="126"/>
      <c r="E558" s="124"/>
    </row>
    <row r="559" spans="1:5" s="31" customFormat="1" ht="12.75">
      <c r="A559" s="124"/>
      <c r="B559" s="124"/>
      <c r="C559" s="125"/>
      <c r="D559" s="126"/>
      <c r="E559" s="124"/>
    </row>
    <row r="560" spans="1:5" s="31" customFormat="1" ht="12.75">
      <c r="A560" s="124"/>
      <c r="B560" s="124"/>
      <c r="C560" s="125"/>
      <c r="D560" s="126"/>
      <c r="E560" s="124"/>
    </row>
    <row r="561" spans="1:5" s="31" customFormat="1" ht="12.75">
      <c r="A561" s="124"/>
      <c r="B561" s="124"/>
      <c r="C561" s="125"/>
      <c r="D561" s="126"/>
      <c r="E561" s="124"/>
    </row>
    <row r="562" spans="1:5" s="31" customFormat="1" ht="12.75">
      <c r="A562" s="124"/>
      <c r="B562" s="124"/>
      <c r="C562" s="125"/>
      <c r="D562" s="126"/>
      <c r="E562" s="124"/>
    </row>
    <row r="563" spans="1:5" s="31" customFormat="1" ht="12.75">
      <c r="A563" s="124"/>
      <c r="B563" s="124"/>
      <c r="C563" s="125"/>
      <c r="D563" s="126"/>
      <c r="E563" s="124"/>
    </row>
    <row r="564" spans="1:5" s="31" customFormat="1" ht="12.75">
      <c r="A564" s="124"/>
      <c r="B564" s="124"/>
      <c r="C564" s="125"/>
      <c r="D564" s="126"/>
      <c r="E564" s="124"/>
    </row>
    <row r="565" spans="1:5" s="31" customFormat="1" ht="12.75">
      <c r="A565" s="124"/>
      <c r="B565" s="124"/>
      <c r="C565" s="125"/>
      <c r="D565" s="126"/>
      <c r="E565" s="124"/>
    </row>
    <row r="566" spans="1:5" s="31" customFormat="1" ht="12.75">
      <c r="A566" s="124"/>
      <c r="B566" s="124"/>
      <c r="C566" s="125"/>
      <c r="D566" s="126"/>
      <c r="E566" s="124"/>
    </row>
    <row r="567" spans="1:5" s="31" customFormat="1" ht="12.75">
      <c r="A567" s="124"/>
      <c r="B567" s="124"/>
      <c r="C567" s="125"/>
      <c r="D567" s="126"/>
      <c r="E567" s="124"/>
    </row>
    <row r="568" spans="1:5" s="31" customFormat="1" ht="12.75">
      <c r="A568" s="124"/>
      <c r="B568" s="124"/>
      <c r="C568" s="125"/>
      <c r="D568" s="126"/>
      <c r="E568" s="124"/>
    </row>
    <row r="569" spans="1:5" s="31" customFormat="1" ht="12.75">
      <c r="A569" s="124"/>
      <c r="B569" s="124"/>
      <c r="C569" s="125"/>
      <c r="D569" s="126"/>
      <c r="E569" s="124"/>
    </row>
    <row r="570" spans="1:5" s="31" customFormat="1" ht="12.75">
      <c r="A570" s="124"/>
      <c r="B570" s="124"/>
      <c r="C570" s="125"/>
      <c r="D570" s="126"/>
      <c r="E570" s="124"/>
    </row>
    <row r="571" spans="1:5" s="31" customFormat="1" ht="12.75">
      <c r="A571" s="124"/>
      <c r="B571" s="124"/>
      <c r="C571" s="125"/>
      <c r="D571" s="126"/>
      <c r="E571" s="124"/>
    </row>
    <row r="572" spans="1:5" s="31" customFormat="1" ht="12.75">
      <c r="A572" s="124"/>
      <c r="B572" s="124"/>
      <c r="C572" s="125"/>
      <c r="D572" s="126"/>
      <c r="E572" s="124"/>
    </row>
    <row r="573" spans="1:5" s="31" customFormat="1" ht="12.75">
      <c r="A573" s="124"/>
      <c r="B573" s="124"/>
      <c r="C573" s="125"/>
      <c r="D573" s="126"/>
      <c r="E573" s="124"/>
    </row>
    <row r="574" spans="1:5" s="31" customFormat="1" ht="12.75">
      <c r="A574" s="124"/>
      <c r="B574" s="124"/>
      <c r="C574" s="125"/>
      <c r="D574" s="126"/>
      <c r="E574" s="124"/>
    </row>
    <row r="575" spans="1:5" s="31" customFormat="1" ht="12.75">
      <c r="A575" s="124"/>
      <c r="B575" s="124"/>
      <c r="C575" s="125"/>
      <c r="D575" s="126"/>
      <c r="E575" s="124"/>
    </row>
    <row r="576" spans="1:5" s="31" customFormat="1" ht="12.75">
      <c r="A576" s="124"/>
      <c r="B576" s="124"/>
      <c r="C576" s="125"/>
      <c r="D576" s="126"/>
      <c r="E576" s="124"/>
    </row>
    <row r="577" spans="1:5" s="31" customFormat="1" ht="12.75">
      <c r="A577" s="124"/>
      <c r="B577" s="124"/>
      <c r="C577" s="125"/>
      <c r="D577" s="126"/>
      <c r="E577" s="124"/>
    </row>
    <row r="578" spans="1:5" s="31" customFormat="1" ht="12.75">
      <c r="A578" s="124"/>
      <c r="B578" s="124"/>
      <c r="C578" s="125"/>
      <c r="D578" s="126"/>
      <c r="E578" s="124"/>
    </row>
    <row r="579" spans="1:5" s="31" customFormat="1" ht="12.75">
      <c r="A579" s="124"/>
      <c r="B579" s="124"/>
      <c r="C579" s="125"/>
      <c r="D579" s="126"/>
      <c r="E579" s="124"/>
    </row>
    <row r="580" spans="1:5" s="31" customFormat="1" ht="12.75">
      <c r="A580" s="124"/>
      <c r="B580" s="124"/>
      <c r="C580" s="125"/>
      <c r="D580" s="126"/>
      <c r="E580" s="124"/>
    </row>
    <row r="581" spans="1:5" s="31" customFormat="1" ht="12.75">
      <c r="A581" s="124"/>
      <c r="B581" s="124"/>
      <c r="C581" s="125"/>
      <c r="D581" s="126"/>
      <c r="E581" s="124"/>
    </row>
    <row r="582" spans="1:5" s="31" customFormat="1" ht="12.75">
      <c r="A582" s="124"/>
      <c r="B582" s="124"/>
      <c r="C582" s="125"/>
      <c r="D582" s="126"/>
      <c r="E582" s="124"/>
    </row>
    <row r="583" spans="1:5" s="31" customFormat="1" ht="12.75">
      <c r="A583" s="124"/>
      <c r="B583" s="124"/>
      <c r="C583" s="125"/>
      <c r="D583" s="126"/>
      <c r="E583" s="124"/>
    </row>
    <row r="584" spans="1:5" s="31" customFormat="1" ht="12.75">
      <c r="A584" s="124"/>
      <c r="B584" s="124"/>
      <c r="C584" s="125"/>
      <c r="D584" s="126"/>
      <c r="E584" s="124"/>
    </row>
    <row r="585" spans="1:5" s="31" customFormat="1" ht="12.75">
      <c r="A585" s="124"/>
      <c r="B585" s="124"/>
      <c r="C585" s="125"/>
      <c r="D585" s="126"/>
      <c r="E585" s="124"/>
    </row>
    <row r="586" spans="1:5" s="31" customFormat="1" ht="12.75">
      <c r="A586" s="124"/>
      <c r="B586" s="124"/>
      <c r="C586" s="125"/>
      <c r="D586" s="126"/>
      <c r="E586" s="124"/>
    </row>
    <row r="587" spans="1:5" s="31" customFormat="1" ht="12.75">
      <c r="A587" s="124"/>
      <c r="B587" s="124"/>
      <c r="C587" s="125"/>
      <c r="D587" s="126"/>
      <c r="E587" s="124"/>
    </row>
    <row r="588" spans="1:5" s="31" customFormat="1" ht="12.75">
      <c r="A588" s="124"/>
      <c r="B588" s="124"/>
      <c r="C588" s="125"/>
      <c r="D588" s="126"/>
      <c r="E588" s="124"/>
    </row>
    <row r="589" spans="1:5" s="31" customFormat="1" ht="12.75">
      <c r="A589" s="124"/>
      <c r="B589" s="124"/>
      <c r="C589" s="125"/>
      <c r="D589" s="126"/>
      <c r="E589" s="124"/>
    </row>
    <row r="590" spans="1:4" ht="12.75">
      <c r="A590" s="124"/>
      <c r="C590" s="119"/>
      <c r="D590" s="120"/>
    </row>
    <row r="591" spans="1:4" ht="12.75">
      <c r="A591" s="93"/>
      <c r="C591" s="119"/>
      <c r="D591" s="120"/>
    </row>
    <row r="592" spans="1:4" ht="12.75">
      <c r="A592" s="93"/>
      <c r="C592" s="119"/>
      <c r="D592" s="120"/>
    </row>
    <row r="593" spans="1:4" ht="12.75">
      <c r="A593" s="93"/>
      <c r="C593" s="119"/>
      <c r="D593" s="120"/>
    </row>
    <row r="594" spans="1:4" ht="12.75">
      <c r="A594" s="93"/>
      <c r="C594" s="119"/>
      <c r="D594" s="120"/>
    </row>
    <row r="595" spans="1:4" ht="12.75">
      <c r="A595" s="93"/>
      <c r="C595" s="119"/>
      <c r="D595" s="120"/>
    </row>
    <row r="596" spans="1:4" ht="12.75">
      <c r="A596" s="93"/>
      <c r="C596" s="119"/>
      <c r="D596" s="120"/>
    </row>
    <row r="597" spans="1:4" ht="12.75">
      <c r="A597" s="93"/>
      <c r="C597" s="119"/>
      <c r="D597" s="120"/>
    </row>
    <row r="598" spans="1:4" ht="12.75">
      <c r="A598" s="93"/>
      <c r="C598" s="119"/>
      <c r="D598" s="120"/>
    </row>
    <row r="599" spans="1:4" ht="12.75">
      <c r="A599" s="93"/>
      <c r="C599" s="119"/>
      <c r="D599" s="120"/>
    </row>
    <row r="600" spans="1:4" ht="12.75">
      <c r="A600" s="93"/>
      <c r="C600" s="119"/>
      <c r="D600" s="120"/>
    </row>
    <row r="601" spans="1:4" ht="12.75">
      <c r="A601" s="93"/>
      <c r="C601" s="119"/>
      <c r="D601" s="120"/>
    </row>
    <row r="602" spans="1:4" ht="12.75">
      <c r="A602" s="93"/>
      <c r="C602" s="119"/>
      <c r="D602" s="120"/>
    </row>
    <row r="603" spans="1:4" ht="12.75">
      <c r="A603" s="93"/>
      <c r="C603" s="119"/>
      <c r="D603" s="120"/>
    </row>
    <row r="604" spans="1:4" ht="12.75">
      <c r="A604" s="93"/>
      <c r="C604" s="119"/>
      <c r="D604" s="120"/>
    </row>
    <row r="605" spans="1:4" ht="12.75">
      <c r="A605" s="93"/>
      <c r="C605" s="119"/>
      <c r="D605" s="120"/>
    </row>
    <row r="606" spans="1:4" ht="12.75">
      <c r="A606" s="93"/>
      <c r="C606" s="119"/>
      <c r="D606" s="120"/>
    </row>
    <row r="607" spans="1:4" ht="12.75">
      <c r="A607" s="93"/>
      <c r="C607" s="119"/>
      <c r="D607" s="120"/>
    </row>
    <row r="608" spans="1:4" ht="12.75">
      <c r="A608" s="93"/>
      <c r="C608" s="119"/>
      <c r="D608" s="120"/>
    </row>
    <row r="609" spans="1:4" ht="12.75">
      <c r="A609" s="93"/>
      <c r="C609" s="119"/>
      <c r="D609" s="120"/>
    </row>
    <row r="610" spans="1:4" ht="12.75">
      <c r="A610" s="93"/>
      <c r="C610" s="119"/>
      <c r="D610" s="120"/>
    </row>
    <row r="611" spans="1:4" ht="12.75">
      <c r="A611" s="93"/>
      <c r="C611" s="119"/>
      <c r="D611" s="120"/>
    </row>
    <row r="612" spans="1:4" ht="12.75">
      <c r="A612" s="93"/>
      <c r="C612" s="119"/>
      <c r="D612" s="120"/>
    </row>
    <row r="613" spans="1:4" ht="12.75">
      <c r="A613" s="93"/>
      <c r="C613" s="119"/>
      <c r="D613" s="120"/>
    </row>
    <row r="614" spans="1:4" ht="12.75">
      <c r="A614" s="93"/>
      <c r="C614" s="119"/>
      <c r="D614" s="120"/>
    </row>
    <row r="615" spans="1:4" ht="12.75">
      <c r="A615" s="93"/>
      <c r="C615" s="119"/>
      <c r="D615" s="120"/>
    </row>
    <row r="616" spans="1:4" ht="12.75">
      <c r="A616" s="93"/>
      <c r="C616" s="119"/>
      <c r="D616" s="120"/>
    </row>
    <row r="617" spans="1:4" ht="12.75">
      <c r="A617" s="93"/>
      <c r="C617" s="119"/>
      <c r="D617" s="120"/>
    </row>
    <row r="618" spans="1:4" ht="12.75">
      <c r="A618" s="93"/>
      <c r="C618" s="119"/>
      <c r="D618" s="120"/>
    </row>
    <row r="619" spans="1:4" ht="12.75">
      <c r="A619" s="93"/>
      <c r="C619" s="119"/>
      <c r="D619" s="120"/>
    </row>
    <row r="620" spans="1:4" ht="12.75">
      <c r="A620" s="93"/>
      <c r="C620" s="119"/>
      <c r="D620" s="120"/>
    </row>
    <row r="621" spans="1:4" ht="12.75">
      <c r="A621" s="93"/>
      <c r="C621" s="119"/>
      <c r="D621" s="120"/>
    </row>
    <row r="622" spans="1:4" ht="12.75">
      <c r="A622" s="93"/>
      <c r="C622" s="119"/>
      <c r="D622" s="120"/>
    </row>
    <row r="623" spans="1:4" ht="12.75">
      <c r="A623" s="93"/>
      <c r="C623" s="119"/>
      <c r="D623" s="120"/>
    </row>
    <row r="624" spans="1:4" ht="12.75">
      <c r="A624" s="93"/>
      <c r="C624" s="119"/>
      <c r="D624" s="120"/>
    </row>
    <row r="625" spans="1:4" ht="12.75">
      <c r="A625" s="93"/>
      <c r="C625" s="119"/>
      <c r="D625" s="120"/>
    </row>
    <row r="626" spans="1:4" ht="12.75">
      <c r="A626" s="93"/>
      <c r="C626" s="119"/>
      <c r="D626" s="120"/>
    </row>
    <row r="627" spans="1:4" ht="12.75">
      <c r="A627" s="93"/>
      <c r="C627" s="119"/>
      <c r="D627" s="120"/>
    </row>
    <row r="628" spans="1:4" ht="12.75">
      <c r="A628" s="93"/>
      <c r="C628" s="119"/>
      <c r="D628" s="120"/>
    </row>
    <row r="629" spans="1:4" ht="12.75">
      <c r="A629" s="93"/>
      <c r="C629" s="119"/>
      <c r="D629" s="120"/>
    </row>
    <row r="630" spans="1:4" ht="12.75">
      <c r="A630" s="93"/>
      <c r="C630" s="119"/>
      <c r="D630" s="120"/>
    </row>
    <row r="631" spans="1:4" ht="12.75">
      <c r="A631" s="93"/>
      <c r="C631" s="119"/>
      <c r="D631" s="120"/>
    </row>
    <row r="632" spans="1:4" ht="12.75">
      <c r="A632" s="93"/>
      <c r="C632" s="119"/>
      <c r="D632" s="120"/>
    </row>
    <row r="633" spans="1:4" ht="12.75">
      <c r="A633" s="93"/>
      <c r="C633" s="119"/>
      <c r="D633" s="120"/>
    </row>
    <row r="634" spans="1:4" ht="12.75">
      <c r="A634" s="93"/>
      <c r="C634" s="119"/>
      <c r="D634" s="120"/>
    </row>
    <row r="635" spans="1:4" ht="12.75">
      <c r="A635" s="93"/>
      <c r="C635" s="119"/>
      <c r="D635" s="120"/>
    </row>
    <row r="636" spans="1:4" ht="12.75">
      <c r="A636" s="93"/>
      <c r="C636" s="119"/>
      <c r="D636" s="120"/>
    </row>
    <row r="637" spans="1:4" ht="12.75">
      <c r="A637" s="93"/>
      <c r="C637" s="119"/>
      <c r="D637" s="120"/>
    </row>
    <row r="638" spans="1:4" ht="12.75">
      <c r="A638" s="93"/>
      <c r="C638" s="119"/>
      <c r="D638" s="120"/>
    </row>
    <row r="639" spans="1:4" ht="12.75">
      <c r="A639" s="93"/>
      <c r="C639" s="119"/>
      <c r="D639" s="120"/>
    </row>
    <row r="640" spans="1:4" ht="12.75">
      <c r="A640" s="93"/>
      <c r="C640" s="119"/>
      <c r="D640" s="120"/>
    </row>
    <row r="641" spans="1:4" ht="12.75">
      <c r="A641" s="93"/>
      <c r="C641" s="119"/>
      <c r="D641" s="120"/>
    </row>
    <row r="642" spans="1:4" ht="12.75">
      <c r="A642" s="93"/>
      <c r="C642" s="119"/>
      <c r="D642" s="120"/>
    </row>
    <row r="643" spans="1:4" ht="12.75">
      <c r="A643" s="93"/>
      <c r="C643" s="119"/>
      <c r="D643" s="120"/>
    </row>
    <row r="644" spans="1:4" ht="12.75">
      <c r="A644" s="93"/>
      <c r="C644" s="119"/>
      <c r="D644" s="120"/>
    </row>
    <row r="645" spans="1:4" ht="12.75">
      <c r="A645" s="93"/>
      <c r="C645" s="119"/>
      <c r="D645" s="120"/>
    </row>
    <row r="646" spans="1:4" ht="12.75">
      <c r="A646" s="93"/>
      <c r="C646" s="119"/>
      <c r="D646" s="120"/>
    </row>
    <row r="647" spans="1:4" ht="12.75">
      <c r="A647" s="93"/>
      <c r="C647" s="119"/>
      <c r="D647" s="120"/>
    </row>
    <row r="648" spans="1:4" ht="12.75">
      <c r="A648" s="93"/>
      <c r="C648" s="119"/>
      <c r="D648" s="120"/>
    </row>
    <row r="649" spans="1:4" ht="12.75">
      <c r="A649" s="93"/>
      <c r="C649" s="119"/>
      <c r="D649" s="120"/>
    </row>
    <row r="650" spans="1:4" ht="12.75">
      <c r="A650" s="93"/>
      <c r="C650" s="119"/>
      <c r="D650" s="120"/>
    </row>
    <row r="651" spans="1:4" ht="12.75">
      <c r="A651" s="93"/>
      <c r="C651" s="119"/>
      <c r="D651" s="120"/>
    </row>
    <row r="652" spans="1:4" ht="12.75">
      <c r="A652" s="93"/>
      <c r="C652" s="119"/>
      <c r="D652" s="120"/>
    </row>
    <row r="653" spans="1:4" ht="12.75">
      <c r="A653" s="93"/>
      <c r="C653" s="119"/>
      <c r="D653" s="120"/>
    </row>
    <row r="654" spans="1:4" ht="12.75">
      <c r="A654" s="93"/>
      <c r="C654" s="119"/>
      <c r="D654" s="120"/>
    </row>
    <row r="655" spans="1:4" ht="12.75">
      <c r="A655" s="93"/>
      <c r="C655" s="119"/>
      <c r="D655" s="120"/>
    </row>
    <row r="656" spans="1:4" ht="12.75">
      <c r="A656" s="93"/>
      <c r="C656" s="119"/>
      <c r="D656" s="120"/>
    </row>
    <row r="657" spans="1:4" ht="12.75">
      <c r="A657" s="93"/>
      <c r="C657" s="119"/>
      <c r="D657" s="120"/>
    </row>
    <row r="658" spans="1:4" ht="12.75">
      <c r="A658" s="93"/>
      <c r="C658" s="119"/>
      <c r="D658" s="120"/>
    </row>
    <row r="659" spans="1:4" ht="12.75">
      <c r="A659" s="93"/>
      <c r="C659" s="119"/>
      <c r="D659" s="120"/>
    </row>
    <row r="660" spans="1:4" ht="12.75">
      <c r="A660" s="93"/>
      <c r="C660" s="119"/>
      <c r="D660" s="120"/>
    </row>
    <row r="661" spans="1:4" ht="12.75">
      <c r="A661" s="93"/>
      <c r="C661" s="119"/>
      <c r="D661" s="120"/>
    </row>
    <row r="662" spans="1:4" ht="12.75">
      <c r="A662" s="93"/>
      <c r="C662" s="119"/>
      <c r="D662" s="120"/>
    </row>
    <row r="663" spans="1:4" ht="12.75">
      <c r="A663" s="93"/>
      <c r="C663" s="119"/>
      <c r="D663" s="120"/>
    </row>
    <row r="664" spans="1:4" ht="12.75">
      <c r="A664" s="93"/>
      <c r="C664" s="119"/>
      <c r="D664" s="120"/>
    </row>
    <row r="665" spans="1:4" ht="12.75">
      <c r="A665" s="93"/>
      <c r="C665" s="119"/>
      <c r="D665" s="120"/>
    </row>
    <row r="666" spans="1:4" ht="12.75">
      <c r="A666" s="93"/>
      <c r="C666" s="119"/>
      <c r="D666" s="120"/>
    </row>
    <row r="667" spans="1:4" ht="12.75">
      <c r="A667" s="93"/>
      <c r="C667" s="119"/>
      <c r="D667" s="120"/>
    </row>
    <row r="668" spans="1:4" ht="12.75">
      <c r="A668" s="93"/>
      <c r="C668" s="119"/>
      <c r="D668" s="120"/>
    </row>
    <row r="669" spans="1:4" ht="12.75">
      <c r="A669" s="93"/>
      <c r="C669" s="119"/>
      <c r="D669" s="120"/>
    </row>
    <row r="670" spans="1:4" ht="12.75">
      <c r="A670" s="93"/>
      <c r="C670" s="119"/>
      <c r="D670" s="120"/>
    </row>
    <row r="671" spans="1:4" ht="12.75">
      <c r="A671" s="93"/>
      <c r="C671" s="119"/>
      <c r="D671" s="120"/>
    </row>
    <row r="672" spans="1:4" ht="12.75">
      <c r="A672" s="93"/>
      <c r="C672" s="119"/>
      <c r="D672" s="120"/>
    </row>
    <row r="673" spans="1:4" ht="12.75">
      <c r="A673" s="93"/>
      <c r="C673" s="119"/>
      <c r="D673" s="120"/>
    </row>
    <row r="674" spans="1:4" ht="12.75">
      <c r="A674" s="93"/>
      <c r="C674" s="119"/>
      <c r="D674" s="120"/>
    </row>
    <row r="675" spans="1:4" ht="12.75">
      <c r="A675" s="93"/>
      <c r="C675" s="119"/>
      <c r="D675" s="120"/>
    </row>
    <row r="676" spans="1:4" ht="12.75">
      <c r="A676" s="93"/>
      <c r="C676" s="119"/>
      <c r="D676" s="120"/>
    </row>
    <row r="677" spans="1:4" ht="12.75">
      <c r="A677" s="93"/>
      <c r="C677" s="119"/>
      <c r="D677" s="120"/>
    </row>
    <row r="678" spans="1:4" ht="12.75">
      <c r="A678" s="93"/>
      <c r="C678" s="119"/>
      <c r="D678" s="120"/>
    </row>
    <row r="679" spans="1:4" ht="12.75">
      <c r="A679" s="93"/>
      <c r="C679" s="119"/>
      <c r="D679" s="120"/>
    </row>
    <row r="680" spans="1:4" ht="12.75">
      <c r="A680" s="93"/>
      <c r="C680" s="119"/>
      <c r="D680" s="120"/>
    </row>
    <row r="681" spans="1:4" ht="12.75">
      <c r="A681" s="93"/>
      <c r="C681" s="119"/>
      <c r="D681" s="120"/>
    </row>
    <row r="682" spans="1:4" ht="12.75">
      <c r="A682" s="93"/>
      <c r="C682" s="119"/>
      <c r="D682" s="120"/>
    </row>
    <row r="683" spans="1:4" ht="12.75">
      <c r="A683" s="93"/>
      <c r="C683" s="119"/>
      <c r="D683" s="120"/>
    </row>
    <row r="684" spans="1:4" ht="12.75">
      <c r="A684" s="93"/>
      <c r="C684" s="119"/>
      <c r="D684" s="120"/>
    </row>
    <row r="685" spans="1:4" ht="12.75">
      <c r="A685" s="93"/>
      <c r="C685" s="119"/>
      <c r="D685" s="120"/>
    </row>
    <row r="686" spans="1:4" ht="12.75">
      <c r="A686" s="93"/>
      <c r="C686" s="119"/>
      <c r="D686" s="120"/>
    </row>
    <row r="687" spans="1:4" ht="12.75">
      <c r="A687" s="93"/>
      <c r="C687" s="119"/>
      <c r="D687" s="120"/>
    </row>
    <row r="688" spans="1:4" ht="12.75">
      <c r="A688" s="93"/>
      <c r="C688" s="119"/>
      <c r="D688" s="120"/>
    </row>
    <row r="689" spans="1:4" ht="12.75">
      <c r="A689" s="93"/>
      <c r="C689" s="119"/>
      <c r="D689" s="120"/>
    </row>
    <row r="690" spans="1:4" ht="12.75">
      <c r="A690" s="93"/>
      <c r="C690" s="119"/>
      <c r="D690" s="120"/>
    </row>
    <row r="691" spans="1:4" ht="12.75">
      <c r="A691" s="93"/>
      <c r="C691" s="119"/>
      <c r="D691" s="120"/>
    </row>
    <row r="692" spans="1:4" ht="12.75">
      <c r="A692" s="93"/>
      <c r="C692" s="119"/>
      <c r="D692" s="120"/>
    </row>
    <row r="693" spans="1:4" ht="12.75">
      <c r="A693" s="93"/>
      <c r="C693" s="119"/>
      <c r="D693" s="120"/>
    </row>
    <row r="694" spans="1:4" ht="12.75">
      <c r="A694" s="93"/>
      <c r="C694" s="119"/>
      <c r="D694" s="120"/>
    </row>
    <row r="695" spans="1:4" ht="12.75">
      <c r="A695" s="93"/>
      <c r="C695" s="119"/>
      <c r="D695" s="120"/>
    </row>
    <row r="696" spans="1:4" ht="12.75">
      <c r="A696" s="93"/>
      <c r="C696" s="119"/>
      <c r="D696" s="120"/>
    </row>
    <row r="697" spans="1:4" ht="12.75">
      <c r="A697" s="93"/>
      <c r="C697" s="119"/>
      <c r="D697" s="120"/>
    </row>
    <row r="698" spans="1:4" ht="12.75">
      <c r="A698" s="93"/>
      <c r="C698" s="119"/>
      <c r="D698" s="120"/>
    </row>
    <row r="699" spans="1:4" ht="12.75">
      <c r="A699" s="93"/>
      <c r="C699" s="119"/>
      <c r="D699" s="120"/>
    </row>
    <row r="700" spans="1:4" ht="12.75">
      <c r="A700" s="93"/>
      <c r="C700" s="119"/>
      <c r="D700" s="120"/>
    </row>
    <row r="701" spans="1:4" ht="12.75">
      <c r="A701" s="93"/>
      <c r="C701" s="119"/>
      <c r="D701" s="120"/>
    </row>
    <row r="702" spans="1:4" ht="12.75">
      <c r="A702" s="93"/>
      <c r="C702" s="119"/>
      <c r="D702" s="120"/>
    </row>
    <row r="703" spans="1:4" ht="12.75">
      <c r="A703" s="93"/>
      <c r="C703" s="119"/>
      <c r="D703" s="120"/>
    </row>
    <row r="704" spans="1:4" ht="12.75">
      <c r="A704" s="93"/>
      <c r="C704" s="119"/>
      <c r="D704" s="120"/>
    </row>
    <row r="705" spans="1:4" ht="12.75">
      <c r="A705" s="93"/>
      <c r="C705" s="119"/>
      <c r="D705" s="120"/>
    </row>
    <row r="706" spans="1:4" ht="12.75">
      <c r="A706" s="93"/>
      <c r="C706" s="119"/>
      <c r="D706" s="120"/>
    </row>
    <row r="707" spans="1:4" ht="12.75">
      <c r="A707" s="93"/>
      <c r="C707" s="119"/>
      <c r="D707" s="120"/>
    </row>
    <row r="708" spans="1:4" ht="12.75">
      <c r="A708" s="93"/>
      <c r="C708" s="119"/>
      <c r="D708" s="120"/>
    </row>
    <row r="709" spans="1:4" ht="12.75">
      <c r="A709" s="93"/>
      <c r="C709" s="119"/>
      <c r="D709" s="120"/>
    </row>
    <row r="710" spans="1:4" ht="12.75">
      <c r="A710" s="93"/>
      <c r="C710" s="119"/>
      <c r="D710" s="120"/>
    </row>
    <row r="711" spans="1:4" ht="12.75">
      <c r="A711" s="93"/>
      <c r="C711" s="119"/>
      <c r="D711" s="120"/>
    </row>
    <row r="712" spans="1:4" ht="12.75">
      <c r="A712" s="93"/>
      <c r="C712" s="119"/>
      <c r="D712" s="120"/>
    </row>
    <row r="713" spans="1:4" ht="12.75">
      <c r="A713" s="93"/>
      <c r="C713" s="119"/>
      <c r="D713" s="120"/>
    </row>
    <row r="714" spans="1:4" ht="12.75">
      <c r="A714" s="93"/>
      <c r="C714" s="119"/>
      <c r="D714" s="120"/>
    </row>
    <row r="715" spans="1:4" ht="12.75">
      <c r="A715" s="93"/>
      <c r="C715" s="119"/>
      <c r="D715" s="120"/>
    </row>
    <row r="716" spans="1:4" ht="12.75">
      <c r="A716" s="93"/>
      <c r="C716" s="119"/>
      <c r="D716" s="120"/>
    </row>
    <row r="717" spans="1:4" ht="12.75">
      <c r="A717" s="93"/>
      <c r="C717" s="119"/>
      <c r="D717" s="120"/>
    </row>
    <row r="718" spans="1:4" ht="12.75">
      <c r="A718" s="93"/>
      <c r="C718" s="119"/>
      <c r="D718" s="120"/>
    </row>
    <row r="719" spans="1:4" ht="12.75">
      <c r="A719" s="93"/>
      <c r="C719" s="119"/>
      <c r="D719" s="120"/>
    </row>
    <row r="720" spans="1:4" ht="12.75">
      <c r="A720" s="93"/>
      <c r="C720" s="119"/>
      <c r="D720" s="120"/>
    </row>
    <row r="721" spans="1:4" ht="12.75">
      <c r="A721" s="93"/>
      <c r="C721" s="119"/>
      <c r="D721" s="120"/>
    </row>
    <row r="722" spans="1:4" ht="12.75">
      <c r="A722" s="93"/>
      <c r="C722" s="119"/>
      <c r="D722" s="120"/>
    </row>
    <row r="723" spans="1:4" ht="12.75">
      <c r="A723" s="93"/>
      <c r="C723" s="119"/>
      <c r="D723" s="120"/>
    </row>
    <row r="724" spans="1:4" ht="12.75">
      <c r="A724" s="93"/>
      <c r="C724" s="119"/>
      <c r="D724" s="120"/>
    </row>
    <row r="725" spans="1:4" ht="12.75">
      <c r="A725" s="93"/>
      <c r="C725" s="119"/>
      <c r="D725" s="120"/>
    </row>
    <row r="726" spans="1:4" ht="12.75">
      <c r="A726" s="93"/>
      <c r="C726" s="119"/>
      <c r="D726" s="120"/>
    </row>
    <row r="727" spans="1:4" ht="12.75">
      <c r="A727" s="93"/>
      <c r="C727" s="119"/>
      <c r="D727" s="120"/>
    </row>
    <row r="728" spans="1:4" ht="12.75">
      <c r="A728" s="93"/>
      <c r="C728" s="119"/>
      <c r="D728" s="120"/>
    </row>
    <row r="729" spans="1:4" ht="12.75">
      <c r="A729" s="93"/>
      <c r="C729" s="119"/>
      <c r="D729" s="120"/>
    </row>
    <row r="730" spans="1:4" ht="12.75">
      <c r="A730" s="93"/>
      <c r="C730" s="119"/>
      <c r="D730" s="120"/>
    </row>
    <row r="731" spans="1:4" ht="12.75">
      <c r="A731" s="93"/>
      <c r="C731" s="119"/>
      <c r="D731" s="120"/>
    </row>
    <row r="732" spans="1:4" ht="12.75">
      <c r="A732" s="93"/>
      <c r="C732" s="119"/>
      <c r="D732" s="120"/>
    </row>
    <row r="733" spans="1:4" ht="12.75">
      <c r="A733" s="93"/>
      <c r="C733" s="119"/>
      <c r="D733" s="120"/>
    </row>
    <row r="734" spans="1:4" ht="12.75">
      <c r="A734" s="93"/>
      <c r="C734" s="119"/>
      <c r="D734" s="120"/>
    </row>
    <row r="735" spans="1:4" ht="12.75">
      <c r="A735" s="93"/>
      <c r="C735" s="119"/>
      <c r="D735" s="120"/>
    </row>
    <row r="736" spans="1:4" ht="12.75">
      <c r="A736" s="93"/>
      <c r="C736" s="119"/>
      <c r="D736" s="120"/>
    </row>
    <row r="737" spans="1:4" ht="12.75">
      <c r="A737" s="93"/>
      <c r="C737" s="119"/>
      <c r="D737" s="120"/>
    </row>
    <row r="738" spans="1:4" ht="12.75">
      <c r="A738" s="93"/>
      <c r="C738" s="119"/>
      <c r="D738" s="120"/>
    </row>
    <row r="739" spans="1:4" ht="12.75">
      <c r="A739" s="93"/>
      <c r="C739" s="119"/>
      <c r="D739" s="120"/>
    </row>
    <row r="740" spans="1:4" ht="12.75">
      <c r="A740" s="93"/>
      <c r="C740" s="119"/>
      <c r="D740" s="120"/>
    </row>
    <row r="741" spans="1:4" ht="12.75">
      <c r="A741" s="93"/>
      <c r="C741" s="119"/>
      <c r="D741" s="120"/>
    </row>
    <row r="742" spans="1:4" ht="12.75">
      <c r="A742" s="93"/>
      <c r="C742" s="119"/>
      <c r="D742" s="120"/>
    </row>
    <row r="743" spans="1:4" ht="12.75">
      <c r="A743" s="93"/>
      <c r="C743" s="119"/>
      <c r="D743" s="120"/>
    </row>
    <row r="744" spans="1:4" ht="12.75">
      <c r="A744" s="93"/>
      <c r="C744" s="119"/>
      <c r="D744" s="120"/>
    </row>
    <row r="745" spans="1:4" ht="12.75">
      <c r="A745" s="93"/>
      <c r="C745" s="119"/>
      <c r="D745" s="120"/>
    </row>
    <row r="746" spans="1:4" ht="12.75">
      <c r="A746" s="93"/>
      <c r="C746" s="119"/>
      <c r="D746" s="120"/>
    </row>
    <row r="747" spans="1:4" ht="12.75">
      <c r="A747" s="93"/>
      <c r="C747" s="119"/>
      <c r="D747" s="120"/>
    </row>
    <row r="748" spans="1:4" ht="12.75">
      <c r="A748" s="93"/>
      <c r="C748" s="119"/>
      <c r="D748" s="120"/>
    </row>
    <row r="749" spans="1:4" ht="12.75">
      <c r="A749" s="93"/>
      <c r="C749" s="119"/>
      <c r="D749" s="120"/>
    </row>
    <row r="750" spans="1:4" ht="12.75">
      <c r="A750" s="93"/>
      <c r="C750" s="119"/>
      <c r="D750" s="120"/>
    </row>
    <row r="751" spans="1:4" ht="12.75">
      <c r="A751" s="93"/>
      <c r="C751" s="119"/>
      <c r="D751" s="120"/>
    </row>
    <row r="752" spans="1:4" ht="12.75">
      <c r="A752" s="93"/>
      <c r="C752" s="119"/>
      <c r="D752" s="120"/>
    </row>
    <row r="753" spans="1:4" ht="12.75">
      <c r="A753" s="93"/>
      <c r="C753" s="119"/>
      <c r="D753" s="120"/>
    </row>
    <row r="754" spans="1:4" ht="12.75">
      <c r="A754" s="93"/>
      <c r="C754" s="119"/>
      <c r="D754" s="120"/>
    </row>
    <row r="755" spans="1:4" ht="12.75">
      <c r="A755" s="93"/>
      <c r="C755" s="119"/>
      <c r="D755" s="120"/>
    </row>
    <row r="756" spans="1:4" ht="12.75">
      <c r="A756" s="93"/>
      <c r="C756" s="119"/>
      <c r="D756" s="120"/>
    </row>
    <row r="757" spans="1:4" ht="12.75">
      <c r="A757" s="93"/>
      <c r="C757" s="119"/>
      <c r="D757" s="120"/>
    </row>
    <row r="758" spans="1:4" ht="12.75">
      <c r="A758" s="93"/>
      <c r="C758" s="119"/>
      <c r="D758" s="120"/>
    </row>
    <row r="759" spans="1:4" ht="12.75">
      <c r="A759" s="93"/>
      <c r="C759" s="119"/>
      <c r="D759" s="120"/>
    </row>
    <row r="760" spans="1:4" ht="12.75">
      <c r="A760" s="93"/>
      <c r="C760" s="119"/>
      <c r="D760" s="120"/>
    </row>
    <row r="761" spans="1:4" ht="12.75">
      <c r="A761" s="93"/>
      <c r="C761" s="119"/>
      <c r="D761" s="120"/>
    </row>
    <row r="762" spans="1:4" ht="12.75">
      <c r="A762" s="93"/>
      <c r="C762" s="119"/>
      <c r="D762" s="120"/>
    </row>
    <row r="763" spans="1:4" ht="12.75">
      <c r="A763" s="93"/>
      <c r="C763" s="119"/>
      <c r="D763" s="120"/>
    </row>
    <row r="764" spans="1:4" ht="12.75">
      <c r="A764" s="93"/>
      <c r="C764" s="119"/>
      <c r="D764" s="120"/>
    </row>
    <row r="765" spans="1:4" ht="12.75">
      <c r="A765" s="93"/>
      <c r="C765" s="119"/>
      <c r="D765" s="120"/>
    </row>
    <row r="766" spans="1:4" ht="12.75">
      <c r="A766" s="93"/>
      <c r="C766" s="119"/>
      <c r="D766" s="120"/>
    </row>
    <row r="767" spans="1:4" ht="12.75">
      <c r="A767" s="93"/>
      <c r="C767" s="119"/>
      <c r="D767" s="120"/>
    </row>
    <row r="768" spans="1:4" ht="12.75">
      <c r="A768" s="93"/>
      <c r="C768" s="119"/>
      <c r="D768" s="120"/>
    </row>
    <row r="769" spans="1:4" ht="12.75">
      <c r="A769" s="93"/>
      <c r="C769" s="119"/>
      <c r="D769" s="120"/>
    </row>
    <row r="770" spans="1:4" ht="12.75">
      <c r="A770" s="93"/>
      <c r="C770" s="119"/>
      <c r="D770" s="120"/>
    </row>
    <row r="771" spans="1:4" ht="12.75">
      <c r="A771" s="93"/>
      <c r="C771" s="119"/>
      <c r="D771" s="120"/>
    </row>
    <row r="772" spans="1:4" ht="12.75">
      <c r="A772" s="93"/>
      <c r="C772" s="119"/>
      <c r="D772" s="120"/>
    </row>
    <row r="773" spans="1:4" ht="12.75">
      <c r="A773" s="93"/>
      <c r="C773" s="119"/>
      <c r="D773" s="120"/>
    </row>
    <row r="774" spans="1:4" ht="12.75">
      <c r="A774" s="93"/>
      <c r="C774" s="119"/>
      <c r="D774" s="120"/>
    </row>
    <row r="775" spans="1:4" ht="12.75">
      <c r="A775" s="93"/>
      <c r="C775" s="119"/>
      <c r="D775" s="120"/>
    </row>
    <row r="776" spans="1:4" ht="12.75">
      <c r="A776" s="93"/>
      <c r="C776" s="119"/>
      <c r="D776" s="120"/>
    </row>
    <row r="777" spans="1:4" ht="12.75">
      <c r="A777" s="93"/>
      <c r="C777" s="119"/>
      <c r="D777" s="120"/>
    </row>
    <row r="778" spans="1:4" ht="12.75">
      <c r="A778" s="93"/>
      <c r="C778" s="119"/>
      <c r="D778" s="120"/>
    </row>
    <row r="779" spans="1:4" ht="12.75">
      <c r="A779" s="93"/>
      <c r="C779" s="119"/>
      <c r="D779" s="120"/>
    </row>
    <row r="780" spans="1:4" ht="12.75">
      <c r="A780" s="93"/>
      <c r="C780" s="119"/>
      <c r="D780" s="120"/>
    </row>
    <row r="781" spans="1:4" ht="12.75">
      <c r="A781" s="93"/>
      <c r="C781" s="119"/>
      <c r="D781" s="120"/>
    </row>
    <row r="782" spans="1:4" ht="12.75">
      <c r="A782" s="93"/>
      <c r="C782" s="119"/>
      <c r="D782" s="120"/>
    </row>
    <row r="783" spans="1:4" ht="12.75">
      <c r="A783" s="93"/>
      <c r="C783" s="119"/>
      <c r="D783" s="120"/>
    </row>
    <row r="784" spans="1:4" ht="12.75">
      <c r="A784" s="93"/>
      <c r="C784" s="119"/>
      <c r="D784" s="120"/>
    </row>
    <row r="785" spans="1:4" ht="12.75">
      <c r="A785" s="93"/>
      <c r="C785" s="119"/>
      <c r="D785" s="120"/>
    </row>
    <row r="786" spans="1:4" ht="12.75">
      <c r="A786" s="93"/>
      <c r="C786" s="119"/>
      <c r="D786" s="120"/>
    </row>
    <row r="787" spans="1:4" ht="12.75">
      <c r="A787" s="93"/>
      <c r="C787" s="119"/>
      <c r="D787" s="120"/>
    </row>
    <row r="788" spans="1:4" ht="12.75">
      <c r="A788" s="93"/>
      <c r="C788" s="119"/>
      <c r="D788" s="120"/>
    </row>
    <row r="789" spans="1:4" ht="12.75">
      <c r="A789" s="93"/>
      <c r="C789" s="119"/>
      <c r="D789" s="120"/>
    </row>
    <row r="790" spans="1:4" ht="12.75">
      <c r="A790" s="93"/>
      <c r="C790" s="119"/>
      <c r="D790" s="120"/>
    </row>
    <row r="791" spans="1:4" ht="12.75">
      <c r="A791" s="93"/>
      <c r="C791" s="119"/>
      <c r="D791" s="120"/>
    </row>
    <row r="792" spans="1:4" ht="12.75">
      <c r="A792" s="93"/>
      <c r="C792" s="119"/>
      <c r="D792" s="120"/>
    </row>
    <row r="793" spans="1:4" ht="12.75">
      <c r="A793" s="93"/>
      <c r="C793" s="119"/>
      <c r="D793" s="120"/>
    </row>
    <row r="794" spans="1:4" ht="12.75">
      <c r="A794" s="93"/>
      <c r="C794" s="119"/>
      <c r="D794" s="120"/>
    </row>
    <row r="795" spans="1:4" ht="12.75">
      <c r="A795" s="93"/>
      <c r="C795" s="119"/>
      <c r="D795" s="120"/>
    </row>
    <row r="796" spans="1:4" ht="12.75">
      <c r="A796" s="93"/>
      <c r="C796" s="119"/>
      <c r="D796" s="120"/>
    </row>
    <row r="797" spans="1:4" ht="12.75">
      <c r="A797" s="93"/>
      <c r="C797" s="119"/>
      <c r="D797" s="120"/>
    </row>
    <row r="798" spans="1:4" ht="12.75">
      <c r="A798" s="93"/>
      <c r="C798" s="119"/>
      <c r="D798" s="120"/>
    </row>
    <row r="799" spans="1:4" ht="12.75">
      <c r="A799" s="93"/>
      <c r="C799" s="119"/>
      <c r="D799" s="120"/>
    </row>
    <row r="800" spans="1:4" ht="12.75">
      <c r="A800" s="93"/>
      <c r="C800" s="119"/>
      <c r="D800" s="120"/>
    </row>
    <row r="801" spans="1:4" ht="12.75">
      <c r="A801" s="93"/>
      <c r="C801" s="119"/>
      <c r="D801" s="120"/>
    </row>
    <row r="802" spans="1:4" ht="12.75">
      <c r="A802" s="93"/>
      <c r="C802" s="119"/>
      <c r="D802" s="120"/>
    </row>
    <row r="803" spans="1:4" ht="12.75">
      <c r="A803" s="93"/>
      <c r="C803" s="119"/>
      <c r="D803" s="120"/>
    </row>
    <row r="804" spans="1:4" ht="12.75">
      <c r="A804" s="93"/>
      <c r="C804" s="119"/>
      <c r="D804" s="120"/>
    </row>
    <row r="805" spans="1:4" ht="12.75">
      <c r="A805" s="93"/>
      <c r="C805" s="119"/>
      <c r="D805" s="120"/>
    </row>
    <row r="806" spans="1:4" ht="12.75">
      <c r="A806" s="93"/>
      <c r="C806" s="119"/>
      <c r="D806" s="120"/>
    </row>
    <row r="807" spans="1:4" ht="12.75">
      <c r="A807" s="93"/>
      <c r="C807" s="119"/>
      <c r="D807" s="120"/>
    </row>
    <row r="808" spans="1:4" ht="12.75">
      <c r="A808" s="93"/>
      <c r="C808" s="119"/>
      <c r="D808" s="120"/>
    </row>
    <row r="809" spans="1:4" ht="12.75">
      <c r="A809" s="93"/>
      <c r="C809" s="119"/>
      <c r="D809" s="120"/>
    </row>
    <row r="810" spans="1:4" ht="12.75">
      <c r="A810" s="93"/>
      <c r="C810" s="119"/>
      <c r="D810" s="120"/>
    </row>
    <row r="811" spans="1:4" ht="12.75">
      <c r="A811" s="93"/>
      <c r="C811" s="119"/>
      <c r="D811" s="120"/>
    </row>
    <row r="812" spans="1:4" ht="12.75">
      <c r="A812" s="93"/>
      <c r="C812" s="119"/>
      <c r="D812" s="120"/>
    </row>
    <row r="813" spans="1:4" ht="12.75">
      <c r="A813" s="93"/>
      <c r="C813" s="119"/>
      <c r="D813" s="120"/>
    </row>
    <row r="814" spans="1:4" ht="12.75">
      <c r="A814" s="93"/>
      <c r="C814" s="119"/>
      <c r="D814" s="120"/>
    </row>
    <row r="815" spans="1:4" ht="12.75">
      <c r="A815" s="93"/>
      <c r="C815" s="119"/>
      <c r="D815" s="120"/>
    </row>
    <row r="816" spans="1:4" ht="12.75">
      <c r="A816" s="93"/>
      <c r="C816" s="119"/>
      <c r="D816" s="120"/>
    </row>
    <row r="817" spans="1:4" ht="12.75">
      <c r="A817" s="93"/>
      <c r="C817" s="119"/>
      <c r="D817" s="120"/>
    </row>
    <row r="818" spans="1:4" ht="12.75">
      <c r="A818" s="93"/>
      <c r="C818" s="119"/>
      <c r="D818" s="120"/>
    </row>
    <row r="819" spans="1:4" ht="12.75">
      <c r="A819" s="93"/>
      <c r="C819" s="119"/>
      <c r="D819" s="120"/>
    </row>
    <row r="820" spans="1:4" ht="12.75">
      <c r="A820" s="93"/>
      <c r="C820" s="119"/>
      <c r="D820" s="120"/>
    </row>
    <row r="821" spans="1:4" ht="12.75">
      <c r="A821" s="93"/>
      <c r="C821" s="119"/>
      <c r="D821" s="120"/>
    </row>
    <row r="822" spans="1:4" ht="12.75">
      <c r="A822" s="93"/>
      <c r="C822" s="119"/>
      <c r="D822" s="120"/>
    </row>
    <row r="823" spans="1:4" ht="12.75">
      <c r="A823" s="93"/>
      <c r="C823" s="119"/>
      <c r="D823" s="120"/>
    </row>
    <row r="824" spans="1:4" ht="12.75">
      <c r="A824" s="93"/>
      <c r="C824" s="119"/>
      <c r="D824" s="120"/>
    </row>
    <row r="825" spans="1:4" ht="12.75">
      <c r="A825" s="93"/>
      <c r="C825" s="119"/>
      <c r="D825" s="120"/>
    </row>
    <row r="826" spans="1:4" ht="12.75">
      <c r="A826" s="93"/>
      <c r="C826" s="119"/>
      <c r="D826" s="120"/>
    </row>
    <row r="827" spans="1:4" ht="12.75">
      <c r="A827" s="93"/>
      <c r="C827" s="119"/>
      <c r="D827" s="120"/>
    </row>
    <row r="828" spans="1:4" ht="12.75">
      <c r="A828" s="93"/>
      <c r="C828" s="119"/>
      <c r="D828" s="120"/>
    </row>
    <row r="829" spans="1:4" ht="12.75">
      <c r="A829" s="93"/>
      <c r="C829" s="119"/>
      <c r="D829" s="120"/>
    </row>
    <row r="830" spans="1:4" ht="12.75">
      <c r="A830" s="93"/>
      <c r="C830" s="119"/>
      <c r="D830" s="120"/>
    </row>
    <row r="831" spans="1:4" ht="12.75">
      <c r="A831" s="93"/>
      <c r="C831" s="119"/>
      <c r="D831" s="120"/>
    </row>
    <row r="832" spans="1:4" ht="12.75">
      <c r="A832" s="93"/>
      <c r="C832" s="119"/>
      <c r="D832" s="120"/>
    </row>
    <row r="833" spans="1:4" ht="12.75">
      <c r="A833" s="93"/>
      <c r="C833" s="119"/>
      <c r="D833" s="120"/>
    </row>
    <row r="834" spans="1:4" ht="12.75">
      <c r="A834" s="93"/>
      <c r="C834" s="119"/>
      <c r="D834" s="120"/>
    </row>
    <row r="835" spans="1:4" ht="12.75">
      <c r="A835" s="93"/>
      <c r="C835" s="119"/>
      <c r="D835" s="120"/>
    </row>
    <row r="836" spans="1:4" ht="12.75">
      <c r="A836" s="93"/>
      <c r="C836" s="119"/>
      <c r="D836" s="120"/>
    </row>
    <row r="837" spans="1:4" ht="12.75">
      <c r="A837" s="93"/>
      <c r="C837" s="119"/>
      <c r="D837" s="120"/>
    </row>
    <row r="838" spans="1:4" ht="12.75">
      <c r="A838" s="93"/>
      <c r="C838" s="119"/>
      <c r="D838" s="120"/>
    </row>
    <row r="839" spans="1:4" ht="12.75">
      <c r="A839" s="93"/>
      <c r="C839" s="119"/>
      <c r="D839" s="120"/>
    </row>
    <row r="840" spans="1:4" ht="12.75">
      <c r="A840" s="93"/>
      <c r="C840" s="119"/>
      <c r="D840" s="120"/>
    </row>
    <row r="841" spans="1:4" ht="12.75">
      <c r="A841" s="93"/>
      <c r="C841" s="119"/>
      <c r="D841" s="120"/>
    </row>
    <row r="842" spans="1:4" ht="12.75">
      <c r="A842" s="93"/>
      <c r="C842" s="119"/>
      <c r="D842" s="120"/>
    </row>
    <row r="843" spans="1:4" ht="12.75">
      <c r="A843" s="93"/>
      <c r="C843" s="119"/>
      <c r="D843" s="120"/>
    </row>
    <row r="844" spans="1:4" ht="12.75">
      <c r="A844" s="93"/>
      <c r="C844" s="119"/>
      <c r="D844" s="120"/>
    </row>
    <row r="845" spans="1:4" ht="12.75">
      <c r="A845" s="93"/>
      <c r="C845" s="119"/>
      <c r="D845" s="120"/>
    </row>
    <row r="846" spans="1:4" ht="12.75">
      <c r="A846" s="93"/>
      <c r="C846" s="119"/>
      <c r="D846" s="120"/>
    </row>
    <row r="847" spans="1:4" ht="12.75">
      <c r="A847" s="93"/>
      <c r="C847" s="119"/>
      <c r="D847" s="120"/>
    </row>
    <row r="848" spans="1:4" ht="12.75">
      <c r="A848" s="93"/>
      <c r="C848" s="119"/>
      <c r="D848" s="120"/>
    </row>
    <row r="849" spans="1:4" ht="12.75">
      <c r="A849" s="93"/>
      <c r="C849" s="119"/>
      <c r="D849" s="120"/>
    </row>
    <row r="850" spans="1:4" ht="12.75">
      <c r="A850" s="93"/>
      <c r="C850" s="119"/>
      <c r="D850" s="120"/>
    </row>
    <row r="851" spans="1:4" ht="12.75">
      <c r="A851" s="93"/>
      <c r="C851" s="119"/>
      <c r="D851" s="120"/>
    </row>
    <row r="852" spans="1:4" ht="12.75">
      <c r="A852" s="93"/>
      <c r="C852" s="119"/>
      <c r="D852" s="120"/>
    </row>
    <row r="853" spans="1:4" ht="12.75">
      <c r="A853" s="93"/>
      <c r="C853" s="119"/>
      <c r="D853" s="120"/>
    </row>
    <row r="854" spans="1:4" ht="12.75">
      <c r="A854" s="93"/>
      <c r="C854" s="119"/>
      <c r="D854" s="120"/>
    </row>
    <row r="855" spans="1:4" ht="12.75">
      <c r="A855" s="93"/>
      <c r="C855" s="119"/>
      <c r="D855" s="120"/>
    </row>
    <row r="856" spans="1:4" ht="12.75">
      <c r="A856" s="93"/>
      <c r="C856" s="119"/>
      <c r="D856" s="120"/>
    </row>
    <row r="857" spans="1:4" ht="12.75">
      <c r="A857" s="93"/>
      <c r="C857" s="119"/>
      <c r="D857" s="120"/>
    </row>
    <row r="858" spans="1:4" ht="12.75">
      <c r="A858" s="93"/>
      <c r="C858" s="119"/>
      <c r="D858" s="120"/>
    </row>
    <row r="859" spans="1:4" ht="12.75">
      <c r="A859" s="93"/>
      <c r="C859" s="119"/>
      <c r="D859" s="120"/>
    </row>
    <row r="860" spans="1:4" ht="12.75">
      <c r="A860" s="93"/>
      <c r="C860" s="119"/>
      <c r="D860" s="120"/>
    </row>
    <row r="861" spans="1:4" ht="12.75">
      <c r="A861" s="93"/>
      <c r="C861" s="119"/>
      <c r="D861" s="120"/>
    </row>
    <row r="862" spans="1:4" ht="12.75">
      <c r="A862" s="93"/>
      <c r="C862" s="119"/>
      <c r="D862" s="120"/>
    </row>
    <row r="863" ht="12.75">
      <c r="A863" s="93"/>
    </row>
  </sheetData>
  <sheetProtection selectLockedCells="1" selectUnlockedCells="1"/>
  <mergeCells count="29">
    <mergeCell ref="A363:D363"/>
    <mergeCell ref="A343:D343"/>
    <mergeCell ref="A356:D356"/>
    <mergeCell ref="A207:D207"/>
    <mergeCell ref="A276:D276"/>
    <mergeCell ref="A315:D315"/>
    <mergeCell ref="A351:D351"/>
    <mergeCell ref="A285:D285"/>
    <mergeCell ref="A293:D293"/>
    <mergeCell ref="A342:D342"/>
    <mergeCell ref="A221:D221"/>
    <mergeCell ref="B275:C275"/>
    <mergeCell ref="A5:D5"/>
    <mergeCell ref="A4:D4"/>
    <mergeCell ref="A287:D287"/>
    <mergeCell ref="A175:D175"/>
    <mergeCell ref="A222:D222"/>
    <mergeCell ref="A286:D286"/>
    <mergeCell ref="B283:C283"/>
    <mergeCell ref="A355:D355"/>
    <mergeCell ref="A104:D104"/>
    <mergeCell ref="B314:C314"/>
    <mergeCell ref="B377:C377"/>
    <mergeCell ref="B378:C378"/>
    <mergeCell ref="B379:C379"/>
    <mergeCell ref="A316:D316"/>
    <mergeCell ref="A323:D323"/>
    <mergeCell ref="A168:D168"/>
    <mergeCell ref="A174:D174"/>
  </mergeCells>
  <printOptions horizontalCentered="1"/>
  <pageMargins left="0.5902777777777778" right="0" top="0.39375" bottom="0.5118055555555555" header="0.5118055555555555" footer="0.5118055555555555"/>
  <pageSetup fitToHeight="0" fitToWidth="1" horizontalDpi="600" verticalDpi="600" orientation="portrait" paperSize="9" scale="98" r:id="rId1"/>
  <headerFooter alignWithMargins="0">
    <oddFooter>&amp;CStrona &amp;P z &amp;N</oddFooter>
  </headerFooter>
  <rowBreaks count="3" manualBreakCount="3">
    <brk id="180" max="4" man="1"/>
    <brk id="238" max="4" man="1"/>
    <brk id="301" max="4" man="1"/>
  </rowBreaks>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C6" sqref="C6"/>
    </sheetView>
  </sheetViews>
  <sheetFormatPr defaultColWidth="9.00390625" defaultRowHeight="12.75"/>
  <cols>
    <col min="1" max="1" width="5.8515625" style="1" customWidth="1"/>
    <col min="2" max="2" width="42.421875" style="0" customWidth="1"/>
    <col min="3" max="4" width="20.140625" style="127" customWidth="1"/>
    <col min="5" max="5" width="9.00390625" style="0" customWidth="1"/>
    <col min="6" max="6" width="15.00390625" style="0" customWidth="1"/>
    <col min="7" max="7" width="13.421875" style="0" customWidth="1"/>
    <col min="8" max="8" width="15.00390625" style="0" customWidth="1"/>
    <col min="9" max="9" width="13.8515625" style="0" customWidth="1"/>
  </cols>
  <sheetData>
    <row r="1" spans="1:4" s="3" customFormat="1" ht="16.5">
      <c r="A1" s="4"/>
      <c r="B1" s="128" t="s">
        <v>90</v>
      </c>
      <c r="C1" s="129"/>
      <c r="D1" s="129"/>
    </row>
    <row r="2" spans="1:4" s="3" customFormat="1" ht="16.5">
      <c r="A2" s="4"/>
      <c r="B2" s="128"/>
      <c r="C2" s="129"/>
      <c r="D2" s="129"/>
    </row>
    <row r="3" spans="1:4" s="3" customFormat="1" ht="12.75" customHeight="1" thickBot="1">
      <c r="A3" s="4"/>
      <c r="B3" s="564" t="s">
        <v>91</v>
      </c>
      <c r="C3" s="564"/>
      <c r="D3" s="564"/>
    </row>
    <row r="4" spans="1:4" s="3" customFormat="1" ht="26.25" thickBot="1">
      <c r="A4" s="201" t="s">
        <v>76</v>
      </c>
      <c r="B4" s="202" t="s">
        <v>92</v>
      </c>
      <c r="C4" s="203" t="s">
        <v>93</v>
      </c>
      <c r="D4" s="204" t="s">
        <v>94</v>
      </c>
    </row>
    <row r="5" spans="1:6" s="18" customFormat="1" ht="26.25" customHeight="1">
      <c r="A5" s="205">
        <v>1</v>
      </c>
      <c r="B5" s="198" t="s">
        <v>11</v>
      </c>
      <c r="C5" s="200">
        <f>4960859.45+173726.86</f>
        <v>5134586.3100000005</v>
      </c>
      <c r="D5" s="206"/>
      <c r="E5" s="18" t="s">
        <v>123</v>
      </c>
      <c r="F5" s="130"/>
    </row>
    <row r="6" spans="1:8" s="18" customFormat="1" ht="26.25" customHeight="1">
      <c r="A6" s="207">
        <v>2</v>
      </c>
      <c r="B6" s="197" t="s">
        <v>13</v>
      </c>
      <c r="C6" s="179">
        <v>772138.01</v>
      </c>
      <c r="D6" s="208"/>
      <c r="H6" s="130"/>
    </row>
    <row r="7" spans="1:9" s="18" customFormat="1" ht="26.25" customHeight="1">
      <c r="A7" s="207">
        <v>3</v>
      </c>
      <c r="B7" s="197" t="s">
        <v>17</v>
      </c>
      <c r="C7" s="179">
        <v>1195954.01</v>
      </c>
      <c r="D7" s="208">
        <v>350560.35</v>
      </c>
      <c r="E7" s="18" t="s">
        <v>179</v>
      </c>
      <c r="I7" s="131"/>
    </row>
    <row r="8" spans="1:7" s="18" customFormat="1" ht="26.25" customHeight="1">
      <c r="A8" s="565">
        <v>4</v>
      </c>
      <c r="B8" s="197" t="s">
        <v>85</v>
      </c>
      <c r="C8" s="566">
        <v>1374669.13</v>
      </c>
      <c r="D8" s="567">
        <f>206908+33860.31</f>
        <v>240768.31</v>
      </c>
      <c r="F8" s="130"/>
      <c r="G8" s="130"/>
    </row>
    <row r="9" spans="1:8" s="18" customFormat="1" ht="26.25" customHeight="1">
      <c r="A9" s="565"/>
      <c r="B9" s="197" t="s">
        <v>95</v>
      </c>
      <c r="C9" s="566"/>
      <c r="D9" s="567">
        <f>206908+33860.31</f>
        <v>240768.31</v>
      </c>
      <c r="H9" s="130"/>
    </row>
    <row r="10" spans="1:4" s="18" customFormat="1" ht="26.25" customHeight="1">
      <c r="A10" s="565"/>
      <c r="B10" s="197" t="s">
        <v>399</v>
      </c>
      <c r="C10" s="200">
        <v>365259.9</v>
      </c>
      <c r="D10" s="206">
        <v>17629.64</v>
      </c>
    </row>
    <row r="11" spans="1:4" s="18" customFormat="1" ht="26.25" customHeight="1">
      <c r="A11" s="207">
        <v>6</v>
      </c>
      <c r="B11" s="197" t="s">
        <v>96</v>
      </c>
      <c r="C11" s="179">
        <v>225533.98</v>
      </c>
      <c r="D11" s="208"/>
    </row>
    <row r="12" spans="1:4" s="18" customFormat="1" ht="26.25" customHeight="1" thickBot="1">
      <c r="A12" s="209">
        <v>7</v>
      </c>
      <c r="B12" s="199" t="s">
        <v>97</v>
      </c>
      <c r="C12" s="200">
        <v>942188.3600000001</v>
      </c>
      <c r="D12" s="344">
        <v>77655.93</v>
      </c>
    </row>
    <row r="13" spans="1:4" s="18" customFormat="1" ht="18" customHeight="1" thickBot="1">
      <c r="A13" s="210"/>
      <c r="B13" s="211" t="s">
        <v>70</v>
      </c>
      <c r="C13" s="212">
        <f>SUM(C5:C12)</f>
        <v>10010329.700000001</v>
      </c>
      <c r="D13" s="213"/>
    </row>
    <row r="14" spans="1:4" s="31" customFormat="1" ht="12.75">
      <c r="A14" s="32"/>
      <c r="B14" s="87"/>
      <c r="C14" s="132"/>
      <c r="D14" s="132"/>
    </row>
    <row r="15" spans="1:4" s="31" customFormat="1" ht="12.75">
      <c r="A15" s="32"/>
      <c r="B15" s="42"/>
      <c r="C15" s="260"/>
      <c r="D15" s="260"/>
    </row>
    <row r="16" spans="1:4" s="31" customFormat="1" ht="12.75">
      <c r="A16" s="32"/>
      <c r="B16" s="42"/>
      <c r="C16" s="260"/>
      <c r="D16" s="261"/>
    </row>
    <row r="17" spans="2:4" ht="12.75">
      <c r="B17" s="115"/>
      <c r="C17" s="260"/>
      <c r="D17" s="261"/>
    </row>
    <row r="18" spans="2:4" ht="12.75">
      <c r="B18" s="115"/>
      <c r="C18" s="260"/>
      <c r="D18" s="260"/>
    </row>
    <row r="19" spans="2:4" ht="12.75">
      <c r="B19" s="42"/>
      <c r="C19" s="260"/>
      <c r="D19" s="260"/>
    </row>
    <row r="20" spans="2:4" ht="12.75">
      <c r="B20" s="133"/>
      <c r="C20" s="134"/>
      <c r="D20" s="134"/>
    </row>
    <row r="21" spans="2:4" ht="12.75">
      <c r="B21" s="133"/>
      <c r="C21" s="134"/>
      <c r="D21" s="134"/>
    </row>
    <row r="22" spans="2:4" ht="12.75">
      <c r="B22" s="133"/>
      <c r="C22" s="134"/>
      <c r="D22" s="134"/>
    </row>
    <row r="23" spans="2:4" ht="12.75">
      <c r="B23" s="133"/>
      <c r="C23" s="134"/>
      <c r="D23" s="134"/>
    </row>
  </sheetData>
  <sheetProtection selectLockedCells="1" selectUnlockedCells="1"/>
  <mergeCells count="4">
    <mergeCell ref="B3:D3"/>
    <mergeCell ref="A8:A10"/>
    <mergeCell ref="C8:C9"/>
    <mergeCell ref="D8:D9"/>
  </mergeCells>
  <printOptions horizontalCentered="1"/>
  <pageMargins left="0.7875" right="0.7875" top="0.9840277777777777" bottom="0.9840277777777777" header="0.5118055555555555" footer="0.511805555555555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29"/>
  <sheetViews>
    <sheetView view="pageBreakPreview" zoomScaleSheetLayoutView="100" zoomScalePageLayoutView="0" workbookViewId="0" topLeftCell="A1">
      <selection activeCell="G10" sqref="G10"/>
    </sheetView>
  </sheetViews>
  <sheetFormatPr defaultColWidth="9.00390625" defaultRowHeight="12.75"/>
  <cols>
    <col min="1" max="1" width="4.140625" style="1" customWidth="1"/>
    <col min="2" max="2" width="53.28125" style="0" customWidth="1"/>
    <col min="3" max="3" width="37.57421875" style="0" customWidth="1"/>
  </cols>
  <sheetData>
    <row r="1" spans="1:3" s="3" customFormat="1" ht="15" customHeight="1">
      <c r="A1" s="4"/>
      <c r="B1" s="2" t="s">
        <v>286</v>
      </c>
      <c r="C1" s="136"/>
    </row>
    <row r="2" spans="1:2" s="3" customFormat="1" ht="12.75">
      <c r="A2" s="4"/>
      <c r="B2" s="2"/>
    </row>
    <row r="3" spans="1:4" s="3" customFormat="1" ht="69" customHeight="1">
      <c r="A3" s="568" t="s">
        <v>98</v>
      </c>
      <c r="B3" s="568"/>
      <c r="C3" s="568"/>
      <c r="D3" s="137"/>
    </row>
    <row r="4" spans="1:4" s="3" customFormat="1" ht="9" customHeight="1">
      <c r="A4" s="138"/>
      <c r="B4" s="138"/>
      <c r="C4" s="138"/>
      <c r="D4" s="137"/>
    </row>
    <row r="5" s="3" customFormat="1" ht="12.75">
      <c r="A5" s="4"/>
    </row>
    <row r="6" spans="1:3" s="3" customFormat="1" ht="30.75" customHeight="1">
      <c r="A6" s="139" t="s">
        <v>76</v>
      </c>
      <c r="B6" s="140" t="s">
        <v>99</v>
      </c>
      <c r="C6" s="141" t="s">
        <v>100</v>
      </c>
    </row>
    <row r="7" spans="1:3" s="3" customFormat="1" ht="17.25" customHeight="1">
      <c r="A7" s="569" t="s">
        <v>101</v>
      </c>
      <c r="B7" s="569"/>
      <c r="C7" s="569"/>
    </row>
    <row r="8" spans="1:3" s="42" customFormat="1" ht="17.25" customHeight="1">
      <c r="A8" s="142">
        <v>1</v>
      </c>
      <c r="B8" s="143" t="s">
        <v>102</v>
      </c>
      <c r="C8" s="144" t="s">
        <v>61</v>
      </c>
    </row>
    <row r="9" spans="1:3" s="3" customFormat="1" ht="17.25" customHeight="1">
      <c r="A9" s="145">
        <v>2</v>
      </c>
      <c r="B9" s="146" t="s">
        <v>103</v>
      </c>
      <c r="C9" s="147" t="s">
        <v>63</v>
      </c>
    </row>
    <row r="10" spans="1:3" s="3" customFormat="1" ht="17.25" customHeight="1">
      <c r="A10" s="145">
        <v>3</v>
      </c>
      <c r="B10" s="135" t="s">
        <v>114</v>
      </c>
      <c r="C10" s="147" t="s">
        <v>62</v>
      </c>
    </row>
    <row r="11" spans="1:3" s="3" customFormat="1" ht="17.25" customHeight="1">
      <c r="A11" s="145">
        <v>4</v>
      </c>
      <c r="B11" s="135" t="s">
        <v>104</v>
      </c>
      <c r="C11" s="147" t="s">
        <v>62</v>
      </c>
    </row>
    <row r="12" spans="1:3" s="3" customFormat="1" ht="17.25" customHeight="1">
      <c r="A12" s="145">
        <v>5</v>
      </c>
      <c r="B12" s="135" t="s">
        <v>105</v>
      </c>
      <c r="C12" s="147" t="s">
        <v>61</v>
      </c>
    </row>
    <row r="13" spans="1:3" s="3" customFormat="1" ht="17.25" customHeight="1">
      <c r="A13" s="145">
        <v>6</v>
      </c>
      <c r="B13" s="135" t="s">
        <v>106</v>
      </c>
      <c r="C13" s="147" t="s">
        <v>60</v>
      </c>
    </row>
    <row r="14" spans="1:3" s="3" customFormat="1" ht="17.25" customHeight="1">
      <c r="A14" s="145">
        <v>7</v>
      </c>
      <c r="B14" s="135" t="s">
        <v>115</v>
      </c>
      <c r="C14" s="147" t="s">
        <v>60</v>
      </c>
    </row>
    <row r="15" spans="1:3" s="3" customFormat="1" ht="17.25" customHeight="1">
      <c r="A15" s="145">
        <v>8</v>
      </c>
      <c r="B15" s="135" t="s">
        <v>116</v>
      </c>
      <c r="C15" s="147" t="s">
        <v>60</v>
      </c>
    </row>
    <row r="16" spans="1:3" s="3" customFormat="1" ht="17.25" customHeight="1">
      <c r="A16" s="570" t="s">
        <v>107</v>
      </c>
      <c r="B16" s="570"/>
      <c r="C16" s="570"/>
    </row>
    <row r="17" spans="1:3" s="3" customFormat="1" ht="25.5">
      <c r="A17" s="155">
        <v>1</v>
      </c>
      <c r="B17" s="156" t="s">
        <v>380</v>
      </c>
      <c r="C17" s="157" t="s">
        <v>381</v>
      </c>
    </row>
    <row r="18" spans="1:3" s="3" customFormat="1" ht="12.75">
      <c r="A18" s="155">
        <v>2</v>
      </c>
      <c r="B18" s="156" t="s">
        <v>382</v>
      </c>
      <c r="C18" s="157" t="s">
        <v>383</v>
      </c>
    </row>
    <row r="19" spans="1:3" s="3" customFormat="1" ht="25.5">
      <c r="A19" s="155">
        <v>3</v>
      </c>
      <c r="B19" s="156" t="s">
        <v>169</v>
      </c>
      <c r="C19" s="157" t="s">
        <v>170</v>
      </c>
    </row>
    <row r="20" spans="1:3" s="3" customFormat="1" ht="25.5">
      <c r="A20" s="155">
        <v>4</v>
      </c>
      <c r="B20" s="156" t="s">
        <v>171</v>
      </c>
      <c r="C20" s="157" t="s">
        <v>172</v>
      </c>
    </row>
    <row r="21" spans="1:3" s="3" customFormat="1" ht="12.75">
      <c r="A21" s="155">
        <v>5</v>
      </c>
      <c r="B21" s="156" t="s">
        <v>173</v>
      </c>
      <c r="C21" s="157" t="s">
        <v>174</v>
      </c>
    </row>
    <row r="22" spans="1:3" s="3" customFormat="1" ht="17.25" customHeight="1" thickBot="1">
      <c r="A22" s="571" t="s">
        <v>108</v>
      </c>
      <c r="B22" s="572"/>
      <c r="C22" s="573"/>
    </row>
    <row r="23" spans="1:3" s="3" customFormat="1" ht="17.25" customHeight="1" thickBot="1">
      <c r="A23" s="148">
        <v>1</v>
      </c>
      <c r="B23" s="149" t="s">
        <v>109</v>
      </c>
      <c r="C23" s="150"/>
    </row>
    <row r="24" s="3" customFormat="1" ht="12.75">
      <c r="A24" s="4"/>
    </row>
    <row r="25" s="31" customFormat="1" ht="12.75">
      <c r="A25" s="32"/>
    </row>
    <row r="26" s="31" customFormat="1" ht="12.75">
      <c r="A26" s="32"/>
    </row>
    <row r="27" s="31" customFormat="1" ht="12.75">
      <c r="A27" s="32"/>
    </row>
    <row r="28" s="31" customFormat="1" ht="12.75">
      <c r="A28" s="32"/>
    </row>
    <row r="29" s="31" customFormat="1" ht="12.75">
      <c r="A29" s="32"/>
    </row>
  </sheetData>
  <sheetProtection selectLockedCells="1" selectUnlockedCells="1"/>
  <mergeCells count="4">
    <mergeCell ref="A3:C3"/>
    <mergeCell ref="A7:C7"/>
    <mergeCell ref="A16:C16"/>
    <mergeCell ref="A22:C22"/>
  </mergeCells>
  <printOptions/>
  <pageMargins left="0.7479166666666667" right="0.7479166666666667" top="0.9840277777777777" bottom="0.9840277777777777" header="0.5118055555555555" footer="0.5118055555555555"/>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AD27"/>
  <sheetViews>
    <sheetView view="pageBreakPreview" zoomScaleSheetLayoutView="100" zoomScalePageLayoutView="0" workbookViewId="0" topLeftCell="A1">
      <selection activeCell="E25" sqref="E25"/>
    </sheetView>
  </sheetViews>
  <sheetFormatPr defaultColWidth="9.28125" defaultRowHeight="12.75"/>
  <cols>
    <col min="1" max="1" width="4.57421875" style="218" customWidth="1"/>
    <col min="2" max="2" width="14.7109375" style="218" customWidth="1"/>
    <col min="3" max="3" width="14.00390625" style="218" customWidth="1"/>
    <col min="4" max="4" width="21.7109375" style="219" customWidth="1"/>
    <col min="5" max="5" width="10.7109375" style="218" customWidth="1"/>
    <col min="6" max="8" width="17.28125" style="218" customWidth="1"/>
    <col min="9" max="9" width="9.7109375" style="237" customWidth="1"/>
    <col min="10" max="10" width="14.28125" style="238" customWidth="1"/>
    <col min="11" max="11" width="12.00390625" style="218" customWidth="1"/>
    <col min="12" max="12" width="13.28125" style="218" customWidth="1"/>
    <col min="13" max="13" width="11.57421875" style="220" customWidth="1"/>
    <col min="14" max="14" width="13.00390625" style="218" customWidth="1"/>
    <col min="15" max="15" width="10.7109375" style="220" customWidth="1"/>
    <col min="16" max="16" width="15.28125" style="218" customWidth="1"/>
    <col min="17" max="17" width="10.00390625" style="218" customWidth="1"/>
    <col min="18" max="18" width="9.28125" style="218" customWidth="1"/>
    <col min="19" max="19" width="11.421875" style="218" customWidth="1"/>
    <col min="20" max="20" width="10.7109375" style="218" customWidth="1"/>
    <col min="21" max="21" width="14.7109375" style="384" customWidth="1"/>
    <col min="22" max="25" width="15.00390625" style="239" customWidth="1"/>
    <col min="26" max="26" width="8.00390625" style="239" customWidth="1"/>
    <col min="27" max="29" width="8.00390625" style="237" customWidth="1"/>
    <col min="30" max="16384" width="9.28125" style="218" customWidth="1"/>
  </cols>
  <sheetData>
    <row r="1" spans="1:29" ht="18">
      <c r="A1" s="217" t="s">
        <v>287</v>
      </c>
      <c r="I1" s="220"/>
      <c r="J1" s="221"/>
      <c r="M1" s="574"/>
      <c r="N1" s="574"/>
      <c r="V1" s="218"/>
      <c r="W1" s="218"/>
      <c r="X1" s="218"/>
      <c r="Y1" s="218"/>
      <c r="Z1" s="218"/>
      <c r="AA1" s="220"/>
      <c r="AB1" s="220"/>
      <c r="AC1" s="220"/>
    </row>
    <row r="2" spans="1:29" ht="23.25" customHeight="1" thickBot="1">
      <c r="A2" s="575" t="s">
        <v>180</v>
      </c>
      <c r="B2" s="575"/>
      <c r="C2" s="575"/>
      <c r="D2" s="575"/>
      <c r="E2" s="575"/>
      <c r="F2" s="575"/>
      <c r="G2" s="575"/>
      <c r="H2" s="575"/>
      <c r="I2" s="575"/>
      <c r="J2" s="575"/>
      <c r="K2" s="575"/>
      <c r="L2" s="575"/>
      <c r="M2" s="575"/>
      <c r="N2" s="575"/>
      <c r="V2" s="218"/>
      <c r="W2" s="218"/>
      <c r="X2" s="218"/>
      <c r="Y2" s="218"/>
      <c r="Z2" s="218"/>
      <c r="AA2" s="220"/>
      <c r="AB2" s="220"/>
      <c r="AC2" s="220"/>
    </row>
    <row r="3" spans="1:30" ht="18" customHeight="1" thickBot="1">
      <c r="A3" s="576" t="s">
        <v>76</v>
      </c>
      <c r="B3" s="578" t="s">
        <v>181</v>
      </c>
      <c r="C3" s="578" t="s">
        <v>182</v>
      </c>
      <c r="D3" s="578" t="s">
        <v>183</v>
      </c>
      <c r="E3" s="578" t="s">
        <v>184</v>
      </c>
      <c r="F3" s="578" t="s">
        <v>185</v>
      </c>
      <c r="G3" s="580" t="s">
        <v>186</v>
      </c>
      <c r="H3" s="580" t="s">
        <v>187</v>
      </c>
      <c r="I3" s="583" t="s">
        <v>188</v>
      </c>
      <c r="J3" s="583"/>
      <c r="K3" s="578" t="s">
        <v>189</v>
      </c>
      <c r="L3" s="578" t="s">
        <v>190</v>
      </c>
      <c r="M3" s="578" t="s">
        <v>191</v>
      </c>
      <c r="N3" s="578" t="s">
        <v>192</v>
      </c>
      <c r="O3" s="578" t="s">
        <v>193</v>
      </c>
      <c r="P3" s="585" t="s">
        <v>194</v>
      </c>
      <c r="Q3" s="578" t="s">
        <v>195</v>
      </c>
      <c r="R3" s="578" t="s">
        <v>196</v>
      </c>
      <c r="S3" s="578" t="s">
        <v>197</v>
      </c>
      <c r="T3" s="578" t="s">
        <v>198</v>
      </c>
      <c r="U3" s="582" t="s">
        <v>199</v>
      </c>
      <c r="V3" s="583" t="s">
        <v>200</v>
      </c>
      <c r="W3" s="583"/>
      <c r="X3" s="583" t="s">
        <v>201</v>
      </c>
      <c r="Y3" s="583"/>
      <c r="Z3" s="585" t="s">
        <v>202</v>
      </c>
      <c r="AA3" s="586"/>
      <c r="AB3" s="586"/>
      <c r="AC3" s="587"/>
      <c r="AD3" s="591" t="s">
        <v>203</v>
      </c>
    </row>
    <row r="4" spans="1:30" ht="36.75" customHeight="1" thickBot="1">
      <c r="A4" s="577"/>
      <c r="B4" s="579"/>
      <c r="C4" s="579"/>
      <c r="D4" s="579"/>
      <c r="E4" s="579"/>
      <c r="F4" s="579"/>
      <c r="G4" s="579"/>
      <c r="H4" s="579"/>
      <c r="I4" s="584"/>
      <c r="J4" s="584"/>
      <c r="K4" s="579"/>
      <c r="L4" s="579"/>
      <c r="M4" s="579"/>
      <c r="N4" s="579"/>
      <c r="O4" s="579"/>
      <c r="P4" s="599"/>
      <c r="Q4" s="579"/>
      <c r="R4" s="579"/>
      <c r="S4" s="579"/>
      <c r="T4" s="579"/>
      <c r="U4" s="513"/>
      <c r="V4" s="579"/>
      <c r="W4" s="584"/>
      <c r="X4" s="584"/>
      <c r="Y4" s="584"/>
      <c r="Z4" s="588"/>
      <c r="AA4" s="589"/>
      <c r="AB4" s="589"/>
      <c r="AC4" s="590"/>
      <c r="AD4" s="592"/>
    </row>
    <row r="5" spans="1:30" ht="42" customHeight="1" thickBot="1">
      <c r="A5" s="577"/>
      <c r="B5" s="579"/>
      <c r="C5" s="579"/>
      <c r="D5" s="579"/>
      <c r="E5" s="579"/>
      <c r="F5" s="579"/>
      <c r="G5" s="581"/>
      <c r="H5" s="581"/>
      <c r="I5" s="223" t="s">
        <v>204</v>
      </c>
      <c r="J5" s="223" t="s">
        <v>205</v>
      </c>
      <c r="K5" s="579"/>
      <c r="L5" s="579"/>
      <c r="M5" s="579"/>
      <c r="N5" s="579"/>
      <c r="O5" s="579"/>
      <c r="P5" s="599"/>
      <c r="Q5" s="579"/>
      <c r="R5" s="579"/>
      <c r="S5" s="579"/>
      <c r="T5" s="579"/>
      <c r="U5" s="513"/>
      <c r="V5" s="223" t="s">
        <v>206</v>
      </c>
      <c r="W5" s="223" t="s">
        <v>207</v>
      </c>
      <c r="X5" s="223" t="s">
        <v>206</v>
      </c>
      <c r="Y5" s="223" t="s">
        <v>207</v>
      </c>
      <c r="Z5" s="224" t="s">
        <v>208</v>
      </c>
      <c r="AA5" s="224" t="s">
        <v>209</v>
      </c>
      <c r="AB5" s="224" t="s">
        <v>210</v>
      </c>
      <c r="AC5" s="347" t="s">
        <v>443</v>
      </c>
      <c r="AD5" s="593"/>
    </row>
    <row r="6" spans="1:30" ht="18.75" customHeight="1" thickBot="1">
      <c r="A6" s="594" t="s">
        <v>59</v>
      </c>
      <c r="B6" s="522"/>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51"/>
      <c r="AD6" s="595"/>
    </row>
    <row r="7" spans="1:30" ht="37.5" customHeight="1">
      <c r="A7" s="308">
        <v>1</v>
      </c>
      <c r="B7" s="155" t="s">
        <v>211</v>
      </c>
      <c r="C7" s="155" t="s">
        <v>212</v>
      </c>
      <c r="D7" s="456" t="s">
        <v>968</v>
      </c>
      <c r="E7" s="367" t="s">
        <v>213</v>
      </c>
      <c r="F7" s="225" t="s">
        <v>214</v>
      </c>
      <c r="G7" s="192" t="s">
        <v>215</v>
      </c>
      <c r="H7" s="192" t="s">
        <v>216</v>
      </c>
      <c r="I7" s="192"/>
      <c r="J7" s="226">
        <v>80000</v>
      </c>
      <c r="K7" s="192">
        <v>9506</v>
      </c>
      <c r="L7" s="192">
        <v>1980</v>
      </c>
      <c r="M7" s="227">
        <v>29361</v>
      </c>
      <c r="N7" s="227" t="s">
        <v>909</v>
      </c>
      <c r="O7" s="192">
        <v>6</v>
      </c>
      <c r="P7" s="192">
        <v>4479</v>
      </c>
      <c r="Q7" s="192">
        <v>12000</v>
      </c>
      <c r="R7" s="192" t="s">
        <v>175</v>
      </c>
      <c r="S7" s="192">
        <v>39838</v>
      </c>
      <c r="T7" s="192"/>
      <c r="U7" s="385"/>
      <c r="V7" s="228" t="s">
        <v>923</v>
      </c>
      <c r="W7" s="228" t="s">
        <v>924</v>
      </c>
      <c r="X7" s="222"/>
      <c r="Y7" s="222"/>
      <c r="Z7" s="192" t="s">
        <v>218</v>
      </c>
      <c r="AA7" s="229" t="s">
        <v>218</v>
      </c>
      <c r="AB7" s="229"/>
      <c r="AC7" s="345"/>
      <c r="AD7" s="403"/>
    </row>
    <row r="8" spans="1:30" ht="45.75" customHeight="1">
      <c r="A8" s="308">
        <v>2</v>
      </c>
      <c r="B8" s="155" t="s">
        <v>220</v>
      </c>
      <c r="C8" s="155" t="s">
        <v>221</v>
      </c>
      <c r="D8" s="155" t="s">
        <v>222</v>
      </c>
      <c r="E8" s="367" t="s">
        <v>223</v>
      </c>
      <c r="F8" s="230" t="s">
        <v>224</v>
      </c>
      <c r="G8" s="61" t="s">
        <v>215</v>
      </c>
      <c r="H8" s="61" t="s">
        <v>216</v>
      </c>
      <c r="I8" s="61"/>
      <c r="J8" s="61"/>
      <c r="K8" s="61">
        <v>2999</v>
      </c>
      <c r="L8" s="61">
        <v>2013</v>
      </c>
      <c r="M8" s="231">
        <v>41451</v>
      </c>
      <c r="N8" s="231" t="s">
        <v>910</v>
      </c>
      <c r="O8" s="61">
        <v>17</v>
      </c>
      <c r="P8" s="61">
        <v>1255</v>
      </c>
      <c r="Q8" s="61">
        <v>4005</v>
      </c>
      <c r="R8" s="61" t="s">
        <v>175</v>
      </c>
      <c r="S8" s="61">
        <v>185160</v>
      </c>
      <c r="T8" s="61"/>
      <c r="U8" s="386">
        <v>59600</v>
      </c>
      <c r="V8" s="232" t="s">
        <v>925</v>
      </c>
      <c r="W8" s="232" t="s">
        <v>926</v>
      </c>
      <c r="X8" s="232" t="s">
        <v>925</v>
      </c>
      <c r="Y8" s="232" t="s">
        <v>926</v>
      </c>
      <c r="Z8" s="61" t="s">
        <v>218</v>
      </c>
      <c r="AA8" s="109" t="s">
        <v>218</v>
      </c>
      <c r="AB8" s="109" t="s">
        <v>218</v>
      </c>
      <c r="AC8" s="346" t="s">
        <v>218</v>
      </c>
      <c r="AD8" s="404"/>
    </row>
    <row r="9" spans="1:30" ht="45.75" customHeight="1">
      <c r="A9" s="308">
        <v>3</v>
      </c>
      <c r="B9" s="155" t="s">
        <v>225</v>
      </c>
      <c r="C9" s="155" t="s">
        <v>226</v>
      </c>
      <c r="D9" s="155" t="s">
        <v>227</v>
      </c>
      <c r="E9" s="367" t="s">
        <v>228</v>
      </c>
      <c r="F9" s="230" t="s">
        <v>214</v>
      </c>
      <c r="G9" s="61" t="s">
        <v>215</v>
      </c>
      <c r="H9" s="61" t="s">
        <v>215</v>
      </c>
      <c r="I9" s="61" t="s">
        <v>229</v>
      </c>
      <c r="J9" s="233">
        <v>10000</v>
      </c>
      <c r="K9" s="61">
        <v>4764</v>
      </c>
      <c r="L9" s="61">
        <v>2013</v>
      </c>
      <c r="M9" s="231">
        <v>41639</v>
      </c>
      <c r="N9" s="231" t="s">
        <v>911</v>
      </c>
      <c r="O9" s="61">
        <v>3</v>
      </c>
      <c r="P9" s="61"/>
      <c r="Q9" s="61">
        <v>11990</v>
      </c>
      <c r="R9" s="61" t="s">
        <v>175</v>
      </c>
      <c r="S9" s="61">
        <v>15688</v>
      </c>
      <c r="T9" s="61"/>
      <c r="U9" s="386">
        <v>365800</v>
      </c>
      <c r="V9" s="232" t="s">
        <v>927</v>
      </c>
      <c r="W9" s="232" t="s">
        <v>928</v>
      </c>
      <c r="X9" s="232" t="s">
        <v>927</v>
      </c>
      <c r="Y9" s="232" t="s">
        <v>928</v>
      </c>
      <c r="Z9" s="61" t="s">
        <v>218</v>
      </c>
      <c r="AA9" s="109" t="s">
        <v>218</v>
      </c>
      <c r="AB9" s="109" t="s">
        <v>218</v>
      </c>
      <c r="AC9" s="346"/>
      <c r="AD9" s="404"/>
    </row>
    <row r="10" spans="1:30" ht="45.75" customHeight="1">
      <c r="A10" s="308">
        <v>5</v>
      </c>
      <c r="B10" s="155" t="s">
        <v>225</v>
      </c>
      <c r="C10" s="155" t="s">
        <v>231</v>
      </c>
      <c r="D10" s="155" t="s">
        <v>232</v>
      </c>
      <c r="E10" s="367" t="s">
        <v>233</v>
      </c>
      <c r="F10" s="230" t="s">
        <v>214</v>
      </c>
      <c r="G10" s="61" t="s">
        <v>215</v>
      </c>
      <c r="H10" s="61" t="s">
        <v>215</v>
      </c>
      <c r="I10" s="61" t="s">
        <v>229</v>
      </c>
      <c r="J10" s="233">
        <v>40000</v>
      </c>
      <c r="K10" s="61">
        <v>7146</v>
      </c>
      <c r="L10" s="61">
        <v>2013</v>
      </c>
      <c r="M10" s="231">
        <v>41638</v>
      </c>
      <c r="N10" s="231" t="s">
        <v>912</v>
      </c>
      <c r="O10" s="61">
        <v>6</v>
      </c>
      <c r="P10" s="61"/>
      <c r="Q10" s="61">
        <v>14000</v>
      </c>
      <c r="R10" s="61" t="s">
        <v>175</v>
      </c>
      <c r="S10" s="61">
        <v>15447</v>
      </c>
      <c r="T10" s="61"/>
      <c r="U10" s="387">
        <v>241800</v>
      </c>
      <c r="V10" s="232" t="s">
        <v>929</v>
      </c>
      <c r="W10" s="232" t="s">
        <v>930</v>
      </c>
      <c r="X10" s="232" t="s">
        <v>929</v>
      </c>
      <c r="Y10" s="232" t="s">
        <v>930</v>
      </c>
      <c r="Z10" s="61" t="s">
        <v>218</v>
      </c>
      <c r="AA10" s="109" t="s">
        <v>218</v>
      </c>
      <c r="AB10" s="109" t="s">
        <v>218</v>
      </c>
      <c r="AC10" s="346"/>
      <c r="AD10" s="404"/>
    </row>
    <row r="11" spans="1:30" ht="45.75" customHeight="1">
      <c r="A11" s="308">
        <v>6</v>
      </c>
      <c r="B11" s="155" t="s">
        <v>225</v>
      </c>
      <c r="C11" s="155" t="s">
        <v>231</v>
      </c>
      <c r="D11" s="155" t="s">
        <v>235</v>
      </c>
      <c r="E11" s="367" t="s">
        <v>236</v>
      </c>
      <c r="F11" s="230" t="s">
        <v>214</v>
      </c>
      <c r="G11" s="61" t="s">
        <v>215</v>
      </c>
      <c r="H11" s="61" t="s">
        <v>215</v>
      </c>
      <c r="I11" s="61" t="s">
        <v>229</v>
      </c>
      <c r="J11" s="233">
        <v>80000</v>
      </c>
      <c r="K11" s="61">
        <v>7146</v>
      </c>
      <c r="L11" s="61">
        <v>2013</v>
      </c>
      <c r="M11" s="231">
        <v>41638</v>
      </c>
      <c r="N11" s="231" t="s">
        <v>913</v>
      </c>
      <c r="O11" s="61">
        <v>6</v>
      </c>
      <c r="P11" s="61"/>
      <c r="Q11" s="61">
        <v>14000</v>
      </c>
      <c r="R11" s="61" t="s">
        <v>175</v>
      </c>
      <c r="S11" s="61">
        <v>26938</v>
      </c>
      <c r="T11" s="61"/>
      <c r="U11" s="387">
        <v>285900</v>
      </c>
      <c r="V11" s="232" t="s">
        <v>929</v>
      </c>
      <c r="W11" s="232" t="s">
        <v>930</v>
      </c>
      <c r="X11" s="232" t="s">
        <v>929</v>
      </c>
      <c r="Y11" s="232" t="s">
        <v>930</v>
      </c>
      <c r="Z11" s="61" t="s">
        <v>218</v>
      </c>
      <c r="AA11" s="109" t="s">
        <v>218</v>
      </c>
      <c r="AB11" s="109" t="s">
        <v>218</v>
      </c>
      <c r="AC11" s="346"/>
      <c r="AD11" s="404"/>
    </row>
    <row r="12" spans="1:30" ht="45.75" customHeight="1">
      <c r="A12" s="308">
        <v>7</v>
      </c>
      <c r="B12" s="155" t="s">
        <v>237</v>
      </c>
      <c r="C12" s="155" t="s">
        <v>238</v>
      </c>
      <c r="D12" s="155" t="s">
        <v>239</v>
      </c>
      <c r="E12" s="367" t="s">
        <v>240</v>
      </c>
      <c r="F12" s="230" t="s">
        <v>241</v>
      </c>
      <c r="G12" s="61" t="s">
        <v>215</v>
      </c>
      <c r="H12" s="61" t="s">
        <v>215</v>
      </c>
      <c r="I12" s="61"/>
      <c r="J12" s="61"/>
      <c r="K12" s="61"/>
      <c r="L12" s="61">
        <v>2014</v>
      </c>
      <c r="M12" s="231">
        <v>41662</v>
      </c>
      <c r="N12" s="231" t="s">
        <v>263</v>
      </c>
      <c r="O12" s="61"/>
      <c r="P12" s="61">
        <v>390</v>
      </c>
      <c r="Q12" s="61">
        <v>600</v>
      </c>
      <c r="R12" s="61" t="s">
        <v>175</v>
      </c>
      <c r="S12" s="61" t="s">
        <v>242</v>
      </c>
      <c r="T12" s="61"/>
      <c r="U12" s="386"/>
      <c r="V12" s="232" t="s">
        <v>931</v>
      </c>
      <c r="W12" s="232" t="s">
        <v>932</v>
      </c>
      <c r="X12" s="232"/>
      <c r="Y12" s="232"/>
      <c r="Z12" s="61" t="s">
        <v>218</v>
      </c>
      <c r="AA12" s="109"/>
      <c r="AB12" s="109"/>
      <c r="AC12" s="346"/>
      <c r="AD12" s="404"/>
    </row>
    <row r="13" spans="1:30" ht="41.25" customHeight="1">
      <c r="A13" s="308">
        <v>8</v>
      </c>
      <c r="B13" s="155" t="s">
        <v>243</v>
      </c>
      <c r="C13" s="155" t="s">
        <v>244</v>
      </c>
      <c r="D13" s="155" t="s">
        <v>245</v>
      </c>
      <c r="E13" s="367" t="s">
        <v>246</v>
      </c>
      <c r="F13" s="230" t="s">
        <v>247</v>
      </c>
      <c r="G13" s="61" t="s">
        <v>215</v>
      </c>
      <c r="H13" s="61" t="s">
        <v>215</v>
      </c>
      <c r="I13" s="61"/>
      <c r="J13" s="61"/>
      <c r="K13" s="61">
        <v>11967</v>
      </c>
      <c r="L13" s="61">
        <v>1998</v>
      </c>
      <c r="M13" s="231">
        <v>35930</v>
      </c>
      <c r="N13" s="231" t="s">
        <v>248</v>
      </c>
      <c r="O13" s="61">
        <v>55</v>
      </c>
      <c r="P13" s="61"/>
      <c r="Q13" s="61">
        <v>18000</v>
      </c>
      <c r="R13" s="61" t="s">
        <v>175</v>
      </c>
      <c r="S13" s="61">
        <v>867964</v>
      </c>
      <c r="T13" s="61"/>
      <c r="U13" s="386">
        <v>88500</v>
      </c>
      <c r="V13" s="232" t="s">
        <v>933</v>
      </c>
      <c r="W13" s="232" t="s">
        <v>934</v>
      </c>
      <c r="X13" s="232" t="s">
        <v>933</v>
      </c>
      <c r="Y13" s="232" t="s">
        <v>934</v>
      </c>
      <c r="Z13" s="61" t="s">
        <v>218</v>
      </c>
      <c r="AA13" s="109" t="s">
        <v>218</v>
      </c>
      <c r="AB13" s="109" t="s">
        <v>218</v>
      </c>
      <c r="AC13" s="346"/>
      <c r="AD13" s="404"/>
    </row>
    <row r="14" spans="1:30" ht="76.5">
      <c r="A14" s="308">
        <v>9</v>
      </c>
      <c r="B14" s="155" t="s">
        <v>249</v>
      </c>
      <c r="C14" s="155" t="s">
        <v>250</v>
      </c>
      <c r="D14" s="155" t="s">
        <v>251</v>
      </c>
      <c r="E14" s="367" t="s">
        <v>252</v>
      </c>
      <c r="F14" s="230" t="s">
        <v>219</v>
      </c>
      <c r="G14" s="61" t="s">
        <v>215</v>
      </c>
      <c r="H14" s="61" t="s">
        <v>253</v>
      </c>
      <c r="I14" s="61"/>
      <c r="J14" s="61"/>
      <c r="K14" s="61">
        <v>2771</v>
      </c>
      <c r="L14" s="61">
        <v>2002</v>
      </c>
      <c r="M14" s="231">
        <v>37490</v>
      </c>
      <c r="N14" s="231" t="s">
        <v>914</v>
      </c>
      <c r="O14" s="61">
        <v>5</v>
      </c>
      <c r="P14" s="61">
        <v>490</v>
      </c>
      <c r="Q14" s="61">
        <v>2110</v>
      </c>
      <c r="R14" s="61" t="s">
        <v>175</v>
      </c>
      <c r="S14" s="61">
        <v>616761</v>
      </c>
      <c r="T14" s="61"/>
      <c r="U14" s="386"/>
      <c r="V14" s="234" t="s">
        <v>935</v>
      </c>
      <c r="W14" s="232" t="s">
        <v>936</v>
      </c>
      <c r="X14" s="232"/>
      <c r="Y14" s="232"/>
      <c r="Z14" s="61" t="s">
        <v>218</v>
      </c>
      <c r="AA14" s="109" t="s">
        <v>218</v>
      </c>
      <c r="AB14" s="109"/>
      <c r="AC14" s="346"/>
      <c r="AD14" s="404"/>
    </row>
    <row r="15" spans="1:30" ht="76.5">
      <c r="A15" s="308">
        <v>10</v>
      </c>
      <c r="B15" s="155" t="s">
        <v>259</v>
      </c>
      <c r="C15" s="155" t="s">
        <v>260</v>
      </c>
      <c r="D15" s="155" t="s">
        <v>261</v>
      </c>
      <c r="E15" s="367" t="s">
        <v>262</v>
      </c>
      <c r="F15" s="230" t="s">
        <v>241</v>
      </c>
      <c r="G15" s="61" t="s">
        <v>215</v>
      </c>
      <c r="H15" s="61" t="s">
        <v>253</v>
      </c>
      <c r="I15" s="61"/>
      <c r="J15" s="61"/>
      <c r="K15" s="61"/>
      <c r="L15" s="61">
        <v>2018</v>
      </c>
      <c r="M15" s="231">
        <v>43382</v>
      </c>
      <c r="N15" s="231" t="s">
        <v>263</v>
      </c>
      <c r="O15" s="61"/>
      <c r="P15" s="61">
        <v>470</v>
      </c>
      <c r="Q15" s="61">
        <v>750</v>
      </c>
      <c r="R15" s="61" t="s">
        <v>175</v>
      </c>
      <c r="S15" s="61" t="s">
        <v>242</v>
      </c>
      <c r="T15" s="61"/>
      <c r="U15" s="386"/>
      <c r="V15" s="232" t="s">
        <v>937</v>
      </c>
      <c r="W15" s="232" t="s">
        <v>938</v>
      </c>
      <c r="X15" s="232"/>
      <c r="Y15" s="232"/>
      <c r="Z15" s="61" t="s">
        <v>218</v>
      </c>
      <c r="AA15" s="109"/>
      <c r="AB15" s="109"/>
      <c r="AC15" s="346"/>
      <c r="AD15" s="404"/>
    </row>
    <row r="16" spans="1:30" ht="76.5">
      <c r="A16" s="308">
        <v>11</v>
      </c>
      <c r="B16" s="155" t="s">
        <v>264</v>
      </c>
      <c r="C16" s="155" t="s">
        <v>265</v>
      </c>
      <c r="D16" s="155" t="s">
        <v>266</v>
      </c>
      <c r="E16" s="367" t="s">
        <v>267</v>
      </c>
      <c r="F16" s="230" t="s">
        <v>268</v>
      </c>
      <c r="G16" s="61" t="s">
        <v>215</v>
      </c>
      <c r="H16" s="61" t="s">
        <v>253</v>
      </c>
      <c r="I16" s="61"/>
      <c r="J16" s="61"/>
      <c r="K16" s="61"/>
      <c r="L16" s="61">
        <v>1992</v>
      </c>
      <c r="M16" s="231">
        <v>33942</v>
      </c>
      <c r="N16" s="231" t="s">
        <v>912</v>
      </c>
      <c r="O16" s="61"/>
      <c r="P16" s="61">
        <v>17500</v>
      </c>
      <c r="Q16" s="61">
        <v>23650</v>
      </c>
      <c r="R16" s="61" t="s">
        <v>175</v>
      </c>
      <c r="S16" s="61" t="s">
        <v>242</v>
      </c>
      <c r="T16" s="61"/>
      <c r="U16" s="386"/>
      <c r="V16" s="232" t="s">
        <v>217</v>
      </c>
      <c r="W16" s="232" t="s">
        <v>939</v>
      </c>
      <c r="X16" s="232"/>
      <c r="Y16" s="232"/>
      <c r="Z16" s="61" t="s">
        <v>218</v>
      </c>
      <c r="AA16" s="109"/>
      <c r="AB16" s="109"/>
      <c r="AC16" s="346"/>
      <c r="AD16" s="404"/>
    </row>
    <row r="17" spans="1:30" ht="38.25">
      <c r="A17" s="308">
        <v>12</v>
      </c>
      <c r="B17" s="155" t="s">
        <v>259</v>
      </c>
      <c r="C17" s="155" t="s">
        <v>269</v>
      </c>
      <c r="D17" s="368" t="s">
        <v>270</v>
      </c>
      <c r="E17" s="367" t="s">
        <v>271</v>
      </c>
      <c r="F17" s="230" t="s">
        <v>241</v>
      </c>
      <c r="G17" s="178" t="s">
        <v>215</v>
      </c>
      <c r="H17" s="178" t="s">
        <v>215</v>
      </c>
      <c r="I17" s="61"/>
      <c r="J17" s="61"/>
      <c r="K17" s="61"/>
      <c r="L17" s="61">
        <v>2010</v>
      </c>
      <c r="M17" s="231">
        <v>40239</v>
      </c>
      <c r="N17" s="231" t="s">
        <v>263</v>
      </c>
      <c r="O17" s="61"/>
      <c r="P17" s="61">
        <v>570</v>
      </c>
      <c r="Q17" s="61">
        <v>750</v>
      </c>
      <c r="R17" s="61" t="s">
        <v>175</v>
      </c>
      <c r="S17" s="61" t="s">
        <v>242</v>
      </c>
      <c r="T17" s="61"/>
      <c r="U17" s="388"/>
      <c r="V17" s="373" t="s">
        <v>217</v>
      </c>
      <c r="W17" s="373" t="s">
        <v>939</v>
      </c>
      <c r="X17" s="373"/>
      <c r="Y17" s="373"/>
      <c r="Z17" s="178" t="s">
        <v>218</v>
      </c>
      <c r="AA17" s="276"/>
      <c r="AB17" s="276"/>
      <c r="AC17" s="374"/>
      <c r="AD17" s="405"/>
    </row>
    <row r="18" spans="1:30" ht="76.5">
      <c r="A18" s="308">
        <v>13</v>
      </c>
      <c r="B18" s="155" t="s">
        <v>230</v>
      </c>
      <c r="C18" s="155" t="s">
        <v>272</v>
      </c>
      <c r="D18" s="155" t="s">
        <v>273</v>
      </c>
      <c r="E18" s="367" t="s">
        <v>274</v>
      </c>
      <c r="F18" s="236" t="s">
        <v>214</v>
      </c>
      <c r="G18" s="61" t="s">
        <v>215</v>
      </c>
      <c r="H18" s="61" t="s">
        <v>253</v>
      </c>
      <c r="I18" s="178"/>
      <c r="J18" s="178"/>
      <c r="K18" s="178">
        <v>9500</v>
      </c>
      <c r="L18" s="178">
        <v>2000</v>
      </c>
      <c r="M18" s="231">
        <v>36623</v>
      </c>
      <c r="N18" s="231" t="s">
        <v>912</v>
      </c>
      <c r="O18" s="61">
        <v>2</v>
      </c>
      <c r="P18" s="61"/>
      <c r="Q18" s="61">
        <v>18000</v>
      </c>
      <c r="R18" s="61" t="s">
        <v>175</v>
      </c>
      <c r="S18" s="61">
        <v>369906</v>
      </c>
      <c r="T18" s="371"/>
      <c r="U18" s="389"/>
      <c r="V18" s="375" t="s">
        <v>217</v>
      </c>
      <c r="W18" s="375" t="s">
        <v>939</v>
      </c>
      <c r="X18" s="375"/>
      <c r="Y18" s="375"/>
      <c r="Z18" s="155" t="s">
        <v>218</v>
      </c>
      <c r="AA18" s="349" t="s">
        <v>218</v>
      </c>
      <c r="AB18" s="349"/>
      <c r="AC18" s="349"/>
      <c r="AD18" s="406"/>
    </row>
    <row r="19" spans="1:30" ht="38.25">
      <c r="A19" s="308">
        <v>14</v>
      </c>
      <c r="B19" s="155" t="s">
        <v>275</v>
      </c>
      <c r="C19" s="155" t="s">
        <v>276</v>
      </c>
      <c r="D19" s="155" t="s">
        <v>277</v>
      </c>
      <c r="E19" s="367" t="s">
        <v>278</v>
      </c>
      <c r="F19" s="236" t="s">
        <v>279</v>
      </c>
      <c r="G19" s="57" t="s">
        <v>215</v>
      </c>
      <c r="H19" s="57" t="s">
        <v>215</v>
      </c>
      <c r="I19" s="61"/>
      <c r="J19" s="61"/>
      <c r="K19" s="61"/>
      <c r="L19" s="61">
        <v>2019</v>
      </c>
      <c r="M19" s="231">
        <v>43795</v>
      </c>
      <c r="N19" s="231" t="s">
        <v>915</v>
      </c>
      <c r="O19" s="61"/>
      <c r="P19" s="61">
        <v>2000</v>
      </c>
      <c r="Q19" s="61">
        <v>3000</v>
      </c>
      <c r="R19" s="61" t="s">
        <v>175</v>
      </c>
      <c r="S19" s="61" t="s">
        <v>242</v>
      </c>
      <c r="T19" s="371"/>
      <c r="U19" s="390">
        <v>131700</v>
      </c>
      <c r="V19" s="375" t="s">
        <v>940</v>
      </c>
      <c r="W19" s="375" t="s">
        <v>941</v>
      </c>
      <c r="X19" s="375" t="s">
        <v>940</v>
      </c>
      <c r="Y19" s="375" t="s">
        <v>941</v>
      </c>
      <c r="Z19" s="155" t="s">
        <v>218</v>
      </c>
      <c r="AA19" s="349" t="s">
        <v>218</v>
      </c>
      <c r="AB19" s="349" t="s">
        <v>218</v>
      </c>
      <c r="AC19" s="349"/>
      <c r="AD19" s="406"/>
    </row>
    <row r="20" spans="1:30" ht="51">
      <c r="A20" s="308">
        <v>15</v>
      </c>
      <c r="B20" s="369" t="s">
        <v>904</v>
      </c>
      <c r="C20" s="369" t="s">
        <v>254</v>
      </c>
      <c r="D20" s="369" t="s">
        <v>255</v>
      </c>
      <c r="E20" s="367" t="s">
        <v>256</v>
      </c>
      <c r="F20" s="155" t="s">
        <v>219</v>
      </c>
      <c r="G20" s="155" t="s">
        <v>215</v>
      </c>
      <c r="H20" s="155" t="s">
        <v>215</v>
      </c>
      <c r="I20" s="366"/>
      <c r="J20" s="57"/>
      <c r="K20" s="57">
        <v>1870</v>
      </c>
      <c r="L20" s="57">
        <v>2005</v>
      </c>
      <c r="M20" s="235" t="s">
        <v>257</v>
      </c>
      <c r="N20" s="235" t="s">
        <v>258</v>
      </c>
      <c r="O20" s="57">
        <v>9</v>
      </c>
      <c r="P20" s="57"/>
      <c r="Q20" s="57">
        <v>2960</v>
      </c>
      <c r="R20" s="57" t="s">
        <v>175</v>
      </c>
      <c r="S20" s="57">
        <v>31772</v>
      </c>
      <c r="T20" s="372"/>
      <c r="U20" s="389"/>
      <c r="V20" s="375" t="s">
        <v>942</v>
      </c>
      <c r="W20" s="375" t="s">
        <v>943</v>
      </c>
      <c r="X20" s="375"/>
      <c r="Y20" s="375"/>
      <c r="Z20" s="155" t="s">
        <v>218</v>
      </c>
      <c r="AA20" s="349"/>
      <c r="AB20" s="349"/>
      <c r="AC20" s="349"/>
      <c r="AD20" s="406"/>
    </row>
    <row r="21" spans="1:30" ht="39" thickBot="1">
      <c r="A21" s="311">
        <v>4</v>
      </c>
      <c r="B21" s="391" t="s">
        <v>905</v>
      </c>
      <c r="C21" s="391" t="s">
        <v>906</v>
      </c>
      <c r="D21" s="391" t="s">
        <v>907</v>
      </c>
      <c r="E21" s="392" t="s">
        <v>908</v>
      </c>
      <c r="F21" s="236" t="s">
        <v>214</v>
      </c>
      <c r="G21" s="57" t="s">
        <v>215</v>
      </c>
      <c r="H21" s="57" t="s">
        <v>215</v>
      </c>
      <c r="I21" s="178"/>
      <c r="J21" s="178"/>
      <c r="K21" s="178">
        <v>2148</v>
      </c>
      <c r="L21" s="178">
        <v>2007</v>
      </c>
      <c r="M21" s="393">
        <v>39261</v>
      </c>
      <c r="N21" s="393" t="s">
        <v>916</v>
      </c>
      <c r="O21" s="178">
        <v>9</v>
      </c>
      <c r="P21" s="178"/>
      <c r="Q21" s="178">
        <v>2940</v>
      </c>
      <c r="R21" s="178"/>
      <c r="S21" s="178">
        <v>202235</v>
      </c>
      <c r="T21" s="178"/>
      <c r="U21" s="394">
        <v>38000</v>
      </c>
      <c r="V21" s="395" t="s">
        <v>919</v>
      </c>
      <c r="W21" s="395" t="s">
        <v>920</v>
      </c>
      <c r="X21" s="395" t="s">
        <v>919</v>
      </c>
      <c r="Y21" s="395" t="s">
        <v>920</v>
      </c>
      <c r="Z21" s="57" t="s">
        <v>81</v>
      </c>
      <c r="AA21" s="396" t="s">
        <v>81</v>
      </c>
      <c r="AB21" s="396" t="s">
        <v>81</v>
      </c>
      <c r="AC21" s="397"/>
      <c r="AD21" s="407"/>
    </row>
    <row r="22" spans="1:30" ht="18.75" customHeight="1" thickBot="1">
      <c r="A22" s="596" t="s">
        <v>80</v>
      </c>
      <c r="B22" s="597"/>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8"/>
    </row>
    <row r="23" spans="1:30" s="384" customFormat="1" ht="39" thickBot="1">
      <c r="A23" s="408">
        <v>1</v>
      </c>
      <c r="B23" s="398" t="s">
        <v>311</v>
      </c>
      <c r="C23" s="51" t="s">
        <v>312</v>
      </c>
      <c r="D23" s="51" t="s">
        <v>313</v>
      </c>
      <c r="E23" s="392" t="s">
        <v>444</v>
      </c>
      <c r="F23" s="51" t="s">
        <v>314</v>
      </c>
      <c r="G23" s="100" t="s">
        <v>215</v>
      </c>
      <c r="H23" s="100" t="s">
        <v>215</v>
      </c>
      <c r="I23" s="51"/>
      <c r="J23" s="51"/>
      <c r="K23" s="51" t="s">
        <v>315</v>
      </c>
      <c r="L23" s="51">
        <v>2022</v>
      </c>
      <c r="M23" s="399" t="s">
        <v>316</v>
      </c>
      <c r="N23" s="399" t="s">
        <v>317</v>
      </c>
      <c r="O23" s="51">
        <v>9</v>
      </c>
      <c r="P23" s="51" t="s">
        <v>318</v>
      </c>
      <c r="Q23" s="51" t="s">
        <v>319</v>
      </c>
      <c r="R23" s="51" t="s">
        <v>127</v>
      </c>
      <c r="S23" s="51">
        <v>10211</v>
      </c>
      <c r="T23" s="51" t="s">
        <v>320</v>
      </c>
      <c r="U23" s="400">
        <v>158100</v>
      </c>
      <c r="V23" s="401" t="s">
        <v>917</v>
      </c>
      <c r="W23" s="401" t="s">
        <v>918</v>
      </c>
      <c r="X23" s="401" t="s">
        <v>917</v>
      </c>
      <c r="Y23" s="401" t="s">
        <v>918</v>
      </c>
      <c r="Z23" s="100" t="s">
        <v>81</v>
      </c>
      <c r="AA23" s="269" t="s">
        <v>81</v>
      </c>
      <c r="AB23" s="269" t="s">
        <v>81</v>
      </c>
      <c r="AC23" s="402" t="s">
        <v>81</v>
      </c>
      <c r="AD23" s="409"/>
    </row>
    <row r="24" spans="1:30" ht="18.75" customHeight="1" thickBot="1">
      <c r="A24" s="596" t="s">
        <v>67</v>
      </c>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8"/>
    </row>
    <row r="25" spans="1:30" s="370" customFormat="1" ht="39" thickBot="1">
      <c r="A25" s="410">
        <v>1</v>
      </c>
      <c r="B25" s="411" t="s">
        <v>280</v>
      </c>
      <c r="C25" s="412" t="s">
        <v>281</v>
      </c>
      <c r="D25" s="412" t="s">
        <v>440</v>
      </c>
      <c r="E25" s="392" t="s">
        <v>282</v>
      </c>
      <c r="F25" s="412" t="s">
        <v>283</v>
      </c>
      <c r="G25" s="413" t="s">
        <v>215</v>
      </c>
      <c r="H25" s="413" t="s">
        <v>216</v>
      </c>
      <c r="I25" s="412"/>
      <c r="J25" s="412"/>
      <c r="K25" s="412" t="s">
        <v>284</v>
      </c>
      <c r="L25" s="412">
        <v>2008</v>
      </c>
      <c r="M25" s="414" t="s">
        <v>285</v>
      </c>
      <c r="N25" s="414" t="s">
        <v>431</v>
      </c>
      <c r="O25" s="412">
        <v>17</v>
      </c>
      <c r="P25" s="412">
        <v>6505</v>
      </c>
      <c r="Q25" s="412">
        <v>6505</v>
      </c>
      <c r="R25" s="412" t="s">
        <v>127</v>
      </c>
      <c r="S25" s="412">
        <v>416854</v>
      </c>
      <c r="T25" s="412" t="s">
        <v>176</v>
      </c>
      <c r="U25" s="415">
        <v>26100</v>
      </c>
      <c r="V25" s="416" t="s">
        <v>921</v>
      </c>
      <c r="W25" s="416" t="s">
        <v>922</v>
      </c>
      <c r="X25" s="416" t="s">
        <v>921</v>
      </c>
      <c r="Y25" s="416" t="s">
        <v>922</v>
      </c>
      <c r="Z25" s="413" t="s">
        <v>218</v>
      </c>
      <c r="AA25" s="417" t="s">
        <v>218</v>
      </c>
      <c r="AB25" s="417" t="s">
        <v>218</v>
      </c>
      <c r="AC25" s="418"/>
      <c r="AD25" s="419"/>
    </row>
    <row r="26" spans="9:29" ht="12.75">
      <c r="I26" s="220"/>
      <c r="J26" s="221"/>
      <c r="V26" s="218"/>
      <c r="W26" s="218"/>
      <c r="X26" s="218"/>
      <c r="Y26" s="218"/>
      <c r="Z26" s="218"/>
      <c r="AA26" s="220"/>
      <c r="AB26" s="220"/>
      <c r="AC26" s="220"/>
    </row>
    <row r="27" spans="9:29" ht="12.75">
      <c r="I27" s="220"/>
      <c r="J27" s="221"/>
      <c r="V27" s="218"/>
      <c r="W27" s="218"/>
      <c r="X27" s="218"/>
      <c r="Y27" s="218"/>
      <c r="Z27" s="218"/>
      <c r="AA27" s="220"/>
      <c r="AB27" s="220"/>
      <c r="AC27" s="220"/>
    </row>
  </sheetData>
  <sheetProtection selectLockedCells="1" selectUnlockedCells="1"/>
  <mergeCells count="29">
    <mergeCell ref="Z3:AC4"/>
    <mergeCell ref="V3:W4"/>
    <mergeCell ref="X3:Y4"/>
    <mergeCell ref="AD3:AD5"/>
    <mergeCell ref="A6:AD6"/>
    <mergeCell ref="A24:AD24"/>
    <mergeCell ref="A22:AD22"/>
    <mergeCell ref="P3:P5"/>
    <mergeCell ref="Q3:Q5"/>
    <mergeCell ref="R3:R5"/>
    <mergeCell ref="S3:S5"/>
    <mergeCell ref="T3:T5"/>
    <mergeCell ref="U3:U5"/>
    <mergeCell ref="I3:J4"/>
    <mergeCell ref="K3:K5"/>
    <mergeCell ref="L3:L5"/>
    <mergeCell ref="M3:M5"/>
    <mergeCell ref="N3:N5"/>
    <mergeCell ref="O3:O5"/>
    <mergeCell ref="M1:N1"/>
    <mergeCell ref="A2:N2"/>
    <mergeCell ref="A3:A5"/>
    <mergeCell ref="B3:B5"/>
    <mergeCell ref="C3:C5"/>
    <mergeCell ref="D3:D5"/>
    <mergeCell ref="E3:E5"/>
    <mergeCell ref="F3:F5"/>
    <mergeCell ref="G3:G5"/>
    <mergeCell ref="H3:H5"/>
  </mergeCells>
  <printOptions horizontalCentered="1"/>
  <pageMargins left="0" right="0" top="0.7875" bottom="0.39375" header="0.5118055555555555" footer="0.5118055555555555"/>
  <pageSetup horizontalDpi="600" verticalDpi="600" orientation="landscape" paperSize="8" scale="50" r:id="rId1"/>
</worksheet>
</file>

<file path=xl/worksheets/sheet7.xml><?xml version="1.0" encoding="utf-8"?>
<worksheet xmlns="http://schemas.openxmlformats.org/spreadsheetml/2006/main" xmlns:r="http://schemas.openxmlformats.org/officeDocument/2006/relationships">
  <dimension ref="A1:G51"/>
  <sheetViews>
    <sheetView view="pageBreakPreview" zoomScale="85" zoomScaleNormal="85" zoomScaleSheetLayoutView="85" zoomScalePageLayoutView="0" workbookViewId="0" topLeftCell="A1">
      <selection activeCell="F76" sqref="F76"/>
    </sheetView>
  </sheetViews>
  <sheetFormatPr defaultColWidth="9.00390625" defaultRowHeight="12.75"/>
  <cols>
    <col min="1" max="1" width="4.28125" style="0" customWidth="1"/>
    <col min="2" max="2" width="18.140625" style="0" customWidth="1"/>
    <col min="3" max="3" width="18.140625" style="355" customWidth="1"/>
    <col min="4" max="4" width="41.28125" style="0" customWidth="1"/>
    <col min="5" max="6" width="23.28125" style="0" customWidth="1"/>
  </cols>
  <sheetData>
    <row r="1" ht="12.75">
      <c r="A1" s="3" t="s">
        <v>535</v>
      </c>
    </row>
    <row r="2" ht="13.5" thickBot="1"/>
    <row r="3" spans="1:6" ht="15.75" thickBot="1">
      <c r="A3" s="259" t="s">
        <v>76</v>
      </c>
      <c r="B3" s="258" t="s">
        <v>292</v>
      </c>
      <c r="C3" s="356" t="s">
        <v>469</v>
      </c>
      <c r="D3" s="258" t="s">
        <v>291</v>
      </c>
      <c r="E3" s="257" t="s">
        <v>290</v>
      </c>
      <c r="F3" s="257" t="s">
        <v>946</v>
      </c>
    </row>
    <row r="4" spans="1:6" ht="15.75" thickBot="1">
      <c r="A4" s="602" t="s">
        <v>534</v>
      </c>
      <c r="B4" s="604"/>
      <c r="C4" s="604"/>
      <c r="D4" s="604"/>
      <c r="E4" s="604"/>
      <c r="F4" s="427"/>
    </row>
    <row r="5" spans="1:7" ht="41.25" customHeight="1" thickBot="1">
      <c r="A5" s="428">
        <v>1</v>
      </c>
      <c r="B5" s="429" t="s">
        <v>539</v>
      </c>
      <c r="C5" s="430" t="s">
        <v>497</v>
      </c>
      <c r="D5" s="431" t="s">
        <v>540</v>
      </c>
      <c r="E5" s="432">
        <v>320</v>
      </c>
      <c r="F5" s="432"/>
      <c r="G5" s="3"/>
    </row>
    <row r="6" spans="1:7" ht="41.25" customHeight="1" thickBot="1">
      <c r="A6" s="428">
        <v>2</v>
      </c>
      <c r="B6" s="429" t="s">
        <v>542</v>
      </c>
      <c r="C6" s="430" t="s">
        <v>497</v>
      </c>
      <c r="D6" s="431" t="s">
        <v>541</v>
      </c>
      <c r="E6" s="432">
        <v>1674.01</v>
      </c>
      <c r="F6" s="432"/>
      <c r="G6" s="3"/>
    </row>
    <row r="7" spans="1:6" ht="15.75" thickBot="1">
      <c r="A7" s="600" t="s">
        <v>289</v>
      </c>
      <c r="B7" s="603"/>
      <c r="C7" s="603"/>
      <c r="D7" s="603"/>
      <c r="E7" s="252">
        <f>SUM(E5:E6)</f>
        <v>1994.01</v>
      </c>
      <c r="F7" s="252"/>
    </row>
    <row r="8" spans="1:6" ht="15.75" thickBot="1">
      <c r="A8" s="602" t="s">
        <v>468</v>
      </c>
      <c r="B8" s="602"/>
      <c r="C8" s="602"/>
      <c r="D8" s="602"/>
      <c r="E8" s="602"/>
      <c r="F8" s="427"/>
    </row>
    <row r="9" spans="1:6" ht="40.5" customHeight="1" thickBot="1">
      <c r="A9" s="256">
        <v>1</v>
      </c>
      <c r="B9" s="245" t="s">
        <v>470</v>
      </c>
      <c r="C9" s="357" t="s">
        <v>497</v>
      </c>
      <c r="D9" s="244" t="s">
        <v>496</v>
      </c>
      <c r="E9" s="247">
        <v>1720.77</v>
      </c>
      <c r="F9" s="247"/>
    </row>
    <row r="10" spans="1:6" ht="40.5" customHeight="1" thickBot="1">
      <c r="A10" s="256">
        <v>2</v>
      </c>
      <c r="B10" s="245" t="s">
        <v>471</v>
      </c>
      <c r="C10" s="357" t="s">
        <v>497</v>
      </c>
      <c r="D10" s="244" t="s">
        <v>498</v>
      </c>
      <c r="E10" s="247">
        <v>430</v>
      </c>
      <c r="F10" s="247"/>
    </row>
    <row r="11" spans="1:6" ht="40.5" customHeight="1" thickBot="1">
      <c r="A11" s="256">
        <v>3</v>
      </c>
      <c r="B11" s="245" t="s">
        <v>471</v>
      </c>
      <c r="C11" s="357" t="s">
        <v>497</v>
      </c>
      <c r="D11" s="244" t="s">
        <v>500</v>
      </c>
      <c r="E11" s="247">
        <v>745</v>
      </c>
      <c r="F11" s="247"/>
    </row>
    <row r="12" spans="1:6" ht="40.5" customHeight="1" thickBot="1">
      <c r="A12" s="256">
        <v>4</v>
      </c>
      <c r="B12" s="245" t="s">
        <v>472</v>
      </c>
      <c r="C12" s="357" t="s">
        <v>497</v>
      </c>
      <c r="D12" s="244" t="s">
        <v>501</v>
      </c>
      <c r="E12" s="247">
        <v>200</v>
      </c>
      <c r="F12" s="247"/>
    </row>
    <row r="13" spans="1:6" ht="40.5" customHeight="1" thickBot="1">
      <c r="A13" s="256">
        <v>5</v>
      </c>
      <c r="B13" s="254" t="s">
        <v>478</v>
      </c>
      <c r="C13" s="358" t="s">
        <v>497</v>
      </c>
      <c r="D13" s="253" t="s">
        <v>506</v>
      </c>
      <c r="E13" s="247">
        <v>1450</v>
      </c>
      <c r="F13" s="247"/>
    </row>
    <row r="14" spans="1:6" ht="40.5" customHeight="1" thickBot="1">
      <c r="A14" s="256">
        <v>6</v>
      </c>
      <c r="B14" s="245" t="s">
        <v>473</v>
      </c>
      <c r="C14" s="357" t="s">
        <v>503</v>
      </c>
      <c r="D14" s="244" t="s">
        <v>502</v>
      </c>
      <c r="E14" s="247">
        <v>5904</v>
      </c>
      <c r="F14" s="247"/>
    </row>
    <row r="15" spans="1:6" ht="40.5" customHeight="1" thickBot="1">
      <c r="A15" s="256">
        <v>7</v>
      </c>
      <c r="B15" s="245" t="s">
        <v>474</v>
      </c>
      <c r="C15" s="357" t="s">
        <v>503</v>
      </c>
      <c r="D15" s="244" t="s">
        <v>504</v>
      </c>
      <c r="E15" s="247">
        <v>4766</v>
      </c>
      <c r="F15" s="247"/>
    </row>
    <row r="16" spans="1:6" ht="40.5" customHeight="1" thickBot="1">
      <c r="A16" s="256">
        <v>8</v>
      </c>
      <c r="B16" s="245" t="s">
        <v>475</v>
      </c>
      <c r="C16" s="357" t="s">
        <v>503</v>
      </c>
      <c r="D16" s="244" t="s">
        <v>499</v>
      </c>
      <c r="E16" s="247">
        <v>793.35</v>
      </c>
      <c r="F16" s="247"/>
    </row>
    <row r="17" spans="1:6" ht="40.5" customHeight="1" thickBot="1">
      <c r="A17" s="256">
        <v>9</v>
      </c>
      <c r="B17" s="245" t="s">
        <v>477</v>
      </c>
      <c r="C17" s="357" t="s">
        <v>503</v>
      </c>
      <c r="D17" s="244" t="s">
        <v>507</v>
      </c>
      <c r="E17" s="247">
        <v>1219.9</v>
      </c>
      <c r="F17" s="247"/>
    </row>
    <row r="18" spans="1:6" ht="40.5" customHeight="1" thickBot="1">
      <c r="A18" s="256">
        <v>10</v>
      </c>
      <c r="B18" s="245" t="s">
        <v>476</v>
      </c>
      <c r="C18" s="357" t="s">
        <v>503</v>
      </c>
      <c r="D18" s="244" t="s">
        <v>505</v>
      </c>
      <c r="E18" s="247">
        <v>11254.75</v>
      </c>
      <c r="F18" s="247"/>
    </row>
    <row r="19" spans="1:6" ht="15.75" thickBot="1">
      <c r="A19" s="600" t="s">
        <v>536</v>
      </c>
      <c r="B19" s="600"/>
      <c r="C19" s="600"/>
      <c r="D19" s="600"/>
      <c r="E19" s="255">
        <f>SUM(E9:E18)</f>
        <v>28483.77</v>
      </c>
      <c r="F19" s="255"/>
    </row>
    <row r="20" spans="1:6" ht="15.75" thickBot="1">
      <c r="A20" s="251" t="s">
        <v>76</v>
      </c>
      <c r="B20" s="250" t="s">
        <v>292</v>
      </c>
      <c r="C20" s="359" t="s">
        <v>469</v>
      </c>
      <c r="D20" s="250" t="s">
        <v>291</v>
      </c>
      <c r="E20" s="249" t="s">
        <v>290</v>
      </c>
      <c r="F20" s="249"/>
    </row>
    <row r="21" spans="1:6" ht="15.75" thickBot="1">
      <c r="A21" s="602" t="s">
        <v>479</v>
      </c>
      <c r="B21" s="602"/>
      <c r="C21" s="602"/>
      <c r="D21" s="602"/>
      <c r="E21" s="602"/>
      <c r="F21" s="427"/>
    </row>
    <row r="22" spans="1:6" ht="40.5" customHeight="1">
      <c r="A22" s="248">
        <v>1</v>
      </c>
      <c r="B22" s="245" t="s">
        <v>480</v>
      </c>
      <c r="C22" s="357" t="s">
        <v>503</v>
      </c>
      <c r="D22" s="244" t="s">
        <v>508</v>
      </c>
      <c r="E22" s="247">
        <v>7411</v>
      </c>
      <c r="F22" s="247"/>
    </row>
    <row r="23" spans="1:6" ht="40.5" customHeight="1">
      <c r="A23" s="248">
        <v>2</v>
      </c>
      <c r="B23" s="245" t="s">
        <v>481</v>
      </c>
      <c r="C23" s="357" t="s">
        <v>510</v>
      </c>
      <c r="D23" s="244" t="s">
        <v>509</v>
      </c>
      <c r="E23" s="247">
        <v>300</v>
      </c>
      <c r="F23" s="247"/>
    </row>
    <row r="24" spans="1:6" ht="40.5" customHeight="1">
      <c r="A24" s="248">
        <v>3</v>
      </c>
      <c r="B24" s="245" t="s">
        <v>482</v>
      </c>
      <c r="C24" s="357" t="s">
        <v>503</v>
      </c>
      <c r="D24" s="244" t="s">
        <v>511</v>
      </c>
      <c r="E24" s="247">
        <v>6850</v>
      </c>
      <c r="F24" s="247"/>
    </row>
    <row r="25" spans="1:6" ht="40.5" customHeight="1">
      <c r="A25" s="248">
        <v>4</v>
      </c>
      <c r="B25" s="245" t="s">
        <v>482</v>
      </c>
      <c r="C25" s="357" t="s">
        <v>503</v>
      </c>
      <c r="D25" s="244" t="s">
        <v>512</v>
      </c>
      <c r="E25" s="247">
        <v>3645</v>
      </c>
      <c r="F25" s="247"/>
    </row>
    <row r="26" spans="1:6" ht="40.5" customHeight="1">
      <c r="A26" s="248">
        <v>5</v>
      </c>
      <c r="B26" s="245" t="s">
        <v>483</v>
      </c>
      <c r="C26" s="357" t="s">
        <v>510</v>
      </c>
      <c r="D26" s="244" t="s">
        <v>513</v>
      </c>
      <c r="E26" s="247">
        <v>718.29</v>
      </c>
      <c r="F26" s="247"/>
    </row>
    <row r="27" spans="1:6" ht="40.5" customHeight="1">
      <c r="A27" s="248">
        <v>6</v>
      </c>
      <c r="B27" s="245" t="s">
        <v>484</v>
      </c>
      <c r="C27" s="357" t="s">
        <v>503</v>
      </c>
      <c r="D27" s="244" t="s">
        <v>514</v>
      </c>
      <c r="E27" s="247">
        <v>8121.7</v>
      </c>
      <c r="F27" s="247"/>
    </row>
    <row r="28" spans="1:6" ht="40.5" customHeight="1">
      <c r="A28" s="248">
        <v>7</v>
      </c>
      <c r="B28" s="245" t="s">
        <v>486</v>
      </c>
      <c r="C28" s="357" t="s">
        <v>497</v>
      </c>
      <c r="D28" s="244" t="s">
        <v>516</v>
      </c>
      <c r="E28" s="247">
        <v>339</v>
      </c>
      <c r="F28" s="247"/>
    </row>
    <row r="29" spans="1:6" ht="40.5" customHeight="1">
      <c r="A29" s="248">
        <v>8</v>
      </c>
      <c r="B29" s="254" t="s">
        <v>488</v>
      </c>
      <c r="C29" s="358" t="s">
        <v>503</v>
      </c>
      <c r="D29" s="253" t="s">
        <v>518</v>
      </c>
      <c r="E29" s="247">
        <v>6242.42</v>
      </c>
      <c r="F29" s="247"/>
    </row>
    <row r="30" spans="1:6" ht="40.5" customHeight="1">
      <c r="A30" s="248">
        <v>9</v>
      </c>
      <c r="B30" s="245" t="s">
        <v>485</v>
      </c>
      <c r="C30" s="357" t="s">
        <v>503</v>
      </c>
      <c r="D30" s="244" t="s">
        <v>515</v>
      </c>
      <c r="E30" s="247">
        <v>1353</v>
      </c>
      <c r="F30" s="247"/>
    </row>
    <row r="31" spans="1:6" ht="40.5" customHeight="1">
      <c r="A31" s="248">
        <v>10</v>
      </c>
      <c r="B31" s="245" t="s">
        <v>487</v>
      </c>
      <c r="C31" s="357" t="s">
        <v>503</v>
      </c>
      <c r="D31" s="244" t="s">
        <v>517</v>
      </c>
      <c r="E31" s="247">
        <v>6759.94</v>
      </c>
      <c r="F31" s="247"/>
    </row>
    <row r="32" spans="1:6" ht="40.5" customHeight="1">
      <c r="A32" s="248">
        <v>11</v>
      </c>
      <c r="B32" s="254" t="s">
        <v>489</v>
      </c>
      <c r="C32" s="358" t="s">
        <v>503</v>
      </c>
      <c r="D32" s="253" t="s">
        <v>519</v>
      </c>
      <c r="E32" s="247">
        <v>11171.57</v>
      </c>
      <c r="F32" s="247"/>
    </row>
    <row r="33" spans="1:6" ht="40.5" customHeight="1">
      <c r="A33" s="248">
        <v>12</v>
      </c>
      <c r="B33" s="245" t="s">
        <v>490</v>
      </c>
      <c r="C33" s="357" t="s">
        <v>503</v>
      </c>
      <c r="D33" s="244" t="s">
        <v>520</v>
      </c>
      <c r="E33" s="247">
        <v>11804.15</v>
      </c>
      <c r="F33" s="247"/>
    </row>
    <row r="34" spans="1:6" ht="40.5" customHeight="1">
      <c r="A34" s="248">
        <v>13</v>
      </c>
      <c r="B34" s="245" t="s">
        <v>491</v>
      </c>
      <c r="C34" s="357" t="s">
        <v>510</v>
      </c>
      <c r="D34" s="244" t="s">
        <v>521</v>
      </c>
      <c r="E34" s="247">
        <v>1541.55</v>
      </c>
      <c r="F34" s="247"/>
    </row>
    <row r="35" spans="1:6" ht="40.5" customHeight="1">
      <c r="A35" s="248">
        <v>14</v>
      </c>
      <c r="B35" s="245" t="s">
        <v>234</v>
      </c>
      <c r="C35" s="357" t="s">
        <v>523</v>
      </c>
      <c r="D35" s="244" t="s">
        <v>522</v>
      </c>
      <c r="E35" s="247">
        <v>172</v>
      </c>
      <c r="F35" s="247"/>
    </row>
    <row r="36" spans="1:7" ht="61.5" customHeight="1">
      <c r="A36" s="248">
        <v>15</v>
      </c>
      <c r="B36" s="245" t="s">
        <v>525</v>
      </c>
      <c r="C36" s="357" t="s">
        <v>543</v>
      </c>
      <c r="D36" s="244" t="s">
        <v>524</v>
      </c>
      <c r="E36" s="247">
        <v>5200</v>
      </c>
      <c r="F36" s="247"/>
      <c r="G36" s="3"/>
    </row>
    <row r="37" spans="1:6" ht="40.5" customHeight="1" thickBot="1">
      <c r="A37" s="248"/>
      <c r="B37" s="245" t="s">
        <v>945</v>
      </c>
      <c r="C37" s="357" t="s">
        <v>543</v>
      </c>
      <c r="D37" s="244"/>
      <c r="E37" s="247">
        <v>1906</v>
      </c>
      <c r="F37" s="247">
        <v>8858</v>
      </c>
    </row>
    <row r="38" spans="1:6" ht="15.75" thickBot="1">
      <c r="A38" s="600" t="s">
        <v>537</v>
      </c>
      <c r="B38" s="600"/>
      <c r="C38" s="600"/>
      <c r="D38" s="600"/>
      <c r="E38" s="252">
        <f>SUM(E22:E37)</f>
        <v>73535.62000000001</v>
      </c>
      <c r="F38" s="252">
        <f>SUM(F22:F37)</f>
        <v>8858</v>
      </c>
    </row>
    <row r="39" spans="1:6" ht="15.75" thickBot="1">
      <c r="A39" s="251" t="s">
        <v>76</v>
      </c>
      <c r="B39" s="250" t="s">
        <v>292</v>
      </c>
      <c r="C39" s="359"/>
      <c r="D39" s="250" t="s">
        <v>291</v>
      </c>
      <c r="E39" s="249" t="s">
        <v>290</v>
      </c>
      <c r="F39" s="249"/>
    </row>
    <row r="40" spans="1:6" ht="15.75" thickBot="1">
      <c r="A40" s="602" t="s">
        <v>526</v>
      </c>
      <c r="B40" s="602"/>
      <c r="C40" s="602"/>
      <c r="D40" s="602"/>
      <c r="E40" s="602"/>
      <c r="F40" s="427"/>
    </row>
    <row r="41" spans="1:6" ht="45" customHeight="1">
      <c r="A41" s="246">
        <v>1</v>
      </c>
      <c r="B41" s="245" t="s">
        <v>492</v>
      </c>
      <c r="C41" s="357" t="s">
        <v>528</v>
      </c>
      <c r="D41" s="244" t="s">
        <v>527</v>
      </c>
      <c r="E41" s="247">
        <v>300</v>
      </c>
      <c r="F41" s="247"/>
    </row>
    <row r="42" spans="1:6" ht="45" customHeight="1">
      <c r="A42" s="354">
        <v>2</v>
      </c>
      <c r="B42" s="353" t="s">
        <v>492</v>
      </c>
      <c r="C42" s="357" t="s">
        <v>503</v>
      </c>
      <c r="D42" s="244" t="s">
        <v>533</v>
      </c>
      <c r="E42" s="243">
        <v>4459.13</v>
      </c>
      <c r="F42" s="243"/>
    </row>
    <row r="43" spans="1:6" ht="45" customHeight="1">
      <c r="A43" s="354">
        <v>3</v>
      </c>
      <c r="B43" s="353" t="s">
        <v>493</v>
      </c>
      <c r="C43" s="357" t="s">
        <v>530</v>
      </c>
      <c r="D43" s="244" t="s">
        <v>529</v>
      </c>
      <c r="E43" s="243">
        <v>1269</v>
      </c>
      <c r="F43" s="243"/>
    </row>
    <row r="44" spans="1:6" ht="45" customHeight="1">
      <c r="A44" s="354">
        <v>4</v>
      </c>
      <c r="B44" s="353" t="s">
        <v>493</v>
      </c>
      <c r="C44" s="357" t="s">
        <v>530</v>
      </c>
      <c r="D44" s="244" t="s">
        <v>529</v>
      </c>
      <c r="E44" s="243">
        <v>100</v>
      </c>
      <c r="F44" s="243"/>
    </row>
    <row r="45" spans="1:6" ht="45" customHeight="1">
      <c r="A45" s="354">
        <v>5</v>
      </c>
      <c r="B45" s="353" t="s">
        <v>494</v>
      </c>
      <c r="C45" s="357" t="s">
        <v>503</v>
      </c>
      <c r="D45" s="244" t="s">
        <v>531</v>
      </c>
      <c r="E45" s="243">
        <v>5000</v>
      </c>
      <c r="F45" s="243"/>
    </row>
    <row r="46" spans="1:6" ht="45" customHeight="1" thickBot="1">
      <c r="A46" s="354">
        <v>6</v>
      </c>
      <c r="B46" s="353" t="s">
        <v>495</v>
      </c>
      <c r="C46" s="357" t="s">
        <v>503</v>
      </c>
      <c r="D46" s="244" t="s">
        <v>532</v>
      </c>
      <c r="E46" s="243">
        <v>2500</v>
      </c>
      <c r="F46" s="243"/>
    </row>
    <row r="47" spans="1:6" ht="15.75" thickBot="1">
      <c r="A47" s="603" t="s">
        <v>538</v>
      </c>
      <c r="B47" s="600"/>
      <c r="C47" s="600"/>
      <c r="D47" s="600"/>
      <c r="E47" s="242">
        <f>SUM(E41:E46)</f>
        <v>13628.130000000001</v>
      </c>
      <c r="F47" s="242"/>
    </row>
    <row r="48" spans="5:6" ht="15.75" thickBot="1">
      <c r="E48" s="241"/>
      <c r="F48" s="241"/>
    </row>
    <row r="49" spans="1:6" ht="21" thickBot="1">
      <c r="A49" s="601" t="s">
        <v>288</v>
      </c>
      <c r="B49" s="601"/>
      <c r="C49" s="601"/>
      <c r="D49" s="601"/>
      <c r="E49" s="240">
        <f>SUM(E7,E47,E38,E19)</f>
        <v>117641.53000000001</v>
      </c>
      <c r="F49" s="240"/>
    </row>
    <row r="50" spans="1:6" ht="21" thickBot="1">
      <c r="A50" s="601" t="s">
        <v>544</v>
      </c>
      <c r="B50" s="601"/>
      <c r="C50" s="601"/>
      <c r="D50" s="601"/>
      <c r="E50" s="240">
        <f>E49-E36</f>
        <v>112441.53000000001</v>
      </c>
      <c r="F50" s="240"/>
    </row>
    <row r="51" spans="1:6" ht="21" thickBot="1">
      <c r="A51" s="601" t="s">
        <v>545</v>
      </c>
      <c r="B51" s="601"/>
      <c r="C51" s="601"/>
      <c r="D51" s="601"/>
      <c r="E51" s="240">
        <f>E36+E37</f>
        <v>7106</v>
      </c>
      <c r="F51" s="240">
        <f>F37</f>
        <v>8858</v>
      </c>
    </row>
  </sheetData>
  <sheetProtection selectLockedCells="1" selectUnlockedCells="1"/>
  <mergeCells count="11">
    <mergeCell ref="A4:E4"/>
    <mergeCell ref="A7:D7"/>
    <mergeCell ref="A8:E8"/>
    <mergeCell ref="A19:D19"/>
    <mergeCell ref="A21:E21"/>
    <mergeCell ref="A38:D38"/>
    <mergeCell ref="A50:D50"/>
    <mergeCell ref="A51:D51"/>
    <mergeCell ref="A40:E40"/>
    <mergeCell ref="A47:D47"/>
    <mergeCell ref="A49:D49"/>
  </mergeCells>
  <printOptions/>
  <pageMargins left="0.7" right="0.7" top="0.75" bottom="0.75" header="0.5118055555555555" footer="0.5118055555555555"/>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Bartosz Mikołajczyk</cp:lastModifiedBy>
  <cp:lastPrinted>2023-09-07T11:20:57Z</cp:lastPrinted>
  <dcterms:modified xsi:type="dcterms:W3CDTF">2023-10-03T12:23:49Z</dcterms:modified>
  <cp:category/>
  <cp:version/>
  <cp:contentType/>
  <cp:contentStatus/>
</cp:coreProperties>
</file>