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N95" i="1"/>
  <c r="O95"/>
  <c r="P95"/>
  <c r="N26"/>
  <c r="N96" s="1"/>
  <c r="L45"/>
  <c r="L44"/>
  <c r="L43"/>
  <c r="L42"/>
  <c r="L41"/>
  <c r="L40"/>
  <c r="L39"/>
  <c r="L37"/>
  <c r="L35"/>
  <c r="L34"/>
  <c r="L33"/>
  <c r="L30"/>
  <c r="J30"/>
  <c r="J31"/>
  <c r="L31" s="1"/>
  <c r="J32"/>
  <c r="L32" s="1"/>
  <c r="J36"/>
  <c r="L36" s="1"/>
  <c r="J38"/>
  <c r="L38" s="1"/>
  <c r="J63"/>
  <c r="J64"/>
  <c r="J65"/>
  <c r="J66"/>
  <c r="J67"/>
  <c r="J70"/>
  <c r="J72"/>
  <c r="J77"/>
  <c r="J81"/>
  <c r="J82"/>
  <c r="J83"/>
  <c r="J84"/>
  <c r="J86"/>
  <c r="J89"/>
  <c r="J90"/>
  <c r="J91"/>
  <c r="J92"/>
  <c r="J93"/>
  <c r="J94"/>
  <c r="J29"/>
  <c r="J25"/>
  <c r="M26"/>
  <c r="O26"/>
  <c r="P26"/>
  <c r="J13"/>
  <c r="J14"/>
  <c r="J15"/>
  <c r="J16"/>
  <c r="J17"/>
  <c r="J18"/>
  <c r="J19"/>
  <c r="J20"/>
  <c r="J21"/>
  <c r="J22"/>
  <c r="J23"/>
  <c r="J24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J9"/>
  <c r="L9" s="1"/>
  <c r="J10"/>
  <c r="J11"/>
  <c r="E95"/>
  <c r="F96"/>
  <c r="E85"/>
  <c r="J95" l="1"/>
  <c r="O96"/>
  <c r="P96"/>
  <c r="L29"/>
  <c r="L19" l="1"/>
  <c r="L18"/>
  <c r="L10"/>
  <c r="L94"/>
  <c r="G94"/>
  <c r="L92"/>
  <c r="G92"/>
  <c r="L93"/>
  <c r="G93"/>
  <c r="L91"/>
  <c r="G91"/>
  <c r="L89"/>
  <c r="G90"/>
  <c r="G89"/>
  <c r="L77"/>
  <c r="L11"/>
  <c r="M38"/>
  <c r="M95" s="1"/>
  <c r="M96" s="1"/>
  <c r="L86"/>
  <c r="L70"/>
  <c r="J12"/>
  <c r="L84"/>
  <c r="L83"/>
  <c r="L82"/>
  <c r="L72"/>
  <c r="L64"/>
  <c r="L65"/>
  <c r="L66"/>
  <c r="L67"/>
  <c r="L63"/>
  <c r="L88"/>
  <c r="L87"/>
  <c r="L85"/>
  <c r="L81"/>
  <c r="L80"/>
  <c r="L79"/>
  <c r="L78"/>
  <c r="L76"/>
  <c r="L75"/>
  <c r="L74"/>
  <c r="L73"/>
  <c r="L71"/>
  <c r="L69"/>
  <c r="L68"/>
  <c r="L62"/>
  <c r="L61"/>
  <c r="L60"/>
  <c r="L59"/>
  <c r="L58"/>
  <c r="L57"/>
  <c r="L56"/>
  <c r="L55"/>
  <c r="L54"/>
  <c r="L53"/>
  <c r="L52"/>
  <c r="L51"/>
  <c r="L50"/>
  <c r="L49"/>
  <c r="L48"/>
  <c r="L47"/>
  <c r="L46"/>
  <c r="L25"/>
  <c r="L24"/>
  <c r="L23"/>
  <c r="L22"/>
  <c r="L21"/>
  <c r="L20"/>
  <c r="L17"/>
  <c r="L16"/>
  <c r="L15"/>
  <c r="L14"/>
  <c r="L13"/>
  <c r="J26" l="1"/>
  <c r="J96" s="1"/>
  <c r="L12"/>
  <c r="L26" s="1"/>
  <c r="L90"/>
  <c r="L95" s="1"/>
  <c r="L96" l="1"/>
</calcChain>
</file>

<file path=xl/sharedStrings.xml><?xml version="1.0" encoding="utf-8"?>
<sst xmlns="http://schemas.openxmlformats.org/spreadsheetml/2006/main" count="117" uniqueCount="117">
  <si>
    <t>l.p</t>
  </si>
  <si>
    <t>Nazwa drogi gminnej</t>
  </si>
  <si>
    <t>Nr drogi</t>
  </si>
  <si>
    <t xml:space="preserve">asfalt </t>
  </si>
  <si>
    <t>kostka , bruk</t>
  </si>
  <si>
    <t>długość w metrach</t>
  </si>
  <si>
    <t xml:space="preserve">szerokość </t>
  </si>
  <si>
    <t xml:space="preserve">powierzchnia </t>
  </si>
  <si>
    <t>Razem powierzchnia m2</t>
  </si>
  <si>
    <t>I</t>
  </si>
  <si>
    <t>Szewce - Gowarzewo</t>
  </si>
  <si>
    <t>329000P</t>
  </si>
  <si>
    <t xml:space="preserve"> Komorniki -Bylin do Kleszczewa </t>
  </si>
  <si>
    <t>329002P</t>
  </si>
  <si>
    <t>Rabowice - granica gminy Kleszczewo Gowarzewo</t>
  </si>
  <si>
    <t>329005P</t>
  </si>
  <si>
    <t>329007P</t>
  </si>
  <si>
    <t>329011P</t>
  </si>
  <si>
    <t>od droga powiatowa nr 2441 /Kleszczewo/ Markowice granice powiatu Średzkiego - / Staniszewo/</t>
  </si>
  <si>
    <t>329012P</t>
  </si>
  <si>
    <t xml:space="preserve">Poklatki Krerowo </t>
  </si>
  <si>
    <t>329013P</t>
  </si>
  <si>
    <t xml:space="preserve">Tulce - granica gminy Kórnik / Robakowo/ </t>
  </si>
  <si>
    <t>329018P</t>
  </si>
  <si>
    <t>Tulce Komorniki</t>
  </si>
  <si>
    <t>329019P</t>
  </si>
  <si>
    <t>Bylin Kleszczewo</t>
  </si>
  <si>
    <t>329020P</t>
  </si>
  <si>
    <t>Zimin Jarosławiec</t>
  </si>
  <si>
    <t>329021P</t>
  </si>
  <si>
    <t xml:space="preserve">Szewce Tulce </t>
  </si>
  <si>
    <t>329023P</t>
  </si>
  <si>
    <t>Komorniki Zimin</t>
  </si>
  <si>
    <t>329024P</t>
  </si>
  <si>
    <t xml:space="preserve">/ Kruszewnia / - granica gminy Kleszczewo /Szewce/ </t>
  </si>
  <si>
    <t>329026P</t>
  </si>
  <si>
    <t xml:space="preserve">/ Garby /- granica gminy Kleszczewo -Szewce </t>
  </si>
  <si>
    <t>329027P</t>
  </si>
  <si>
    <t xml:space="preserve">Tulce ul. Polna </t>
  </si>
  <si>
    <t>329028P</t>
  </si>
  <si>
    <t>329030P</t>
  </si>
  <si>
    <t>II</t>
  </si>
  <si>
    <t xml:space="preserve">Drogi gminne osiedlowe i polne </t>
  </si>
  <si>
    <t xml:space="preserve">Krerowo za zabudowaniami </t>
  </si>
  <si>
    <t xml:space="preserve">Bugaj  Krerowo Lipowice </t>
  </si>
  <si>
    <t>Poklatki P. Walasiak</t>
  </si>
  <si>
    <t xml:space="preserve">Markowice Marecki Dembicki </t>
  </si>
  <si>
    <t>Markowice ( b.Ochowiak)</t>
  </si>
  <si>
    <t xml:space="preserve">Kleszczewo ul Polna </t>
  </si>
  <si>
    <t xml:space="preserve">Gowarzewo Kruszewnia </t>
  </si>
  <si>
    <t xml:space="preserve">Tulce Zadęby </t>
  </si>
  <si>
    <t>Ul.Narcyzowa łącznik</t>
  </si>
  <si>
    <t>Ul.Irysowa</t>
  </si>
  <si>
    <t xml:space="preserve">Ul.Makowa </t>
  </si>
  <si>
    <t>ul. Bukowa DR06</t>
  </si>
  <si>
    <t>Tulce ul. Radosna  171/26, 171/19</t>
  </si>
  <si>
    <t>Tulce ul. Spokojna 130/2</t>
  </si>
  <si>
    <t>Gowarzewo   Ul. Słoneczna dz. nr 491/4, 176/5</t>
  </si>
  <si>
    <t>Gowarzewo ul. Nowa dz. nr 88/23,93/12</t>
  </si>
  <si>
    <t>Ul. Parkowa 492//12, 483/37,485/18</t>
  </si>
  <si>
    <t>ul. Leszczynowa 483/37, 485/18</t>
  </si>
  <si>
    <t>Gowarzewo /Grzegorzewski / 95/8</t>
  </si>
  <si>
    <t>Gowarzewo ul. Letnia /Grzeszczak /  dz. nr 260/31</t>
  </si>
  <si>
    <t>Gowarzewo  Rumiankowa  dz. nr. 67/9</t>
  </si>
  <si>
    <t>Gowarzewo ul. Konwaliowa 67/22</t>
  </si>
  <si>
    <t>Gowarzewo ul. Krokusowa dz. nr 67/22</t>
  </si>
  <si>
    <t>Krzyżowniki / Olejniczak/ 18/7</t>
  </si>
  <si>
    <t>Śródka  Rybak dz. nr 74/9</t>
  </si>
  <si>
    <t>Tanibórz /Matysiak / dz. nr 442/10</t>
  </si>
  <si>
    <t>Poklatki dz. nr 15/33</t>
  </si>
  <si>
    <t>Poklatk w kier. Na Mikuszyn  dz. nr dz. nr 37/2</t>
  </si>
  <si>
    <t>Zimin dz. nr 13/26,</t>
  </si>
  <si>
    <t>Zimin dz. nr 13/11</t>
  </si>
  <si>
    <t>Gowarzewo dz. nr 99/7 Ul. Zagrodowa Wiśniewski/</t>
  </si>
  <si>
    <t>Gowarzewo ul. Jesienna dz.nr 213/16</t>
  </si>
  <si>
    <t>Tulce ul.Gajowa dz.nr 72/33,71/23</t>
  </si>
  <si>
    <t>RAZEM II</t>
  </si>
  <si>
    <t>OGÓŁEM</t>
  </si>
  <si>
    <t xml:space="preserve">Komorniki  Śródka </t>
  </si>
  <si>
    <t>Gowarzewo ( Goderski )</t>
  </si>
  <si>
    <t xml:space="preserve">szlaka  /tłuczeń            </t>
  </si>
  <si>
    <t xml:space="preserve">           </t>
  </si>
  <si>
    <t>razem</t>
  </si>
  <si>
    <t xml:space="preserve">Krerowo dz.9 za zlewnią </t>
  </si>
  <si>
    <t xml:space="preserve">Kleszczewo dz. nr 48/1 Spokojna </t>
  </si>
  <si>
    <t xml:space="preserve">Kleszczewo dz. nr 84/8  Krótka </t>
  </si>
  <si>
    <t>Kleszczewo /Wiśniowa / dz. nr 105/14</t>
  </si>
  <si>
    <t>Gowarzewo dz. nr 111/45 /Porzeczkowa /</t>
  </si>
  <si>
    <t>Gowarzewo dz. nr 112/46 / Poziomkowa  /</t>
  </si>
  <si>
    <t xml:space="preserve">Gowarzewo dz. nr 520,563, Truskawkowa Malinowa </t>
  </si>
  <si>
    <t>Gowarzewo Pogodna dz 341/6, 341/13,339/11</t>
  </si>
  <si>
    <t>Gowarzewo dz. nr 65/12 Sportowa</t>
  </si>
  <si>
    <t>Kleszczewo ul. Śliwkowa dz 208</t>
  </si>
  <si>
    <t xml:space="preserve">Kleszczewo ul. Morelowa , Brzoskwiniowa , Czereśniowa  112/22, 113/10,  </t>
  </si>
  <si>
    <t xml:space="preserve">Kleszczewo  119/9 Dębowa </t>
  </si>
  <si>
    <t>Kleszczewo za zabudowaniami dz. nr 104 Owocowa</t>
  </si>
  <si>
    <t xml:space="preserve">Krzyżowniki Wrzesiński </t>
  </si>
  <si>
    <t>Tulce ul. Krótka / dz.nr 102/8</t>
  </si>
  <si>
    <t>Zimin Runowo/ za szkołą /</t>
  </si>
  <si>
    <t xml:space="preserve">Markowice  dz.nr 176 działki </t>
  </si>
  <si>
    <t>Gowarzewo- Taciak dz. nr 214/35,214/46,214/29</t>
  </si>
  <si>
    <t>Gowarzewo dz. nr 147 Cicha /</t>
  </si>
  <si>
    <t>Gowarzewo- Tanibórz  / Czereśniowa /</t>
  </si>
  <si>
    <t>Gowarzewo ul. Jagodowa dz. nr 294/5, 292/59</t>
  </si>
  <si>
    <t>Gowarzewo ul. Żurawinowa dz. nr 294/17, 294/2, 292/59, 294/13</t>
  </si>
  <si>
    <t xml:space="preserve">jw. </t>
  </si>
  <si>
    <t xml:space="preserve">Gowarzewo ul. Polna </t>
  </si>
  <si>
    <t>Krzyżowniki / Baranowski / 18/7</t>
  </si>
  <si>
    <t>Komorniki /BOCZNA / dz. nr 70/7</t>
  </si>
  <si>
    <t xml:space="preserve">Gowarzewo dz.nr 297/13 Graniczna </t>
  </si>
  <si>
    <t>Załącznik nr 11 do SWZ</t>
  </si>
  <si>
    <t>Ilość równań</t>
  </si>
  <si>
    <t>Drogi Gminne</t>
  </si>
  <si>
    <t>Razem I</t>
  </si>
  <si>
    <t>Komorniki dz. nr 130/17</t>
  </si>
  <si>
    <t>Kleszczewo Czerlejno- granica gminy</t>
  </si>
  <si>
    <t>Ilościowy wykaz dróg do równania w sezonie 2023/2024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</si>
</sst>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22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Calibri"/>
      <family val="2"/>
      <charset val="238"/>
    </font>
    <font>
      <b/>
      <sz val="12.5"/>
      <color indexed="62"/>
      <name val="Arial Narrow"/>
      <family val="2"/>
      <charset val="238"/>
    </font>
    <font>
      <sz val="11"/>
      <color indexed="62"/>
      <name val="Arial Narrow"/>
      <family val="2"/>
      <charset val="238"/>
    </font>
    <font>
      <b/>
      <i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3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6" fillId="0" borderId="0" xfId="0" applyFont="1" applyAlignment="1">
      <alignment horizontal="center"/>
    </xf>
    <xf numFmtId="0" fontId="0" fillId="0" borderId="11" xfId="0" applyBorder="1"/>
    <xf numFmtId="0" fontId="5" fillId="0" borderId="0" xfId="0" applyFont="1" applyAlignment="1">
      <alignment horizontal="center"/>
    </xf>
    <xf numFmtId="0" fontId="2" fillId="2" borderId="1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8" xfId="0" applyFont="1" applyFill="1" applyBorder="1"/>
    <xf numFmtId="3" fontId="0" fillId="0" borderId="0" xfId="0" applyNumberFormat="1"/>
    <xf numFmtId="43" fontId="2" fillId="3" borderId="7" xfId="1" applyFont="1" applyFill="1" applyBorder="1" applyAlignment="1"/>
    <xf numFmtId="0" fontId="11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13" fillId="0" borderId="2" xfId="0" applyFont="1" applyBorder="1"/>
    <xf numFmtId="0" fontId="14" fillId="0" borderId="1" xfId="0" applyFont="1" applyBorder="1"/>
    <xf numFmtId="0" fontId="1" fillId="0" borderId="1" xfId="0" applyNumberFormat="1" applyFont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1" fillId="0" borderId="1" xfId="0" applyNumberFormat="1" applyFont="1" applyBorder="1" applyAlignment="1">
      <alignment wrapText="1"/>
    </xf>
    <xf numFmtId="4" fontId="1" fillId="3" borderId="5" xfId="0" applyNumberFormat="1" applyFont="1" applyFill="1" applyBorder="1"/>
    <xf numFmtId="0" fontId="3" fillId="0" borderId="2" xfId="0" applyFont="1" applyBorder="1"/>
    <xf numFmtId="0" fontId="0" fillId="0" borderId="0" xfId="0" applyFill="1"/>
    <xf numFmtId="0" fontId="15" fillId="0" borderId="0" xfId="0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0" fillId="0" borderId="0" xfId="0" applyFill="1" applyBorder="1"/>
    <xf numFmtId="0" fontId="14" fillId="0" borderId="0" xfId="0" applyFont="1" applyFill="1" applyBorder="1"/>
    <xf numFmtId="0" fontId="9" fillId="0" borderId="0" xfId="0" applyFont="1" applyFill="1" applyBorder="1"/>
    <xf numFmtId="43" fontId="10" fillId="0" borderId="0" xfId="1" applyFont="1" applyFill="1" applyBorder="1"/>
    <xf numFmtId="43" fontId="12" fillId="0" borderId="0" xfId="1" applyFont="1" applyFill="1" applyBorder="1"/>
    <xf numFmtId="3" fontId="0" fillId="0" borderId="0" xfId="0" applyNumberFormat="1" applyFill="1"/>
    <xf numFmtId="0" fontId="16" fillId="0" borderId="1" xfId="0" applyFont="1" applyFill="1" applyBorder="1"/>
    <xf numFmtId="0" fontId="9" fillId="0" borderId="9" xfId="0" applyFont="1" applyFill="1" applyBorder="1"/>
    <xf numFmtId="0" fontId="9" fillId="0" borderId="1" xfId="0" applyFont="1" applyFill="1" applyBorder="1"/>
    <xf numFmtId="4" fontId="0" fillId="0" borderId="0" xfId="0" applyNumberFormat="1"/>
    <xf numFmtId="4" fontId="1" fillId="0" borderId="1" xfId="0" applyNumberFormat="1" applyFont="1" applyFill="1" applyBorder="1"/>
    <xf numFmtId="3" fontId="9" fillId="0" borderId="1" xfId="0" applyNumberFormat="1" applyFont="1" applyFill="1" applyBorder="1"/>
    <xf numFmtId="0" fontId="13" fillId="0" borderId="1" xfId="0" applyFont="1" applyFill="1" applyBorder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1" fillId="0" borderId="9" xfId="0" applyFont="1" applyFill="1" applyBorder="1"/>
    <xf numFmtId="0" fontId="1" fillId="0" borderId="10" xfId="0" applyFont="1" applyFill="1" applyBorder="1"/>
    <xf numFmtId="4" fontId="1" fillId="0" borderId="9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/>
    <xf numFmtId="3" fontId="16" fillId="0" borderId="1" xfId="0" applyNumberFormat="1" applyFont="1" applyFill="1" applyBorder="1"/>
    <xf numFmtId="0" fontId="1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/>
    <xf numFmtId="3" fontId="9" fillId="0" borderId="0" xfId="0" applyNumberFormat="1" applyFont="1" applyFill="1" applyBorder="1"/>
    <xf numFmtId="4" fontId="3" fillId="0" borderId="1" xfId="0" applyNumberFormat="1" applyFont="1" applyFill="1" applyBorder="1"/>
    <xf numFmtId="0" fontId="18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4" fontId="1" fillId="3" borderId="6" xfId="1" applyNumberFormat="1" applyFont="1" applyFill="1" applyBorder="1" applyAlignment="1"/>
    <xf numFmtId="0" fontId="1" fillId="0" borderId="3" xfId="0" applyFont="1" applyFill="1" applyBorder="1" applyAlignment="1">
      <alignment wrapText="1"/>
    </xf>
    <xf numFmtId="43" fontId="7" fillId="3" borderId="1" xfId="1" applyFont="1" applyFill="1" applyBorder="1" applyAlignment="1"/>
    <xf numFmtId="43" fontId="7" fillId="5" borderId="7" xfId="1" applyFont="1" applyFill="1" applyBorder="1" applyAlignment="1"/>
    <xf numFmtId="0" fontId="16" fillId="0" borderId="9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2" borderId="14" xfId="0" applyFont="1" applyFill="1" applyBorder="1"/>
    <xf numFmtId="4" fontId="1" fillId="0" borderId="14" xfId="0" applyNumberFormat="1" applyFont="1" applyFill="1" applyBorder="1"/>
    <xf numFmtId="0" fontId="0" fillId="0" borderId="14" xfId="0" applyBorder="1"/>
    <xf numFmtId="0" fontId="17" fillId="0" borderId="14" xfId="0" applyFont="1" applyBorder="1"/>
    <xf numFmtId="0" fontId="2" fillId="3" borderId="5" xfId="0" applyFont="1" applyFill="1" applyBorder="1"/>
    <xf numFmtId="4" fontId="1" fillId="3" borderId="16" xfId="1" applyNumberFormat="1" applyFont="1" applyFill="1" applyBorder="1" applyAlignment="1"/>
    <xf numFmtId="4" fontId="1" fillId="0" borderId="17" xfId="0" applyNumberFormat="1" applyFont="1" applyFill="1" applyBorder="1"/>
    <xf numFmtId="4" fontId="1" fillId="0" borderId="18" xfId="0" applyNumberFormat="1" applyFont="1" applyBorder="1"/>
    <xf numFmtId="4" fontId="13" fillId="0" borderId="1" xfId="0" applyNumberFormat="1" applyFont="1" applyBorder="1"/>
    <xf numFmtId="4" fontId="2" fillId="3" borderId="19" xfId="1" applyNumberFormat="1" applyFont="1" applyFill="1" applyBorder="1" applyAlignment="1"/>
    <xf numFmtId="4" fontId="2" fillId="3" borderId="16" xfId="1" applyNumberFormat="1" applyFont="1" applyFill="1" applyBorder="1" applyAlignment="1"/>
    <xf numFmtId="43" fontId="7" fillId="3" borderId="2" xfId="1" applyFont="1" applyFill="1" applyBorder="1" applyAlignment="1"/>
    <xf numFmtId="43" fontId="7" fillId="5" borderId="13" xfId="1" applyFont="1" applyFill="1" applyBorder="1" applyAlignment="1"/>
    <xf numFmtId="0" fontId="7" fillId="5" borderId="20" xfId="0" applyFont="1" applyFill="1" applyBorder="1"/>
    <xf numFmtId="0" fontId="7" fillId="5" borderId="21" xfId="0" applyFont="1" applyFill="1" applyBorder="1"/>
    <xf numFmtId="43" fontId="7" fillId="5" borderId="21" xfId="1" applyFont="1" applyFill="1" applyBorder="1" applyAlignment="1"/>
    <xf numFmtId="43" fontId="7" fillId="5" borderId="22" xfId="1" applyFont="1" applyFill="1" applyBorder="1" applyAlignment="1"/>
    <xf numFmtId="0" fontId="7" fillId="3" borderId="4" xfId="0" applyFont="1" applyFill="1" applyBorder="1"/>
    <xf numFmtId="0" fontId="7" fillId="3" borderId="5" xfId="0" applyFont="1" applyFill="1" applyBorder="1"/>
    <xf numFmtId="4" fontId="7" fillId="3" borderId="5" xfId="0" applyNumberFormat="1" applyFont="1" applyFill="1" applyBorder="1"/>
    <xf numFmtId="43" fontId="7" fillId="3" borderId="5" xfId="1" applyFont="1" applyFill="1" applyBorder="1" applyAlignment="1"/>
    <xf numFmtId="43" fontId="7" fillId="3" borderId="16" xfId="1" applyFont="1" applyFill="1" applyBorder="1" applyAlignment="1"/>
    <xf numFmtId="0" fontId="3" fillId="4" borderId="3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dcienie szarości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tabSelected="1" workbookViewId="0">
      <selection activeCell="A4" sqref="A4:L96"/>
    </sheetView>
  </sheetViews>
  <sheetFormatPr defaultRowHeight="15"/>
  <cols>
    <col min="1" max="1" width="5.28515625" bestFit="1" customWidth="1"/>
    <col min="2" max="2" width="38" customWidth="1"/>
    <col min="3" max="3" width="8" customWidth="1"/>
    <col min="4" max="4" width="9.7109375" hidden="1" customWidth="1"/>
    <col min="5" max="5" width="6.5703125" hidden="1" customWidth="1"/>
    <col min="6" max="6" width="5.5703125" hidden="1" customWidth="1"/>
    <col min="7" max="7" width="6.7109375" hidden="1" customWidth="1"/>
    <col min="8" max="8" width="9" customWidth="1"/>
    <col min="9" max="9" width="8.28515625" customWidth="1"/>
    <col min="10" max="10" width="12.42578125" bestFit="1" customWidth="1"/>
    <col min="11" max="11" width="7.140625" customWidth="1"/>
    <col min="12" max="12" width="16.140625" bestFit="1" customWidth="1"/>
    <col min="13" max="13" width="7.28515625" hidden="1" customWidth="1"/>
    <col min="14" max="16" width="13.5703125" hidden="1" customWidth="1"/>
    <col min="17" max="17" width="13.5703125" style="26" customWidth="1"/>
  </cols>
  <sheetData>
    <row r="1" spans="1:17" ht="17.25">
      <c r="D1" s="8" t="s">
        <v>81</v>
      </c>
    </row>
    <row r="3" spans="1:17" ht="14.25" customHeight="1">
      <c r="D3" s="6"/>
    </row>
    <row r="4" spans="1:17">
      <c r="B4" t="s">
        <v>110</v>
      </c>
      <c r="G4" s="7"/>
    </row>
    <row r="5" spans="1:17" ht="35.25" customHeight="1">
      <c r="A5" s="93" t="s">
        <v>116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5"/>
      <c r="M5" s="96"/>
      <c r="N5" s="97"/>
      <c r="O5" s="97"/>
      <c r="P5" s="98"/>
      <c r="Q5" s="27"/>
    </row>
    <row r="6" spans="1:17" ht="39">
      <c r="A6" s="1" t="s">
        <v>0</v>
      </c>
      <c r="B6" s="1" t="s">
        <v>1</v>
      </c>
      <c r="C6" s="1" t="s">
        <v>2</v>
      </c>
      <c r="D6" s="21" t="s">
        <v>3</v>
      </c>
      <c r="E6" s="21" t="s">
        <v>4</v>
      </c>
      <c r="F6" s="22" t="s">
        <v>80</v>
      </c>
      <c r="G6" s="21" t="s">
        <v>82</v>
      </c>
      <c r="H6" s="51" t="s">
        <v>5</v>
      </c>
      <c r="I6" s="21" t="s">
        <v>6</v>
      </c>
      <c r="J6" s="21" t="s">
        <v>7</v>
      </c>
      <c r="K6" s="21" t="s">
        <v>111</v>
      </c>
      <c r="L6" s="21" t="s">
        <v>8</v>
      </c>
      <c r="M6" s="23"/>
      <c r="N6" s="23"/>
      <c r="O6" s="23"/>
      <c r="P6" s="23"/>
      <c r="Q6" s="28"/>
    </row>
    <row r="7" spans="1:17" s="63" customFormat="1">
      <c r="A7" s="55"/>
      <c r="B7" s="55"/>
      <c r="C7" s="55"/>
      <c r="D7" s="55"/>
      <c r="E7" s="55"/>
      <c r="F7" s="56"/>
      <c r="G7" s="55"/>
      <c r="H7" s="57"/>
      <c r="I7" s="58"/>
      <c r="J7" s="55"/>
      <c r="K7" s="59"/>
      <c r="L7" s="55"/>
      <c r="M7" s="60"/>
      <c r="N7" s="61"/>
      <c r="O7" s="61"/>
      <c r="P7" s="61"/>
      <c r="Q7" s="62"/>
    </row>
    <row r="8" spans="1:17" ht="15.75">
      <c r="A8" s="17" t="s">
        <v>9</v>
      </c>
      <c r="B8" s="17" t="s">
        <v>112</v>
      </c>
      <c r="C8" s="2"/>
      <c r="D8" s="2"/>
      <c r="E8" s="2"/>
      <c r="F8" s="9"/>
      <c r="G8" s="2"/>
      <c r="H8" s="52"/>
      <c r="I8" s="2"/>
      <c r="J8" s="2"/>
      <c r="K8" s="3"/>
      <c r="L8" s="2"/>
      <c r="M8" s="16"/>
      <c r="N8" s="36"/>
      <c r="O8" s="36"/>
      <c r="P8" s="36"/>
      <c r="Q8" s="29"/>
    </row>
    <row r="9" spans="1:17" s="49" customFormat="1">
      <c r="A9" s="4">
        <v>1</v>
      </c>
      <c r="B9" s="4" t="s">
        <v>10</v>
      </c>
      <c r="C9" s="4" t="s">
        <v>11</v>
      </c>
      <c r="D9" s="4">
        <v>0.3</v>
      </c>
      <c r="E9" s="4"/>
      <c r="F9" s="4">
        <v>1.4850000000000001</v>
      </c>
      <c r="G9" s="4">
        <v>1.7849999999999999</v>
      </c>
      <c r="H9" s="40">
        <v>1485</v>
      </c>
      <c r="I9" s="4">
        <v>4</v>
      </c>
      <c r="J9" s="4">
        <f>H9*I9</f>
        <v>5940</v>
      </c>
      <c r="K9" s="5">
        <v>2</v>
      </c>
      <c r="L9" s="40">
        <f>J9*K9</f>
        <v>11880</v>
      </c>
      <c r="M9" s="36"/>
      <c r="N9" s="36"/>
      <c r="O9" s="36"/>
      <c r="P9" s="36"/>
      <c r="Q9" s="48"/>
    </row>
    <row r="10" spans="1:17" s="49" customFormat="1">
      <c r="A10" s="4">
        <f>A9+1</f>
        <v>2</v>
      </c>
      <c r="B10" s="4" t="s">
        <v>12</v>
      </c>
      <c r="C10" s="4" t="s">
        <v>13</v>
      </c>
      <c r="D10" s="4">
        <v>1.907</v>
      </c>
      <c r="E10" s="4">
        <v>0.23</v>
      </c>
      <c r="F10" s="4">
        <v>1.9730000000000001</v>
      </c>
      <c r="G10" s="4">
        <v>4.1100000000000003</v>
      </c>
      <c r="H10" s="40">
        <v>1970</v>
      </c>
      <c r="I10" s="4">
        <v>4.5</v>
      </c>
      <c r="J10" s="4">
        <f>H10*I10</f>
        <v>8865</v>
      </c>
      <c r="K10" s="5">
        <v>2</v>
      </c>
      <c r="L10" s="40">
        <f>J10*K10</f>
        <v>17730</v>
      </c>
      <c r="M10" s="43">
        <v>0</v>
      </c>
      <c r="N10" s="36"/>
      <c r="O10" s="36"/>
      <c r="P10" s="36"/>
      <c r="Q10" s="48"/>
    </row>
    <row r="11" spans="1:17" s="49" customFormat="1">
      <c r="A11" s="4">
        <f t="shared" ref="A11:A25" si="0">A10+1</f>
        <v>3</v>
      </c>
      <c r="B11" s="4" t="s">
        <v>14</v>
      </c>
      <c r="C11" s="4" t="s">
        <v>15</v>
      </c>
      <c r="D11" s="4">
        <v>0.25</v>
      </c>
      <c r="E11" s="4"/>
      <c r="F11" s="4">
        <v>0.96</v>
      </c>
      <c r="G11" s="4">
        <v>1.21</v>
      </c>
      <c r="H11" s="40">
        <v>960</v>
      </c>
      <c r="I11" s="4">
        <v>4.5</v>
      </c>
      <c r="J11" s="4">
        <f>H11*I11</f>
        <v>4320</v>
      </c>
      <c r="K11" s="5">
        <v>1</v>
      </c>
      <c r="L11" s="40">
        <f>J11*K11</f>
        <v>4320</v>
      </c>
      <c r="M11" s="36"/>
      <c r="N11" s="36"/>
      <c r="O11" s="36"/>
      <c r="P11" s="36"/>
      <c r="Q11" s="48"/>
    </row>
    <row r="12" spans="1:17" s="49" customFormat="1">
      <c r="A12" s="4">
        <f t="shared" si="0"/>
        <v>4</v>
      </c>
      <c r="B12" s="4" t="s">
        <v>102</v>
      </c>
      <c r="C12" s="4" t="s">
        <v>16</v>
      </c>
      <c r="D12" s="4"/>
      <c r="E12" s="4"/>
      <c r="F12" s="4">
        <v>1.33</v>
      </c>
      <c r="G12" s="4">
        <v>1.33</v>
      </c>
      <c r="H12" s="40">
        <v>1330</v>
      </c>
      <c r="I12" s="4">
        <v>4.5</v>
      </c>
      <c r="J12" s="4">
        <f>H12*I12</f>
        <v>5985</v>
      </c>
      <c r="K12" s="5">
        <v>2</v>
      </c>
      <c r="L12" s="40">
        <f t="shared" ref="L12:L25" si="1">J12*K12</f>
        <v>11970</v>
      </c>
      <c r="M12" s="36"/>
      <c r="N12" s="36"/>
      <c r="O12" s="36"/>
      <c r="P12" s="36"/>
      <c r="Q12" s="48"/>
    </row>
    <row r="13" spans="1:17" s="49" customFormat="1">
      <c r="A13" s="4">
        <f t="shared" si="0"/>
        <v>5</v>
      </c>
      <c r="B13" s="4" t="s">
        <v>78</v>
      </c>
      <c r="C13" s="4" t="s">
        <v>17</v>
      </c>
      <c r="D13" s="4"/>
      <c r="E13" s="4"/>
      <c r="F13" s="4">
        <v>2.8450000000000002</v>
      </c>
      <c r="G13" s="4">
        <v>2.8450000000000002</v>
      </c>
      <c r="H13" s="40">
        <v>2845</v>
      </c>
      <c r="I13" s="4">
        <v>4</v>
      </c>
      <c r="J13" s="4">
        <f t="shared" ref="J13:J24" si="2">H13*I13</f>
        <v>11380</v>
      </c>
      <c r="K13" s="5">
        <v>1</v>
      </c>
      <c r="L13" s="40">
        <f t="shared" si="1"/>
        <v>11380</v>
      </c>
      <c r="M13" s="36"/>
      <c r="N13" s="36"/>
      <c r="O13" s="36"/>
      <c r="P13" s="36"/>
      <c r="Q13" s="48"/>
    </row>
    <row r="14" spans="1:17" s="49" customFormat="1" ht="27" customHeight="1">
      <c r="A14" s="4">
        <f t="shared" si="0"/>
        <v>6</v>
      </c>
      <c r="B14" s="44" t="s">
        <v>18</v>
      </c>
      <c r="C14" s="4" t="s">
        <v>19</v>
      </c>
      <c r="D14" s="5">
        <v>0.7</v>
      </c>
      <c r="E14" s="4">
        <v>0.86299999999999999</v>
      </c>
      <c r="F14" s="4">
        <v>3.71</v>
      </c>
      <c r="G14" s="4">
        <v>5.2729999999999997</v>
      </c>
      <c r="H14" s="40">
        <v>3710</v>
      </c>
      <c r="I14" s="4">
        <v>4</v>
      </c>
      <c r="J14" s="4">
        <f t="shared" si="2"/>
        <v>14840</v>
      </c>
      <c r="K14" s="5">
        <v>2</v>
      </c>
      <c r="L14" s="40">
        <f t="shared" si="1"/>
        <v>29680</v>
      </c>
      <c r="M14" s="50">
        <v>8000</v>
      </c>
      <c r="N14" s="36"/>
      <c r="O14" s="36"/>
      <c r="P14" s="36"/>
      <c r="Q14" s="48"/>
    </row>
    <row r="15" spans="1:17" s="49" customFormat="1">
      <c r="A15" s="4">
        <f t="shared" si="0"/>
        <v>7</v>
      </c>
      <c r="B15" s="4" t="s">
        <v>20</v>
      </c>
      <c r="C15" s="4" t="s">
        <v>21</v>
      </c>
      <c r="D15" s="5">
        <v>0.54400000000000004</v>
      </c>
      <c r="E15" s="4"/>
      <c r="F15" s="4">
        <v>3.4660000000000002</v>
      </c>
      <c r="G15" s="4">
        <v>4.01</v>
      </c>
      <c r="H15" s="40">
        <v>3466</v>
      </c>
      <c r="I15" s="4">
        <v>4</v>
      </c>
      <c r="J15" s="4">
        <f t="shared" si="2"/>
        <v>13864</v>
      </c>
      <c r="K15" s="5">
        <v>2</v>
      </c>
      <c r="L15" s="40">
        <f t="shared" si="1"/>
        <v>27728</v>
      </c>
      <c r="M15" s="50">
        <v>4000</v>
      </c>
      <c r="N15" s="36"/>
      <c r="O15" s="36"/>
      <c r="P15" s="36"/>
      <c r="Q15" s="48"/>
    </row>
    <row r="16" spans="1:17" s="49" customFormat="1">
      <c r="A16" s="4">
        <f t="shared" si="0"/>
        <v>8</v>
      </c>
      <c r="B16" s="4" t="s">
        <v>22</v>
      </c>
      <c r="C16" s="4" t="s">
        <v>23</v>
      </c>
      <c r="D16" s="5">
        <v>0.32</v>
      </c>
      <c r="E16" s="4">
        <v>0.13</v>
      </c>
      <c r="F16" s="4">
        <v>0.95</v>
      </c>
      <c r="G16" s="4">
        <v>1.4</v>
      </c>
      <c r="H16" s="40">
        <v>950</v>
      </c>
      <c r="I16" s="4">
        <v>4</v>
      </c>
      <c r="J16" s="4">
        <f t="shared" si="2"/>
        <v>3800</v>
      </c>
      <c r="K16" s="5">
        <v>2</v>
      </c>
      <c r="L16" s="40">
        <f t="shared" si="1"/>
        <v>7600</v>
      </c>
      <c r="M16" s="4">
        <v>0</v>
      </c>
      <c r="N16" s="36"/>
      <c r="O16" s="36"/>
      <c r="P16" s="36"/>
      <c r="Q16" s="48"/>
    </row>
    <row r="17" spans="1:17" s="49" customFormat="1">
      <c r="A17" s="4">
        <f t="shared" si="0"/>
        <v>9</v>
      </c>
      <c r="B17" s="4" t="s">
        <v>24</v>
      </c>
      <c r="C17" s="4" t="s">
        <v>25</v>
      </c>
      <c r="D17" s="5"/>
      <c r="E17" s="4">
        <v>5.2999999999999999E-2</v>
      </c>
      <c r="F17" s="4">
        <v>2.085</v>
      </c>
      <c r="G17" s="4">
        <v>2.1379999999999999</v>
      </c>
      <c r="H17" s="40">
        <v>2085</v>
      </c>
      <c r="I17" s="4">
        <v>4</v>
      </c>
      <c r="J17" s="4">
        <f t="shared" si="2"/>
        <v>8340</v>
      </c>
      <c r="K17" s="5">
        <v>3</v>
      </c>
      <c r="L17" s="40">
        <f t="shared" si="1"/>
        <v>25020</v>
      </c>
      <c r="M17" s="36"/>
      <c r="N17" s="36"/>
      <c r="O17" s="36"/>
      <c r="P17" s="36"/>
      <c r="Q17" s="48"/>
    </row>
    <row r="18" spans="1:17" s="49" customFormat="1">
      <c r="A18" s="4">
        <f t="shared" si="0"/>
        <v>10</v>
      </c>
      <c r="B18" s="4" t="s">
        <v>26</v>
      </c>
      <c r="C18" s="4" t="s">
        <v>27</v>
      </c>
      <c r="D18" s="5">
        <v>9.1999999999999998E-2</v>
      </c>
      <c r="E18" s="4"/>
      <c r="F18" s="4">
        <v>1.766</v>
      </c>
      <c r="G18" s="4">
        <v>1.8580000000000001</v>
      </c>
      <c r="H18" s="40">
        <v>1166</v>
      </c>
      <c r="I18" s="4">
        <v>4</v>
      </c>
      <c r="J18" s="4">
        <f t="shared" si="2"/>
        <v>4664</v>
      </c>
      <c r="K18" s="5">
        <v>2</v>
      </c>
      <c r="L18" s="40">
        <f>J18*K18</f>
        <v>9328</v>
      </c>
      <c r="M18" s="36"/>
      <c r="N18" s="36"/>
      <c r="O18" s="36"/>
      <c r="P18" s="36"/>
      <c r="Q18" s="48"/>
    </row>
    <row r="19" spans="1:17" s="49" customFormat="1">
      <c r="A19" s="4">
        <f t="shared" si="0"/>
        <v>11</v>
      </c>
      <c r="B19" s="4" t="s">
        <v>28</v>
      </c>
      <c r="C19" s="4" t="s">
        <v>29</v>
      </c>
      <c r="D19" s="5"/>
      <c r="E19" s="4"/>
      <c r="F19" s="4">
        <v>2.8559999999999999</v>
      </c>
      <c r="G19" s="4">
        <v>2.8559999999999999</v>
      </c>
      <c r="H19" s="40">
        <v>2856</v>
      </c>
      <c r="I19" s="4">
        <v>4</v>
      </c>
      <c r="J19" s="4">
        <f t="shared" si="2"/>
        <v>11424</v>
      </c>
      <c r="K19" s="5">
        <v>1</v>
      </c>
      <c r="L19" s="40">
        <f>J19*K19</f>
        <v>11424</v>
      </c>
      <c r="M19" s="36"/>
      <c r="N19" s="36"/>
      <c r="O19" s="36"/>
      <c r="P19" s="36"/>
      <c r="Q19" s="48"/>
    </row>
    <row r="20" spans="1:17" s="49" customFormat="1">
      <c r="A20" s="4">
        <f t="shared" si="0"/>
        <v>12</v>
      </c>
      <c r="B20" s="4" t="s">
        <v>30</v>
      </c>
      <c r="C20" s="4" t="s">
        <v>31</v>
      </c>
      <c r="D20" s="5">
        <v>1.048</v>
      </c>
      <c r="E20" s="4">
        <v>0</v>
      </c>
      <c r="F20" s="4">
        <v>1.6719999999999999</v>
      </c>
      <c r="G20" s="4">
        <v>2.72</v>
      </c>
      <c r="H20" s="40">
        <v>1672</v>
      </c>
      <c r="I20" s="4">
        <v>4</v>
      </c>
      <c r="J20" s="4">
        <f t="shared" si="2"/>
        <v>6688</v>
      </c>
      <c r="K20" s="5">
        <v>2</v>
      </c>
      <c r="L20" s="40">
        <f t="shared" si="1"/>
        <v>13376</v>
      </c>
      <c r="M20" s="36"/>
      <c r="N20" s="36"/>
      <c r="O20" s="36"/>
      <c r="P20" s="36"/>
      <c r="Q20" s="48"/>
    </row>
    <row r="21" spans="1:17" s="49" customFormat="1">
      <c r="A21" s="4">
        <f t="shared" si="0"/>
        <v>13</v>
      </c>
      <c r="B21" s="4" t="s">
        <v>32</v>
      </c>
      <c r="C21" s="4" t="s">
        <v>33</v>
      </c>
      <c r="D21" s="5">
        <v>2.472</v>
      </c>
      <c r="E21" s="4"/>
      <c r="F21" s="4">
        <v>1.8080000000000001</v>
      </c>
      <c r="G21" s="4">
        <v>4.28</v>
      </c>
      <c r="H21" s="40">
        <v>1808</v>
      </c>
      <c r="I21" s="4">
        <v>4</v>
      </c>
      <c r="J21" s="4">
        <f t="shared" si="2"/>
        <v>7232</v>
      </c>
      <c r="K21" s="5">
        <v>1</v>
      </c>
      <c r="L21" s="40">
        <f t="shared" si="1"/>
        <v>7232</v>
      </c>
      <c r="M21" s="43">
        <v>0</v>
      </c>
      <c r="N21" s="36"/>
      <c r="O21" s="36"/>
      <c r="P21" s="36"/>
      <c r="Q21" s="48"/>
    </row>
    <row r="22" spans="1:17" s="49" customFormat="1">
      <c r="A22" s="4">
        <f t="shared" si="0"/>
        <v>14</v>
      </c>
      <c r="B22" s="4" t="s">
        <v>34</v>
      </c>
      <c r="C22" s="4" t="s">
        <v>35</v>
      </c>
      <c r="D22" s="5">
        <v>1.232</v>
      </c>
      <c r="E22" s="4">
        <v>0.34799999999999998</v>
      </c>
      <c r="F22" s="4">
        <v>0.76</v>
      </c>
      <c r="G22" s="4">
        <v>2.34</v>
      </c>
      <c r="H22" s="40">
        <v>760</v>
      </c>
      <c r="I22" s="4">
        <v>4</v>
      </c>
      <c r="J22" s="4">
        <f t="shared" si="2"/>
        <v>3040</v>
      </c>
      <c r="K22" s="5">
        <v>3</v>
      </c>
      <c r="L22" s="40">
        <f t="shared" si="1"/>
        <v>9120</v>
      </c>
      <c r="M22" s="36"/>
      <c r="N22" s="36"/>
      <c r="O22" s="36"/>
      <c r="P22" s="36"/>
      <c r="Q22" s="48"/>
    </row>
    <row r="23" spans="1:17" s="49" customFormat="1">
      <c r="A23" s="4">
        <f t="shared" si="0"/>
        <v>15</v>
      </c>
      <c r="B23" s="4" t="s">
        <v>36</v>
      </c>
      <c r="C23" s="4" t="s">
        <v>37</v>
      </c>
      <c r="D23" s="5">
        <v>0.26200000000000001</v>
      </c>
      <c r="E23" s="4">
        <v>0</v>
      </c>
      <c r="F23" s="4">
        <v>0.72499999999999998</v>
      </c>
      <c r="G23" s="4">
        <v>0.98699999999999999</v>
      </c>
      <c r="H23" s="40">
        <v>725</v>
      </c>
      <c r="I23" s="4">
        <v>4</v>
      </c>
      <c r="J23" s="4">
        <f t="shared" si="2"/>
        <v>2900</v>
      </c>
      <c r="K23" s="5">
        <v>1</v>
      </c>
      <c r="L23" s="40">
        <f t="shared" si="1"/>
        <v>2900</v>
      </c>
      <c r="M23" s="36"/>
      <c r="N23" s="36"/>
      <c r="O23" s="36"/>
      <c r="P23" s="36"/>
      <c r="Q23" s="48"/>
    </row>
    <row r="24" spans="1:17" s="49" customFormat="1">
      <c r="A24" s="4">
        <f t="shared" si="0"/>
        <v>16</v>
      </c>
      <c r="B24" s="4" t="s">
        <v>38</v>
      </c>
      <c r="C24" s="4" t="s">
        <v>39</v>
      </c>
      <c r="D24" s="5">
        <v>0.01</v>
      </c>
      <c r="E24" s="4">
        <v>0.01</v>
      </c>
      <c r="F24" s="4">
        <v>0.245</v>
      </c>
      <c r="G24" s="4">
        <v>0.26500000000000001</v>
      </c>
      <c r="H24" s="40">
        <v>245</v>
      </c>
      <c r="I24" s="4">
        <v>4.5</v>
      </c>
      <c r="J24" s="4">
        <f t="shared" si="2"/>
        <v>1102.5</v>
      </c>
      <c r="K24" s="5">
        <v>2</v>
      </c>
      <c r="L24" s="40">
        <f t="shared" si="1"/>
        <v>2205</v>
      </c>
      <c r="M24" s="36"/>
      <c r="N24" s="36"/>
      <c r="O24" s="36"/>
      <c r="P24" s="36"/>
      <c r="Q24" s="48"/>
    </row>
    <row r="25" spans="1:17" s="49" customFormat="1" ht="15.75" thickBot="1">
      <c r="A25" s="45">
        <f t="shared" si="0"/>
        <v>17</v>
      </c>
      <c r="B25" s="45" t="s">
        <v>115</v>
      </c>
      <c r="C25" s="45" t="s">
        <v>40</v>
      </c>
      <c r="D25" s="46">
        <v>0.01</v>
      </c>
      <c r="E25" s="45">
        <v>6.7000000000000004E-2</v>
      </c>
      <c r="F25" s="45">
        <v>1.869</v>
      </c>
      <c r="G25" s="45">
        <v>1.946</v>
      </c>
      <c r="H25" s="47">
        <v>1869</v>
      </c>
      <c r="I25" s="45">
        <v>4.5</v>
      </c>
      <c r="J25" s="45">
        <f>H25*I25</f>
        <v>8410.5</v>
      </c>
      <c r="K25" s="46">
        <v>2</v>
      </c>
      <c r="L25" s="77">
        <f t="shared" si="1"/>
        <v>16821</v>
      </c>
      <c r="M25" s="68"/>
      <c r="N25" s="68"/>
      <c r="O25" s="68"/>
      <c r="P25" s="68"/>
      <c r="Q25" s="48"/>
    </row>
    <row r="26" spans="1:17" ht="15.75" thickBot="1">
      <c r="A26" s="10"/>
      <c r="B26" s="75" t="s">
        <v>113</v>
      </c>
      <c r="C26" s="11"/>
      <c r="D26" s="13">
        <v>19.623999999999999</v>
      </c>
      <c r="E26" s="11">
        <v>3.35</v>
      </c>
      <c r="F26" s="11">
        <v>35.728000000000002</v>
      </c>
      <c r="G26" s="11">
        <v>58.701999999999998</v>
      </c>
      <c r="H26" s="24"/>
      <c r="I26" s="12"/>
      <c r="J26" s="15">
        <f>SUM(J9:J25)</f>
        <v>122795</v>
      </c>
      <c r="K26" s="13"/>
      <c r="L26" s="81">
        <f>SUM(L9:L25)</f>
        <v>219714</v>
      </c>
      <c r="M26" s="80">
        <f t="shared" ref="M26:P26" si="3">SUM(M9:M25)</f>
        <v>12000</v>
      </c>
      <c r="N26" s="64">
        <f>SUM(N9:N25)</f>
        <v>0</v>
      </c>
      <c r="O26" s="64">
        <f t="shared" si="3"/>
        <v>0</v>
      </c>
      <c r="P26" s="76">
        <f t="shared" si="3"/>
        <v>0</v>
      </c>
      <c r="Q26" s="29"/>
    </row>
    <row r="27" spans="1:17">
      <c r="A27" s="69"/>
      <c r="B27" s="69"/>
      <c r="C27" s="69"/>
      <c r="D27" s="70"/>
      <c r="E27" s="69"/>
      <c r="F27" s="71"/>
      <c r="G27" s="69"/>
      <c r="H27" s="72"/>
      <c r="I27" s="69"/>
      <c r="J27" s="69"/>
      <c r="K27" s="70"/>
      <c r="L27" s="78"/>
      <c r="M27" s="73"/>
      <c r="N27" s="74"/>
      <c r="O27" s="74"/>
      <c r="P27" s="74"/>
      <c r="Q27" s="30"/>
    </row>
    <row r="28" spans="1:17" ht="15.75">
      <c r="A28" s="17" t="s">
        <v>41</v>
      </c>
      <c r="B28" s="17" t="s">
        <v>42</v>
      </c>
      <c r="C28" s="17"/>
      <c r="D28" s="25"/>
      <c r="E28" s="17"/>
      <c r="F28" s="18"/>
      <c r="G28" s="17"/>
      <c r="H28" s="54"/>
      <c r="I28" s="17"/>
      <c r="J28" s="17"/>
      <c r="K28" s="19"/>
      <c r="L28" s="79"/>
      <c r="M28" s="20"/>
      <c r="N28" s="42"/>
      <c r="O28" s="42"/>
      <c r="P28" s="42"/>
      <c r="Q28" s="31"/>
    </row>
    <row r="29" spans="1:17" s="49" customFormat="1" ht="16.5">
      <c r="A29" s="4">
        <f>A25+1</f>
        <v>18</v>
      </c>
      <c r="B29" s="4" t="s">
        <v>98</v>
      </c>
      <c r="C29" s="4"/>
      <c r="D29" s="5"/>
      <c r="E29" s="4"/>
      <c r="F29" s="4">
        <v>1.125</v>
      </c>
      <c r="G29" s="4">
        <v>1.125</v>
      </c>
      <c r="H29" s="40">
        <v>1125</v>
      </c>
      <c r="I29" s="4">
        <v>4</v>
      </c>
      <c r="J29" s="4">
        <f>H29*I29</f>
        <v>4500</v>
      </c>
      <c r="K29" s="5">
        <v>1</v>
      </c>
      <c r="L29" s="40">
        <f t="shared" ref="L29:L45" si="4">J29*K29</f>
        <v>4500</v>
      </c>
      <c r="M29" s="38"/>
      <c r="N29" s="38"/>
      <c r="O29" s="38"/>
      <c r="P29" s="38"/>
      <c r="Q29" s="32"/>
    </row>
    <row r="30" spans="1:17" s="49" customFormat="1" ht="16.5">
      <c r="A30" s="4">
        <f>A29+1</f>
        <v>19</v>
      </c>
      <c r="B30" s="4" t="s">
        <v>43</v>
      </c>
      <c r="C30" s="4"/>
      <c r="D30" s="5"/>
      <c r="E30" s="4"/>
      <c r="F30" s="4">
        <v>0.98599999999999999</v>
      </c>
      <c r="G30" s="4">
        <v>0.98599999999999999</v>
      </c>
      <c r="H30" s="40">
        <v>648</v>
      </c>
      <c r="I30" s="4">
        <v>4</v>
      </c>
      <c r="J30" s="4">
        <f>H30*I30</f>
        <v>2592</v>
      </c>
      <c r="K30" s="5">
        <v>2</v>
      </c>
      <c r="L30" s="40">
        <f t="shared" si="4"/>
        <v>5184</v>
      </c>
      <c r="M30" s="41">
        <v>5000</v>
      </c>
      <c r="N30" s="38"/>
      <c r="O30" s="38"/>
      <c r="P30" s="38"/>
      <c r="Q30" s="32"/>
    </row>
    <row r="31" spans="1:17" s="49" customFormat="1" ht="16.5">
      <c r="A31" s="4">
        <f t="shared" ref="A31:A93" si="5">A30+1</f>
        <v>20</v>
      </c>
      <c r="B31" s="4" t="s">
        <v>83</v>
      </c>
      <c r="C31" s="4"/>
      <c r="D31" s="5"/>
      <c r="E31" s="4"/>
      <c r="F31" s="4">
        <v>7.6999999999999999E-2</v>
      </c>
      <c r="G31" s="4">
        <v>7.6999999999999999E-2</v>
      </c>
      <c r="H31" s="40">
        <v>77</v>
      </c>
      <c r="I31" s="4">
        <v>4.5</v>
      </c>
      <c r="J31" s="4">
        <f>H31*I31</f>
        <v>346.5</v>
      </c>
      <c r="K31" s="5">
        <v>1</v>
      </c>
      <c r="L31" s="40">
        <f t="shared" si="4"/>
        <v>346.5</v>
      </c>
      <c r="M31" s="38"/>
      <c r="N31" s="38"/>
      <c r="O31" s="38"/>
      <c r="P31" s="38"/>
      <c r="Q31" s="32"/>
    </row>
    <row r="32" spans="1:17" s="49" customFormat="1" ht="16.5">
      <c r="A32" s="4">
        <f t="shared" si="5"/>
        <v>21</v>
      </c>
      <c r="B32" s="4" t="s">
        <v>44</v>
      </c>
      <c r="C32" s="4"/>
      <c r="D32" s="5"/>
      <c r="E32" s="4"/>
      <c r="F32" s="4">
        <v>0.72</v>
      </c>
      <c r="G32" s="4">
        <v>0.72</v>
      </c>
      <c r="H32" s="40">
        <v>550</v>
      </c>
      <c r="I32" s="4">
        <v>4</v>
      </c>
      <c r="J32" s="4">
        <f>H32*I32</f>
        <v>2200</v>
      </c>
      <c r="K32" s="5">
        <v>2</v>
      </c>
      <c r="L32" s="40">
        <f t="shared" si="4"/>
        <v>4400</v>
      </c>
      <c r="M32" s="38"/>
      <c r="N32" s="38"/>
      <c r="O32" s="38"/>
      <c r="P32" s="41"/>
      <c r="Q32" s="53"/>
    </row>
    <row r="33" spans="1:17" s="49" customFormat="1" ht="16.5">
      <c r="A33" s="4">
        <f t="shared" si="5"/>
        <v>22</v>
      </c>
      <c r="B33" s="4" t="s">
        <v>45</v>
      </c>
      <c r="C33" s="4"/>
      <c r="D33" s="5"/>
      <c r="E33" s="4"/>
      <c r="F33" s="4">
        <v>0.625</v>
      </c>
      <c r="G33" s="4">
        <v>0.625</v>
      </c>
      <c r="H33" s="40">
        <v>625</v>
      </c>
      <c r="I33" s="4">
        <v>4</v>
      </c>
      <c r="J33" s="4">
        <v>2500</v>
      </c>
      <c r="K33" s="5">
        <v>2</v>
      </c>
      <c r="L33" s="40">
        <f t="shared" si="4"/>
        <v>5000</v>
      </c>
      <c r="M33" s="38"/>
      <c r="N33" s="38"/>
      <c r="O33" s="38"/>
      <c r="P33" s="38"/>
      <c r="Q33" s="32"/>
    </row>
    <row r="34" spans="1:17" s="49" customFormat="1" ht="16.5">
      <c r="A34" s="4">
        <f t="shared" si="5"/>
        <v>23</v>
      </c>
      <c r="B34" s="4" t="s">
        <v>46</v>
      </c>
      <c r="C34" s="4"/>
      <c r="D34" s="5"/>
      <c r="E34" s="4"/>
      <c r="F34" s="4">
        <v>0.74</v>
      </c>
      <c r="G34" s="4">
        <v>0.74</v>
      </c>
      <c r="H34" s="40">
        <v>740</v>
      </c>
      <c r="I34" s="4">
        <v>4</v>
      </c>
      <c r="J34" s="4">
        <v>2960</v>
      </c>
      <c r="K34" s="5">
        <v>1</v>
      </c>
      <c r="L34" s="40">
        <f t="shared" si="4"/>
        <v>2960</v>
      </c>
      <c r="M34" s="38"/>
      <c r="N34" s="38"/>
      <c r="O34" s="38"/>
      <c r="P34" s="38"/>
      <c r="Q34" s="32"/>
    </row>
    <row r="35" spans="1:17" s="49" customFormat="1" ht="16.5">
      <c r="A35" s="4">
        <f t="shared" si="5"/>
        <v>24</v>
      </c>
      <c r="B35" s="4" t="s">
        <v>47</v>
      </c>
      <c r="C35" s="4"/>
      <c r="D35" s="5"/>
      <c r="E35" s="4"/>
      <c r="F35" s="4">
        <v>0.51</v>
      </c>
      <c r="G35" s="4">
        <v>0.51</v>
      </c>
      <c r="H35" s="40">
        <v>510</v>
      </c>
      <c r="I35" s="4">
        <v>4</v>
      </c>
      <c r="J35" s="4">
        <v>2400</v>
      </c>
      <c r="K35" s="5">
        <v>1</v>
      </c>
      <c r="L35" s="40">
        <f t="shared" si="4"/>
        <v>2400</v>
      </c>
      <c r="M35" s="38"/>
      <c r="N35" s="38"/>
      <c r="O35" s="38"/>
      <c r="P35" s="38"/>
      <c r="Q35" s="32"/>
    </row>
    <row r="36" spans="1:17" s="49" customFormat="1" ht="16.5">
      <c r="A36" s="4">
        <f t="shared" si="5"/>
        <v>25</v>
      </c>
      <c r="B36" s="4" t="s">
        <v>48</v>
      </c>
      <c r="C36" s="4"/>
      <c r="D36" s="5"/>
      <c r="E36" s="4"/>
      <c r="F36" s="4">
        <v>1.2250000000000001</v>
      </c>
      <c r="G36" s="4">
        <v>1.2250000000000001</v>
      </c>
      <c r="H36" s="40">
        <v>1225</v>
      </c>
      <c r="I36" s="4">
        <v>4</v>
      </c>
      <c r="J36" s="4">
        <f>H36*I36</f>
        <v>4900</v>
      </c>
      <c r="K36" s="5">
        <v>3</v>
      </c>
      <c r="L36" s="40">
        <f t="shared" si="4"/>
        <v>14700</v>
      </c>
      <c r="M36" s="38"/>
      <c r="N36" s="38"/>
      <c r="O36" s="38"/>
      <c r="P36" s="38"/>
      <c r="Q36" s="32"/>
    </row>
    <row r="37" spans="1:17" s="49" customFormat="1" ht="17.25" customHeight="1">
      <c r="A37" s="4">
        <f t="shared" si="5"/>
        <v>26</v>
      </c>
      <c r="B37" s="65" t="s">
        <v>95</v>
      </c>
      <c r="C37" s="44"/>
      <c r="D37" s="5"/>
      <c r="E37" s="4"/>
      <c r="F37" s="4">
        <v>1.0149999999999999</v>
      </c>
      <c r="G37" s="4">
        <v>1.0149999999999999</v>
      </c>
      <c r="H37" s="40">
        <v>1015</v>
      </c>
      <c r="I37" s="4">
        <v>4.5</v>
      </c>
      <c r="J37" s="4">
        <v>4567.5</v>
      </c>
      <c r="K37" s="5">
        <v>2</v>
      </c>
      <c r="L37" s="40">
        <f t="shared" si="4"/>
        <v>9135</v>
      </c>
      <c r="M37" s="38"/>
      <c r="N37" s="38"/>
      <c r="O37" s="38"/>
      <c r="P37" s="38"/>
      <c r="Q37" s="32"/>
    </row>
    <row r="38" spans="1:17" s="49" customFormat="1" ht="16.5">
      <c r="A38" s="4">
        <f t="shared" si="5"/>
        <v>27</v>
      </c>
      <c r="B38" s="4" t="s">
        <v>96</v>
      </c>
      <c r="C38" s="4"/>
      <c r="D38" s="5"/>
      <c r="E38" s="4"/>
      <c r="F38" s="4">
        <v>0.3</v>
      </c>
      <c r="G38" s="4">
        <v>0.3</v>
      </c>
      <c r="H38" s="40">
        <v>300</v>
      </c>
      <c r="I38" s="4">
        <v>4</v>
      </c>
      <c r="J38" s="4">
        <f>H38*I38</f>
        <v>1200</v>
      </c>
      <c r="K38" s="5">
        <v>1</v>
      </c>
      <c r="L38" s="40">
        <f t="shared" si="4"/>
        <v>1200</v>
      </c>
      <c r="M38" s="38">
        <f>J38</f>
        <v>1200</v>
      </c>
      <c r="N38" s="38"/>
      <c r="O38" s="38"/>
      <c r="P38" s="38"/>
      <c r="Q38" s="32"/>
    </row>
    <row r="39" spans="1:17" s="49" customFormat="1" ht="16.5">
      <c r="A39" s="4">
        <f t="shared" si="5"/>
        <v>28</v>
      </c>
      <c r="B39" s="4" t="s">
        <v>79</v>
      </c>
      <c r="C39" s="4"/>
      <c r="D39" s="5"/>
      <c r="E39" s="4"/>
      <c r="F39" s="4">
        <v>0.8</v>
      </c>
      <c r="G39" s="4">
        <v>0.8</v>
      </c>
      <c r="H39" s="40">
        <v>800</v>
      </c>
      <c r="I39" s="4">
        <v>4</v>
      </c>
      <c r="J39" s="4">
        <v>3200</v>
      </c>
      <c r="K39" s="5">
        <v>1</v>
      </c>
      <c r="L39" s="40">
        <f t="shared" si="4"/>
        <v>3200</v>
      </c>
      <c r="M39" s="38"/>
      <c r="N39" s="38"/>
      <c r="O39" s="38"/>
      <c r="P39" s="38"/>
      <c r="Q39" s="32"/>
    </row>
    <row r="40" spans="1:17" s="49" customFormat="1" ht="16.5">
      <c r="A40" s="4">
        <f t="shared" si="5"/>
        <v>29</v>
      </c>
      <c r="B40" s="4" t="s">
        <v>49</v>
      </c>
      <c r="C40" s="4"/>
      <c r="D40" s="5"/>
      <c r="E40" s="4"/>
      <c r="F40" s="4">
        <v>0.48499999999999999</v>
      </c>
      <c r="G40" s="4">
        <v>0.48499999999999999</v>
      </c>
      <c r="H40" s="40">
        <v>485</v>
      </c>
      <c r="I40" s="4">
        <v>4</v>
      </c>
      <c r="J40" s="4">
        <v>1950</v>
      </c>
      <c r="K40" s="5">
        <v>2</v>
      </c>
      <c r="L40" s="40">
        <f t="shared" si="4"/>
        <v>3900</v>
      </c>
      <c r="M40" s="38"/>
      <c r="N40" s="38"/>
      <c r="O40" s="38"/>
      <c r="P40" s="38"/>
      <c r="Q40" s="32"/>
    </row>
    <row r="41" spans="1:17" s="49" customFormat="1" ht="16.5">
      <c r="A41" s="4">
        <f t="shared" si="5"/>
        <v>30</v>
      </c>
      <c r="B41" s="4" t="s">
        <v>50</v>
      </c>
      <c r="C41" s="4"/>
      <c r="D41" s="5"/>
      <c r="E41" s="4"/>
      <c r="F41" s="4">
        <v>1.36</v>
      </c>
      <c r="G41" s="4">
        <v>1.36</v>
      </c>
      <c r="H41" s="40">
        <v>1360</v>
      </c>
      <c r="I41" s="4">
        <v>4.5</v>
      </c>
      <c r="J41" s="4">
        <v>6120</v>
      </c>
      <c r="K41" s="5">
        <v>1</v>
      </c>
      <c r="L41" s="40">
        <f t="shared" si="4"/>
        <v>6120</v>
      </c>
      <c r="M41" s="4">
        <v>2000</v>
      </c>
      <c r="N41" s="38"/>
      <c r="O41" s="38"/>
      <c r="P41" s="38"/>
      <c r="Q41" s="32"/>
    </row>
    <row r="42" spans="1:17" s="49" customFormat="1" ht="16.5">
      <c r="A42" s="4">
        <f t="shared" si="5"/>
        <v>31</v>
      </c>
      <c r="B42" s="4" t="s">
        <v>51</v>
      </c>
      <c r="C42" s="4"/>
      <c r="D42" s="5"/>
      <c r="E42" s="4"/>
      <c r="F42" s="4">
        <v>0.14199999999999999</v>
      </c>
      <c r="G42" s="4">
        <v>0.14199999999999999</v>
      </c>
      <c r="H42" s="40">
        <v>142</v>
      </c>
      <c r="I42" s="4">
        <v>5</v>
      </c>
      <c r="J42" s="4">
        <v>740</v>
      </c>
      <c r="K42" s="5">
        <v>2</v>
      </c>
      <c r="L42" s="40">
        <f t="shared" si="4"/>
        <v>1480</v>
      </c>
      <c r="M42" s="38"/>
      <c r="N42" s="38"/>
      <c r="O42" s="38"/>
      <c r="P42" s="38"/>
      <c r="Q42" s="32"/>
    </row>
    <row r="43" spans="1:17" s="49" customFormat="1" ht="16.5">
      <c r="A43" s="4">
        <f t="shared" si="5"/>
        <v>32</v>
      </c>
      <c r="B43" s="4" t="s">
        <v>52</v>
      </c>
      <c r="C43" s="4"/>
      <c r="D43" s="5"/>
      <c r="E43" s="4"/>
      <c r="F43" s="4">
        <v>8.7999999999999995E-2</v>
      </c>
      <c r="G43" s="4">
        <v>8.7999999999999995E-2</v>
      </c>
      <c r="H43" s="40">
        <v>88</v>
      </c>
      <c r="I43" s="4">
        <v>6</v>
      </c>
      <c r="J43" s="4">
        <v>528</v>
      </c>
      <c r="K43" s="5">
        <v>1</v>
      </c>
      <c r="L43" s="40">
        <f t="shared" si="4"/>
        <v>528</v>
      </c>
      <c r="M43" s="38"/>
      <c r="N43" s="38"/>
      <c r="O43" s="38"/>
      <c r="P43" s="38"/>
      <c r="Q43" s="32"/>
    </row>
    <row r="44" spans="1:17" s="49" customFormat="1" ht="16.5">
      <c r="A44" s="4">
        <f t="shared" si="5"/>
        <v>33</v>
      </c>
      <c r="B44" s="4" t="s">
        <v>53</v>
      </c>
      <c r="C44" s="4"/>
      <c r="D44" s="5"/>
      <c r="E44" s="4"/>
      <c r="F44" s="4">
        <v>8.7999999999999995E-2</v>
      </c>
      <c r="G44" s="4">
        <v>8.7999999999999995E-2</v>
      </c>
      <c r="H44" s="40">
        <v>88</v>
      </c>
      <c r="I44" s="4">
        <v>6</v>
      </c>
      <c r="J44" s="4">
        <v>528</v>
      </c>
      <c r="K44" s="5">
        <v>1</v>
      </c>
      <c r="L44" s="40">
        <f t="shared" si="4"/>
        <v>528</v>
      </c>
      <c r="M44" s="38"/>
      <c r="N44" s="38"/>
      <c r="O44" s="38"/>
      <c r="P44" s="38"/>
      <c r="Q44" s="32"/>
    </row>
    <row r="45" spans="1:17" s="49" customFormat="1" ht="16.5">
      <c r="A45" s="4">
        <f t="shared" si="5"/>
        <v>34</v>
      </c>
      <c r="B45" s="4" t="s">
        <v>54</v>
      </c>
      <c r="C45" s="4"/>
      <c r="D45" s="5"/>
      <c r="E45" s="4"/>
      <c r="F45" s="4">
        <v>0.13</v>
      </c>
      <c r="G45" s="4">
        <v>0.13</v>
      </c>
      <c r="H45" s="40">
        <v>130</v>
      </c>
      <c r="I45" s="4">
        <v>5</v>
      </c>
      <c r="J45" s="4">
        <v>650</v>
      </c>
      <c r="K45" s="5">
        <v>2</v>
      </c>
      <c r="L45" s="40">
        <f t="shared" si="4"/>
        <v>1300</v>
      </c>
      <c r="M45" s="38"/>
      <c r="N45" s="38"/>
      <c r="O45" s="38"/>
      <c r="P45" s="38"/>
      <c r="Q45" s="32"/>
    </row>
    <row r="46" spans="1:17" s="49" customFormat="1" ht="16.5" hidden="1">
      <c r="A46" s="4">
        <f t="shared" si="5"/>
        <v>35</v>
      </c>
      <c r="B46" s="4"/>
      <c r="C46" s="4"/>
      <c r="D46" s="5"/>
      <c r="E46" s="4"/>
      <c r="F46" s="4"/>
      <c r="G46" s="4"/>
      <c r="H46" s="40"/>
      <c r="I46" s="4"/>
      <c r="J46" s="4"/>
      <c r="K46" s="5"/>
      <c r="L46" s="40">
        <f t="shared" ref="L46:L50" si="6">J46*K46</f>
        <v>0</v>
      </c>
      <c r="M46" s="38"/>
      <c r="N46" s="38"/>
      <c r="O46" s="38"/>
      <c r="P46" s="38"/>
      <c r="Q46" s="32"/>
    </row>
    <row r="47" spans="1:17" s="49" customFormat="1" ht="16.5">
      <c r="A47" s="4">
        <f t="shared" si="5"/>
        <v>36</v>
      </c>
      <c r="B47" s="4" t="s">
        <v>55</v>
      </c>
      <c r="C47" s="4"/>
      <c r="D47" s="5">
        <v>0</v>
      </c>
      <c r="E47" s="4">
        <v>0</v>
      </c>
      <c r="F47" s="4">
        <v>0.29399999999999998</v>
      </c>
      <c r="G47" s="4">
        <v>0.29399999999999998</v>
      </c>
      <c r="H47" s="40">
        <v>294</v>
      </c>
      <c r="I47" s="4">
        <v>5</v>
      </c>
      <c r="J47" s="4">
        <v>1470</v>
      </c>
      <c r="K47" s="5">
        <v>2</v>
      </c>
      <c r="L47" s="40">
        <f t="shared" si="6"/>
        <v>2940</v>
      </c>
      <c r="M47" s="38"/>
      <c r="N47" s="38"/>
      <c r="O47" s="38"/>
      <c r="P47" s="38"/>
      <c r="Q47" s="32"/>
    </row>
    <row r="48" spans="1:17" s="49" customFormat="1" ht="16.5" hidden="1">
      <c r="A48" s="4">
        <f t="shared" si="5"/>
        <v>37</v>
      </c>
      <c r="B48" s="4"/>
      <c r="C48" s="4"/>
      <c r="D48" s="5"/>
      <c r="E48" s="4"/>
      <c r="F48" s="4"/>
      <c r="G48" s="4"/>
      <c r="H48" s="40"/>
      <c r="I48" s="4"/>
      <c r="J48" s="4"/>
      <c r="K48" s="5"/>
      <c r="L48" s="40">
        <f t="shared" si="6"/>
        <v>0</v>
      </c>
      <c r="M48" s="38"/>
      <c r="N48" s="38"/>
      <c r="O48" s="38"/>
      <c r="P48" s="38"/>
      <c r="Q48" s="32"/>
    </row>
    <row r="49" spans="1:17" s="49" customFormat="1" ht="16.5">
      <c r="A49" s="4">
        <f t="shared" si="5"/>
        <v>38</v>
      </c>
      <c r="B49" s="4" t="s">
        <v>56</v>
      </c>
      <c r="C49" s="4"/>
      <c r="D49" s="5">
        <v>0</v>
      </c>
      <c r="E49" s="4">
        <v>0</v>
      </c>
      <c r="F49" s="4">
        <v>0.95</v>
      </c>
      <c r="G49" s="4">
        <v>0.95</v>
      </c>
      <c r="H49" s="40">
        <v>95</v>
      </c>
      <c r="I49" s="4">
        <v>5.5</v>
      </c>
      <c r="J49" s="4">
        <v>441</v>
      </c>
      <c r="K49" s="5">
        <v>2</v>
      </c>
      <c r="L49" s="40">
        <f t="shared" si="6"/>
        <v>882</v>
      </c>
      <c r="M49" s="38"/>
      <c r="N49" s="38"/>
      <c r="O49" s="38"/>
      <c r="P49" s="38"/>
      <c r="Q49" s="32"/>
    </row>
    <row r="50" spans="1:17" s="49" customFormat="1" ht="16.5" hidden="1">
      <c r="A50" s="4">
        <f t="shared" si="5"/>
        <v>39</v>
      </c>
      <c r="B50" s="4"/>
      <c r="C50" s="4"/>
      <c r="D50" s="5"/>
      <c r="E50" s="4"/>
      <c r="F50" s="4"/>
      <c r="G50" s="4">
        <v>0</v>
      </c>
      <c r="H50" s="40"/>
      <c r="I50" s="4"/>
      <c r="J50" s="4"/>
      <c r="K50" s="5"/>
      <c r="L50" s="40">
        <f t="shared" si="6"/>
        <v>0</v>
      </c>
      <c r="M50" s="38"/>
      <c r="N50" s="38"/>
      <c r="O50" s="38"/>
      <c r="P50" s="38"/>
      <c r="Q50" s="32"/>
    </row>
    <row r="51" spans="1:17" s="49" customFormat="1" ht="16.5">
      <c r="A51" s="4">
        <f t="shared" si="5"/>
        <v>40</v>
      </c>
      <c r="B51" s="4" t="s">
        <v>57</v>
      </c>
      <c r="C51" s="4"/>
      <c r="D51" s="5"/>
      <c r="E51" s="4"/>
      <c r="F51" s="4">
        <v>0.08</v>
      </c>
      <c r="G51" s="4">
        <v>0.08</v>
      </c>
      <c r="H51" s="40">
        <v>80</v>
      </c>
      <c r="I51" s="4">
        <v>5</v>
      </c>
      <c r="J51" s="4">
        <v>400</v>
      </c>
      <c r="K51" s="5">
        <v>2</v>
      </c>
      <c r="L51" s="40">
        <f t="shared" ref="L51:L88" si="7">J51*K51</f>
        <v>800</v>
      </c>
      <c r="M51" s="38"/>
      <c r="N51" s="38"/>
      <c r="O51" s="38"/>
      <c r="P51" s="38"/>
      <c r="Q51" s="32"/>
    </row>
    <row r="52" spans="1:17" s="49" customFormat="1" ht="16.5">
      <c r="A52" s="4">
        <f t="shared" si="5"/>
        <v>41</v>
      </c>
      <c r="B52" s="4" t="s">
        <v>58</v>
      </c>
      <c r="C52" s="4"/>
      <c r="D52" s="5"/>
      <c r="E52" s="4"/>
      <c r="F52" s="4">
        <v>0.375</v>
      </c>
      <c r="G52" s="4">
        <v>0.375</v>
      </c>
      <c r="H52" s="40">
        <v>375</v>
      </c>
      <c r="I52" s="4">
        <v>5</v>
      </c>
      <c r="J52" s="4">
        <v>1875</v>
      </c>
      <c r="K52" s="5">
        <v>2</v>
      </c>
      <c r="L52" s="40">
        <f t="shared" si="7"/>
        <v>3750</v>
      </c>
      <c r="M52" s="38"/>
      <c r="N52" s="38"/>
      <c r="O52" s="38"/>
      <c r="P52" s="38"/>
      <c r="Q52" s="32"/>
    </row>
    <row r="53" spans="1:17" s="49" customFormat="1" ht="16.5">
      <c r="A53" s="4">
        <v>42</v>
      </c>
      <c r="B53" s="4" t="s">
        <v>59</v>
      </c>
      <c r="C53" s="4"/>
      <c r="D53" s="5"/>
      <c r="E53" s="4"/>
      <c r="F53" s="4">
        <v>0.61599999999999999</v>
      </c>
      <c r="G53" s="4">
        <v>0.61599999999999999</v>
      </c>
      <c r="H53" s="40">
        <v>616</v>
      </c>
      <c r="I53" s="4">
        <v>5</v>
      </c>
      <c r="J53" s="4">
        <v>3080</v>
      </c>
      <c r="K53" s="5">
        <v>2</v>
      </c>
      <c r="L53" s="40">
        <f t="shared" si="7"/>
        <v>6160</v>
      </c>
      <c r="M53" s="38"/>
      <c r="N53" s="38"/>
      <c r="O53" s="38"/>
      <c r="P53" s="38"/>
      <c r="Q53" s="32"/>
    </row>
    <row r="54" spans="1:17" s="49" customFormat="1" ht="16.5">
      <c r="A54" s="4">
        <f t="shared" si="5"/>
        <v>43</v>
      </c>
      <c r="B54" s="4" t="s">
        <v>60</v>
      </c>
      <c r="C54" s="4"/>
      <c r="D54" s="5"/>
      <c r="E54" s="4"/>
      <c r="F54" s="4">
        <v>0.42699999999999999</v>
      </c>
      <c r="G54" s="4">
        <v>0.42699999999999999</v>
      </c>
      <c r="H54" s="40">
        <v>427</v>
      </c>
      <c r="I54" s="4">
        <v>5</v>
      </c>
      <c r="J54" s="4">
        <v>2135</v>
      </c>
      <c r="K54" s="5">
        <v>2</v>
      </c>
      <c r="L54" s="40">
        <f t="shared" si="7"/>
        <v>4270</v>
      </c>
      <c r="M54" s="38"/>
      <c r="N54" s="38"/>
      <c r="O54" s="38"/>
      <c r="P54" s="38"/>
      <c r="Q54" s="32"/>
    </row>
    <row r="55" spans="1:17" s="49" customFormat="1" ht="16.5" hidden="1">
      <c r="A55" s="4">
        <f t="shared" si="5"/>
        <v>44</v>
      </c>
      <c r="B55" s="4"/>
      <c r="C55" s="4"/>
      <c r="D55" s="5"/>
      <c r="E55" s="4"/>
      <c r="F55" s="4"/>
      <c r="G55" s="4">
        <v>0</v>
      </c>
      <c r="H55" s="40"/>
      <c r="I55" s="4"/>
      <c r="J55" s="4"/>
      <c r="K55" s="5"/>
      <c r="L55" s="40">
        <f t="shared" si="7"/>
        <v>0</v>
      </c>
      <c r="M55" s="38"/>
      <c r="N55" s="38"/>
      <c r="O55" s="38"/>
      <c r="P55" s="38"/>
      <c r="Q55" s="32"/>
    </row>
    <row r="56" spans="1:17" s="49" customFormat="1" ht="16.5">
      <c r="A56" s="4">
        <f t="shared" si="5"/>
        <v>45</v>
      </c>
      <c r="B56" s="4" t="s">
        <v>61</v>
      </c>
      <c r="C56" s="4"/>
      <c r="D56" s="5"/>
      <c r="E56" s="4"/>
      <c r="F56" s="4">
        <v>0.122</v>
      </c>
      <c r="G56" s="4">
        <v>0.122</v>
      </c>
      <c r="H56" s="40">
        <v>122</v>
      </c>
      <c r="I56" s="4">
        <v>5</v>
      </c>
      <c r="J56" s="4">
        <v>610</v>
      </c>
      <c r="K56" s="5">
        <v>2</v>
      </c>
      <c r="L56" s="40">
        <f t="shared" si="7"/>
        <v>1220</v>
      </c>
      <c r="M56" s="38"/>
      <c r="N56" s="38"/>
      <c r="O56" s="38"/>
      <c r="P56" s="38"/>
      <c r="Q56" s="32"/>
    </row>
    <row r="57" spans="1:17" s="49" customFormat="1" ht="16.5">
      <c r="A57" s="4">
        <f t="shared" si="5"/>
        <v>46</v>
      </c>
      <c r="B57" s="4" t="s">
        <v>62</v>
      </c>
      <c r="C57" s="4"/>
      <c r="D57" s="5"/>
      <c r="E57" s="4"/>
      <c r="F57" s="4">
        <v>0.17499999999999999</v>
      </c>
      <c r="G57" s="4">
        <v>0.17499999999999999</v>
      </c>
      <c r="H57" s="40">
        <v>175</v>
      </c>
      <c r="I57" s="4">
        <v>5</v>
      </c>
      <c r="J57" s="4">
        <v>875</v>
      </c>
      <c r="K57" s="5">
        <v>1</v>
      </c>
      <c r="L57" s="40">
        <f t="shared" si="7"/>
        <v>875</v>
      </c>
      <c r="M57" s="38"/>
      <c r="N57" s="38"/>
      <c r="O57" s="38"/>
      <c r="P57" s="38"/>
      <c r="Q57" s="32"/>
    </row>
    <row r="58" spans="1:17" s="49" customFormat="1" ht="16.5">
      <c r="A58" s="4">
        <f t="shared" si="5"/>
        <v>47</v>
      </c>
      <c r="B58" s="4" t="s">
        <v>63</v>
      </c>
      <c r="C58" s="4"/>
      <c r="D58" s="5"/>
      <c r="E58" s="4"/>
      <c r="F58" s="4">
        <v>8.3000000000000004E-2</v>
      </c>
      <c r="G58" s="4">
        <v>8.3000000000000004E-2</v>
      </c>
      <c r="H58" s="40">
        <v>83</v>
      </c>
      <c r="I58" s="4">
        <v>5</v>
      </c>
      <c r="J58" s="4">
        <v>415</v>
      </c>
      <c r="K58" s="5">
        <v>2</v>
      </c>
      <c r="L58" s="40">
        <f t="shared" si="7"/>
        <v>830</v>
      </c>
      <c r="M58" s="38"/>
      <c r="N58" s="38"/>
      <c r="O58" s="38"/>
      <c r="P58" s="38"/>
      <c r="Q58" s="32"/>
    </row>
    <row r="59" spans="1:17" s="49" customFormat="1" ht="16.5">
      <c r="A59" s="4">
        <f t="shared" si="5"/>
        <v>48</v>
      </c>
      <c r="B59" s="4" t="s">
        <v>64</v>
      </c>
      <c r="C59" s="4"/>
      <c r="D59" s="5"/>
      <c r="E59" s="4"/>
      <c r="F59" s="4">
        <v>0.13</v>
      </c>
      <c r="G59" s="4">
        <v>0.13</v>
      </c>
      <c r="H59" s="40">
        <v>130</v>
      </c>
      <c r="I59" s="4">
        <v>5</v>
      </c>
      <c r="J59" s="4">
        <v>650</v>
      </c>
      <c r="K59" s="5">
        <v>2</v>
      </c>
      <c r="L59" s="40">
        <f t="shared" si="7"/>
        <v>1300</v>
      </c>
      <c r="M59" s="38"/>
      <c r="N59" s="38"/>
      <c r="O59" s="38"/>
      <c r="P59" s="38"/>
      <c r="Q59" s="32"/>
    </row>
    <row r="60" spans="1:17" s="49" customFormat="1" ht="16.5">
      <c r="A60" s="4">
        <f t="shared" si="5"/>
        <v>49</v>
      </c>
      <c r="B60" s="4" t="s">
        <v>65</v>
      </c>
      <c r="C60" s="4"/>
      <c r="D60" s="5"/>
      <c r="E60" s="4"/>
      <c r="F60" s="4">
        <v>0.13700000000000001</v>
      </c>
      <c r="G60" s="4">
        <v>0.13700000000000001</v>
      </c>
      <c r="H60" s="40">
        <v>137</v>
      </c>
      <c r="I60" s="4">
        <v>5</v>
      </c>
      <c r="J60" s="4">
        <v>685</v>
      </c>
      <c r="K60" s="5">
        <v>2</v>
      </c>
      <c r="L60" s="40">
        <f t="shared" si="7"/>
        <v>1370</v>
      </c>
      <c r="M60" s="38"/>
      <c r="N60" s="38"/>
      <c r="O60" s="38"/>
      <c r="P60" s="38"/>
      <c r="Q60" s="32"/>
    </row>
    <row r="61" spans="1:17" s="49" customFormat="1" ht="16.5" hidden="1">
      <c r="A61" s="4">
        <f t="shared" si="5"/>
        <v>50</v>
      </c>
      <c r="B61" s="4"/>
      <c r="C61" s="4"/>
      <c r="D61" s="5"/>
      <c r="E61" s="4"/>
      <c r="F61" s="4"/>
      <c r="G61" s="4">
        <v>0</v>
      </c>
      <c r="H61" s="40"/>
      <c r="I61" s="4"/>
      <c r="J61" s="4"/>
      <c r="K61" s="5"/>
      <c r="L61" s="40">
        <f t="shared" si="7"/>
        <v>0</v>
      </c>
      <c r="M61" s="38"/>
      <c r="N61" s="38"/>
      <c r="O61" s="38"/>
      <c r="P61" s="38"/>
      <c r="Q61" s="32"/>
    </row>
    <row r="62" spans="1:17" s="49" customFormat="1" ht="16.5">
      <c r="A62" s="4">
        <f t="shared" si="5"/>
        <v>51</v>
      </c>
      <c r="B62" s="4" t="s">
        <v>66</v>
      </c>
      <c r="C62" s="4"/>
      <c r="D62" s="5"/>
      <c r="E62" s="4"/>
      <c r="F62" s="4">
        <v>0.19</v>
      </c>
      <c r="G62" s="4">
        <v>0.19</v>
      </c>
      <c r="H62" s="40">
        <v>190</v>
      </c>
      <c r="I62" s="4">
        <v>5</v>
      </c>
      <c r="J62" s="4">
        <v>950</v>
      </c>
      <c r="K62" s="5">
        <v>2</v>
      </c>
      <c r="L62" s="40">
        <f t="shared" si="7"/>
        <v>1900</v>
      </c>
      <c r="M62" s="38"/>
      <c r="N62" s="38"/>
      <c r="O62" s="38"/>
      <c r="P62" s="38"/>
      <c r="Q62" s="32"/>
    </row>
    <row r="63" spans="1:17" s="49" customFormat="1" ht="16.5">
      <c r="A63" s="4">
        <f t="shared" si="5"/>
        <v>52</v>
      </c>
      <c r="B63" s="4" t="s">
        <v>67</v>
      </c>
      <c r="C63" s="4"/>
      <c r="D63" s="5"/>
      <c r="E63" s="4"/>
      <c r="F63" s="4">
        <v>9.7000000000000003E-2</v>
      </c>
      <c r="G63" s="4">
        <v>9.7000000000000003E-2</v>
      </c>
      <c r="H63" s="40">
        <v>97</v>
      </c>
      <c r="I63" s="4">
        <v>5</v>
      </c>
      <c r="J63" s="4">
        <f>H63*I63</f>
        <v>485</v>
      </c>
      <c r="K63" s="5">
        <v>2</v>
      </c>
      <c r="L63" s="40">
        <f t="shared" si="7"/>
        <v>970</v>
      </c>
      <c r="M63" s="38"/>
      <c r="N63" s="38"/>
      <c r="O63" s="38"/>
      <c r="P63" s="38"/>
      <c r="Q63" s="32"/>
    </row>
    <row r="64" spans="1:17" s="49" customFormat="1" ht="16.5">
      <c r="A64" s="4">
        <f t="shared" si="5"/>
        <v>53</v>
      </c>
      <c r="B64" s="4" t="s">
        <v>68</v>
      </c>
      <c r="C64" s="4"/>
      <c r="D64" s="5"/>
      <c r="E64" s="4"/>
      <c r="F64" s="4">
        <v>0.32700000000000001</v>
      </c>
      <c r="G64" s="4">
        <v>0.32700000000000001</v>
      </c>
      <c r="H64" s="40">
        <v>327</v>
      </c>
      <c r="I64" s="4">
        <v>5</v>
      </c>
      <c r="J64" s="4">
        <f>H64*I64</f>
        <v>1635</v>
      </c>
      <c r="K64" s="5">
        <v>2</v>
      </c>
      <c r="L64" s="40">
        <f t="shared" si="7"/>
        <v>3270</v>
      </c>
      <c r="M64" s="38"/>
      <c r="N64" s="38"/>
      <c r="O64" s="38"/>
      <c r="P64" s="38"/>
      <c r="Q64" s="32"/>
    </row>
    <row r="65" spans="1:17" s="49" customFormat="1" ht="16.5">
      <c r="A65" s="4">
        <f t="shared" si="5"/>
        <v>54</v>
      </c>
      <c r="B65" s="4" t="s">
        <v>108</v>
      </c>
      <c r="C65" s="4"/>
      <c r="D65" s="5"/>
      <c r="E65" s="4"/>
      <c r="F65" s="4">
        <v>0.13900000000000001</v>
      </c>
      <c r="G65" s="4">
        <v>0.13900000000000001</v>
      </c>
      <c r="H65" s="40">
        <v>139</v>
      </c>
      <c r="I65" s="4">
        <v>4.5</v>
      </c>
      <c r="J65" s="4">
        <f>H65*I65</f>
        <v>625.5</v>
      </c>
      <c r="K65" s="5">
        <v>2</v>
      </c>
      <c r="L65" s="40">
        <f t="shared" si="7"/>
        <v>1251</v>
      </c>
      <c r="M65" s="38"/>
      <c r="N65" s="38"/>
      <c r="O65" s="38"/>
      <c r="P65" s="38"/>
      <c r="Q65" s="32"/>
    </row>
    <row r="66" spans="1:17" s="49" customFormat="1" ht="16.5">
      <c r="A66" s="4">
        <f t="shared" si="5"/>
        <v>55</v>
      </c>
      <c r="B66" s="4" t="s">
        <v>69</v>
      </c>
      <c r="C66" s="4"/>
      <c r="D66" s="5"/>
      <c r="E66" s="4"/>
      <c r="F66" s="4">
        <v>0.307</v>
      </c>
      <c r="G66" s="4">
        <v>0.307</v>
      </c>
      <c r="H66" s="40">
        <v>307</v>
      </c>
      <c r="I66" s="4">
        <v>5</v>
      </c>
      <c r="J66" s="4">
        <f>H66*I66</f>
        <v>1535</v>
      </c>
      <c r="K66" s="5">
        <v>2</v>
      </c>
      <c r="L66" s="40">
        <f t="shared" si="7"/>
        <v>3070</v>
      </c>
      <c r="M66" s="38"/>
      <c r="N66" s="38"/>
      <c r="O66" s="38"/>
      <c r="P66" s="38"/>
      <c r="Q66" s="32"/>
    </row>
    <row r="67" spans="1:17" s="49" customFormat="1" ht="16.5">
      <c r="A67" s="4">
        <f t="shared" si="5"/>
        <v>56</v>
      </c>
      <c r="B67" s="4" t="s">
        <v>70</v>
      </c>
      <c r="C67" s="4"/>
      <c r="D67" s="5"/>
      <c r="E67" s="4"/>
      <c r="F67" s="4">
        <v>335</v>
      </c>
      <c r="G67" s="4">
        <v>991</v>
      </c>
      <c r="H67" s="40">
        <v>335</v>
      </c>
      <c r="I67" s="4">
        <v>5</v>
      </c>
      <c r="J67" s="4">
        <f>H67*I67</f>
        <v>1675</v>
      </c>
      <c r="K67" s="5">
        <v>2</v>
      </c>
      <c r="L67" s="40">
        <f t="shared" si="7"/>
        <v>3350</v>
      </c>
      <c r="M67" s="38"/>
      <c r="N67" s="38"/>
      <c r="O67" s="38"/>
      <c r="P67" s="38"/>
      <c r="Q67" s="32"/>
    </row>
    <row r="68" spans="1:17" s="49" customFormat="1" ht="16.5">
      <c r="A68" s="4">
        <f t="shared" si="5"/>
        <v>57</v>
      </c>
      <c r="B68" s="4" t="s">
        <v>71</v>
      </c>
      <c r="C68" s="4"/>
      <c r="D68" s="5"/>
      <c r="E68" s="4"/>
      <c r="F68" s="4">
        <v>0.11</v>
      </c>
      <c r="G68" s="4">
        <v>0.11</v>
      </c>
      <c r="H68" s="40">
        <v>110</v>
      </c>
      <c r="I68" s="4">
        <v>5</v>
      </c>
      <c r="J68" s="4">
        <v>550</v>
      </c>
      <c r="K68" s="5">
        <v>2</v>
      </c>
      <c r="L68" s="40">
        <f t="shared" si="7"/>
        <v>1100</v>
      </c>
      <c r="M68" s="38"/>
      <c r="N68" s="38"/>
      <c r="O68" s="38"/>
      <c r="P68" s="38"/>
      <c r="Q68" s="32"/>
    </row>
    <row r="69" spans="1:17" s="49" customFormat="1" ht="16.5">
      <c r="A69" s="4">
        <f t="shared" si="5"/>
        <v>58</v>
      </c>
      <c r="B69" s="4" t="s">
        <v>72</v>
      </c>
      <c r="C69" s="4"/>
      <c r="D69" s="5"/>
      <c r="E69" s="4"/>
      <c r="F69" s="4">
        <v>0.182</v>
      </c>
      <c r="G69" s="4">
        <v>0.182</v>
      </c>
      <c r="H69" s="40">
        <v>182</v>
      </c>
      <c r="I69" s="4">
        <v>5</v>
      </c>
      <c r="J69" s="4">
        <v>910</v>
      </c>
      <c r="K69" s="5">
        <v>2</v>
      </c>
      <c r="L69" s="40">
        <f t="shared" si="7"/>
        <v>1820</v>
      </c>
      <c r="M69" s="38"/>
      <c r="N69" s="38"/>
      <c r="O69" s="38"/>
      <c r="P69" s="38"/>
      <c r="Q69" s="32"/>
    </row>
    <row r="70" spans="1:17" s="49" customFormat="1" ht="16.5">
      <c r="A70" s="4">
        <f t="shared" si="5"/>
        <v>59</v>
      </c>
      <c r="B70" s="4" t="s">
        <v>99</v>
      </c>
      <c r="C70" s="4"/>
      <c r="D70" s="5"/>
      <c r="E70" s="4"/>
      <c r="F70" s="4">
        <v>0.61</v>
      </c>
      <c r="G70" s="4">
        <v>0.61</v>
      </c>
      <c r="H70" s="40">
        <v>610</v>
      </c>
      <c r="I70" s="4">
        <v>4.5</v>
      </c>
      <c r="J70" s="4">
        <f>H70*I70</f>
        <v>2745</v>
      </c>
      <c r="K70" s="5">
        <v>3</v>
      </c>
      <c r="L70" s="40">
        <f t="shared" si="7"/>
        <v>8235</v>
      </c>
      <c r="M70" s="38"/>
      <c r="N70" s="38"/>
      <c r="O70" s="38"/>
      <c r="P70" s="38"/>
      <c r="Q70" s="32"/>
    </row>
    <row r="71" spans="1:17" s="49" customFormat="1" ht="16.5">
      <c r="A71" s="4">
        <f t="shared" si="5"/>
        <v>60</v>
      </c>
      <c r="B71" s="4" t="s">
        <v>84</v>
      </c>
      <c r="C71" s="4"/>
      <c r="D71" s="5"/>
      <c r="E71" s="4"/>
      <c r="F71" s="4">
        <v>8.2000000000000003E-2</v>
      </c>
      <c r="G71" s="4">
        <v>8.2000000000000003E-2</v>
      </c>
      <c r="H71" s="40">
        <v>82</v>
      </c>
      <c r="I71" s="4">
        <v>5</v>
      </c>
      <c r="J71" s="4">
        <v>410</v>
      </c>
      <c r="K71" s="5">
        <v>2</v>
      </c>
      <c r="L71" s="40">
        <f t="shared" si="7"/>
        <v>820</v>
      </c>
      <c r="M71" s="38"/>
      <c r="N71" s="38"/>
      <c r="O71" s="38"/>
      <c r="P71" s="38"/>
      <c r="Q71" s="32"/>
    </row>
    <row r="72" spans="1:17" s="49" customFormat="1" ht="16.5">
      <c r="A72" s="4">
        <f t="shared" si="5"/>
        <v>61</v>
      </c>
      <c r="B72" s="4" t="s">
        <v>85</v>
      </c>
      <c r="C72" s="4"/>
      <c r="D72" s="5"/>
      <c r="E72" s="4"/>
      <c r="F72" s="4">
        <v>9.5000000000000001E-2</v>
      </c>
      <c r="G72" s="4">
        <v>9.5000000000000001E-2</v>
      </c>
      <c r="H72" s="40">
        <v>92</v>
      </c>
      <c r="I72" s="4">
        <v>5</v>
      </c>
      <c r="J72" s="4">
        <f>H72*I72</f>
        <v>460</v>
      </c>
      <c r="K72" s="5">
        <v>2</v>
      </c>
      <c r="L72" s="40">
        <f t="shared" si="7"/>
        <v>920</v>
      </c>
      <c r="M72" s="38"/>
      <c r="N72" s="38"/>
      <c r="O72" s="38"/>
      <c r="P72" s="38"/>
      <c r="Q72" s="32"/>
    </row>
    <row r="73" spans="1:17" s="49" customFormat="1" ht="16.5">
      <c r="A73" s="4">
        <f t="shared" si="5"/>
        <v>62</v>
      </c>
      <c r="B73" s="4" t="s">
        <v>86</v>
      </c>
      <c r="C73" s="4"/>
      <c r="D73" s="5"/>
      <c r="E73" s="4"/>
      <c r="F73" s="4">
        <v>0.245</v>
      </c>
      <c r="G73" s="4">
        <v>0.245</v>
      </c>
      <c r="H73" s="40">
        <v>245</v>
      </c>
      <c r="I73" s="4">
        <v>5</v>
      </c>
      <c r="J73" s="4">
        <v>1225</v>
      </c>
      <c r="K73" s="5">
        <v>2</v>
      </c>
      <c r="L73" s="40">
        <f t="shared" si="7"/>
        <v>2450</v>
      </c>
      <c r="M73" s="38"/>
      <c r="N73" s="38"/>
      <c r="O73" s="38"/>
      <c r="P73" s="38"/>
      <c r="Q73" s="32"/>
    </row>
    <row r="74" spans="1:17" s="49" customFormat="1" ht="16.5">
      <c r="A74" s="4">
        <f t="shared" si="5"/>
        <v>63</v>
      </c>
      <c r="B74" s="4" t="s">
        <v>89</v>
      </c>
      <c r="C74" s="4"/>
      <c r="D74" s="5"/>
      <c r="E74" s="4"/>
      <c r="F74" s="4">
        <v>0.85799999999999998</v>
      </c>
      <c r="G74" s="4">
        <v>0.85799999999999998</v>
      </c>
      <c r="H74" s="40">
        <v>858</v>
      </c>
      <c r="I74" s="4">
        <v>4.5</v>
      </c>
      <c r="J74" s="4">
        <v>4290</v>
      </c>
      <c r="K74" s="5">
        <v>2</v>
      </c>
      <c r="L74" s="40">
        <f t="shared" si="7"/>
        <v>8580</v>
      </c>
      <c r="M74" s="38"/>
      <c r="N74" s="38"/>
      <c r="O74" s="41"/>
      <c r="P74" s="38"/>
      <c r="Q74" s="32"/>
    </row>
    <row r="75" spans="1:17" s="49" customFormat="1" ht="16.5">
      <c r="A75" s="4">
        <f t="shared" si="5"/>
        <v>64</v>
      </c>
      <c r="B75" s="4" t="s">
        <v>87</v>
      </c>
      <c r="C75" s="4"/>
      <c r="D75" s="5"/>
      <c r="E75" s="4"/>
      <c r="F75" s="4">
        <v>0.43099999999999999</v>
      </c>
      <c r="G75" s="4">
        <v>0.43099999999999999</v>
      </c>
      <c r="H75" s="40">
        <v>431</v>
      </c>
      <c r="I75" s="4">
        <v>4.5</v>
      </c>
      <c r="J75" s="4">
        <v>2155</v>
      </c>
      <c r="K75" s="5">
        <v>2</v>
      </c>
      <c r="L75" s="40">
        <f t="shared" si="7"/>
        <v>4310</v>
      </c>
      <c r="M75" s="38"/>
      <c r="N75" s="38"/>
      <c r="O75" s="41"/>
      <c r="P75" s="38"/>
      <c r="Q75" s="32"/>
    </row>
    <row r="76" spans="1:17" s="49" customFormat="1" ht="16.5">
      <c r="A76" s="4">
        <f t="shared" si="5"/>
        <v>65</v>
      </c>
      <c r="B76" s="4" t="s">
        <v>88</v>
      </c>
      <c r="C76" s="4"/>
      <c r="D76" s="5"/>
      <c r="E76" s="4"/>
      <c r="F76" s="4">
        <v>0.54300000000000004</v>
      </c>
      <c r="G76" s="4">
        <v>0.54300000000000004</v>
      </c>
      <c r="H76" s="40">
        <v>543</v>
      </c>
      <c r="I76" s="4">
        <v>4.5</v>
      </c>
      <c r="J76" s="4">
        <v>2715</v>
      </c>
      <c r="K76" s="5">
        <v>2</v>
      </c>
      <c r="L76" s="40">
        <f t="shared" si="7"/>
        <v>5430</v>
      </c>
      <c r="M76" s="38"/>
      <c r="N76" s="38"/>
      <c r="O76" s="38"/>
      <c r="P76" s="38"/>
      <c r="Q76" s="32"/>
    </row>
    <row r="77" spans="1:17" s="49" customFormat="1" ht="16.5">
      <c r="A77" s="4">
        <f t="shared" si="5"/>
        <v>66</v>
      </c>
      <c r="B77" s="4" t="s">
        <v>100</v>
      </c>
      <c r="C77" s="4"/>
      <c r="D77" s="5"/>
      <c r="E77" s="4"/>
      <c r="F77" s="4">
        <v>0.35899999999999999</v>
      </c>
      <c r="G77" s="4">
        <v>0.35899999999999999</v>
      </c>
      <c r="H77" s="40">
        <v>359</v>
      </c>
      <c r="I77" s="4">
        <v>5</v>
      </c>
      <c r="J77" s="4">
        <f>H77*I77</f>
        <v>1795</v>
      </c>
      <c r="K77" s="5">
        <v>2</v>
      </c>
      <c r="L77" s="40">
        <f t="shared" si="7"/>
        <v>3590</v>
      </c>
      <c r="M77" s="38"/>
      <c r="N77" s="38"/>
      <c r="O77" s="38"/>
      <c r="P77" s="38"/>
      <c r="Q77" s="32"/>
    </row>
    <row r="78" spans="1:17" s="49" customFormat="1" ht="16.5">
      <c r="A78" s="4">
        <f t="shared" si="5"/>
        <v>67</v>
      </c>
      <c r="B78" s="4" t="s">
        <v>109</v>
      </c>
      <c r="C78" s="4"/>
      <c r="D78" s="5"/>
      <c r="E78" s="4"/>
      <c r="F78" s="4">
        <v>6.5000000000000002E-2</v>
      </c>
      <c r="G78" s="4">
        <v>6.5000000000000002E-2</v>
      </c>
      <c r="H78" s="40">
        <v>65</v>
      </c>
      <c r="I78" s="4">
        <v>4</v>
      </c>
      <c r="J78" s="4">
        <v>325</v>
      </c>
      <c r="K78" s="5">
        <v>2</v>
      </c>
      <c r="L78" s="40">
        <f t="shared" si="7"/>
        <v>650</v>
      </c>
      <c r="M78" s="38"/>
      <c r="N78" s="38"/>
      <c r="O78" s="38"/>
      <c r="P78" s="38"/>
      <c r="Q78" s="32"/>
    </row>
    <row r="79" spans="1:17" s="49" customFormat="1" ht="16.5">
      <c r="A79" s="4">
        <f t="shared" si="5"/>
        <v>68</v>
      </c>
      <c r="B79" s="4" t="s">
        <v>90</v>
      </c>
      <c r="C79" s="4"/>
      <c r="D79" s="5"/>
      <c r="E79" s="4"/>
      <c r="F79" s="4">
        <v>0.2</v>
      </c>
      <c r="G79" s="4">
        <v>0.2</v>
      </c>
      <c r="H79" s="40">
        <v>200</v>
      </c>
      <c r="I79" s="4">
        <v>5</v>
      </c>
      <c r="J79" s="4">
        <v>1000</v>
      </c>
      <c r="K79" s="5">
        <v>2</v>
      </c>
      <c r="L79" s="40">
        <f t="shared" si="7"/>
        <v>2000</v>
      </c>
      <c r="M79" s="38"/>
      <c r="N79" s="38"/>
      <c r="O79" s="38"/>
      <c r="P79" s="38"/>
      <c r="Q79" s="32"/>
    </row>
    <row r="80" spans="1:17" s="49" customFormat="1" ht="16.5">
      <c r="A80" s="4">
        <f t="shared" si="5"/>
        <v>69</v>
      </c>
      <c r="B80" s="4" t="s">
        <v>101</v>
      </c>
      <c r="C80" s="4"/>
      <c r="D80" s="5"/>
      <c r="E80" s="4"/>
      <c r="F80" s="4">
        <v>0.5</v>
      </c>
      <c r="G80" s="4">
        <v>0.5</v>
      </c>
      <c r="H80" s="40">
        <v>500</v>
      </c>
      <c r="I80" s="4">
        <v>4</v>
      </c>
      <c r="J80" s="4">
        <v>2500</v>
      </c>
      <c r="K80" s="5">
        <v>2</v>
      </c>
      <c r="L80" s="40">
        <f t="shared" si="7"/>
        <v>5000</v>
      </c>
      <c r="M80" s="38"/>
      <c r="N80" s="38"/>
      <c r="O80" s="38"/>
      <c r="P80" s="38"/>
      <c r="Q80" s="32"/>
    </row>
    <row r="81" spans="1:17" s="49" customFormat="1" ht="16.5">
      <c r="A81" s="4">
        <f t="shared" si="5"/>
        <v>70</v>
      </c>
      <c r="B81" s="4" t="s">
        <v>73</v>
      </c>
      <c r="C81" s="4"/>
      <c r="D81" s="5"/>
      <c r="E81" s="4"/>
      <c r="F81" s="4">
        <v>0.25900000000000001</v>
      </c>
      <c r="G81" s="4">
        <v>0.25900000000000001</v>
      </c>
      <c r="H81" s="40">
        <v>259</v>
      </c>
      <c r="I81" s="4">
        <v>4.5</v>
      </c>
      <c r="J81" s="4">
        <f t="shared" ref="J81:J84" si="8">H81*I81</f>
        <v>1165.5</v>
      </c>
      <c r="K81" s="5">
        <v>2</v>
      </c>
      <c r="L81" s="40">
        <f t="shared" si="7"/>
        <v>2331</v>
      </c>
      <c r="M81" s="38"/>
      <c r="N81" s="38"/>
      <c r="O81" s="38"/>
      <c r="P81" s="38"/>
      <c r="Q81" s="32"/>
    </row>
    <row r="82" spans="1:17" s="49" customFormat="1" ht="16.5">
      <c r="A82" s="4">
        <f t="shared" si="5"/>
        <v>71</v>
      </c>
      <c r="B82" s="4" t="s">
        <v>91</v>
      </c>
      <c r="C82" s="4"/>
      <c r="D82" s="5"/>
      <c r="E82" s="4"/>
      <c r="F82" s="4">
        <v>0.39</v>
      </c>
      <c r="G82" s="4">
        <v>0.39</v>
      </c>
      <c r="H82" s="40">
        <v>128</v>
      </c>
      <c r="I82" s="4">
        <v>4</v>
      </c>
      <c r="J82" s="4">
        <f t="shared" si="8"/>
        <v>512</v>
      </c>
      <c r="K82" s="5">
        <v>2</v>
      </c>
      <c r="L82" s="40">
        <f t="shared" si="7"/>
        <v>1024</v>
      </c>
      <c r="M82" s="38"/>
      <c r="N82" s="38"/>
      <c r="O82" s="38"/>
      <c r="P82" s="38"/>
      <c r="Q82" s="32"/>
    </row>
    <row r="83" spans="1:17" s="49" customFormat="1" ht="16.5">
      <c r="A83" s="4">
        <f t="shared" si="5"/>
        <v>72</v>
      </c>
      <c r="B83" s="4" t="s">
        <v>74</v>
      </c>
      <c r="C83" s="4"/>
      <c r="D83" s="5"/>
      <c r="E83" s="4"/>
      <c r="F83" s="4">
        <v>0.14000000000000001</v>
      </c>
      <c r="G83" s="4">
        <v>0.14000000000000001</v>
      </c>
      <c r="H83" s="40">
        <v>140</v>
      </c>
      <c r="I83" s="4">
        <v>4.5</v>
      </c>
      <c r="J83" s="4">
        <f t="shared" si="8"/>
        <v>630</v>
      </c>
      <c r="K83" s="5">
        <v>2</v>
      </c>
      <c r="L83" s="40">
        <f t="shared" si="7"/>
        <v>1260</v>
      </c>
      <c r="M83" s="38"/>
      <c r="N83" s="38"/>
      <c r="O83" s="38"/>
      <c r="P83" s="38"/>
      <c r="Q83" s="32"/>
    </row>
    <row r="84" spans="1:17" s="49" customFormat="1" ht="16.5">
      <c r="A84" s="4">
        <f t="shared" si="5"/>
        <v>73</v>
      </c>
      <c r="B84" s="4" t="s">
        <v>97</v>
      </c>
      <c r="C84" s="4"/>
      <c r="D84" s="5"/>
      <c r="E84" s="4"/>
      <c r="F84" s="4">
        <v>8.5000000000000006E-2</v>
      </c>
      <c r="G84" s="4">
        <v>8.5000000000000006E-2</v>
      </c>
      <c r="H84" s="40">
        <v>85</v>
      </c>
      <c r="I84" s="4">
        <v>4</v>
      </c>
      <c r="J84" s="4">
        <f t="shared" si="8"/>
        <v>340</v>
      </c>
      <c r="K84" s="5">
        <v>2</v>
      </c>
      <c r="L84" s="40">
        <f t="shared" si="7"/>
        <v>680</v>
      </c>
      <c r="M84" s="38"/>
      <c r="N84" s="38"/>
      <c r="O84" s="38"/>
      <c r="P84" s="38"/>
      <c r="Q84" s="32"/>
    </row>
    <row r="85" spans="1:17" s="49" customFormat="1" ht="16.5">
      <c r="A85" s="4">
        <f t="shared" si="5"/>
        <v>74</v>
      </c>
      <c r="B85" s="4" t="s">
        <v>75</v>
      </c>
      <c r="C85" s="4"/>
      <c r="D85" s="5"/>
      <c r="E85" s="4">
        <f>SUM(E53:E84)</f>
        <v>0</v>
      </c>
      <c r="F85" s="4">
        <v>0.75</v>
      </c>
      <c r="G85" s="4">
        <v>0.75</v>
      </c>
      <c r="H85" s="40">
        <v>750</v>
      </c>
      <c r="I85" s="4">
        <v>4.5</v>
      </c>
      <c r="J85" s="4">
        <v>3750</v>
      </c>
      <c r="K85" s="5">
        <v>2</v>
      </c>
      <c r="L85" s="40">
        <f t="shared" si="7"/>
        <v>7500</v>
      </c>
      <c r="M85" s="38"/>
      <c r="N85" s="38"/>
      <c r="O85" s="41"/>
      <c r="P85" s="38"/>
      <c r="Q85" s="32"/>
    </row>
    <row r="86" spans="1:17" s="49" customFormat="1" ht="16.5">
      <c r="A86" s="4">
        <f t="shared" si="5"/>
        <v>75</v>
      </c>
      <c r="B86" s="4" t="s">
        <v>92</v>
      </c>
      <c r="C86" s="4"/>
      <c r="D86" s="5"/>
      <c r="E86" s="4"/>
      <c r="F86" s="4">
        <v>0.17899999999999999</v>
      </c>
      <c r="G86" s="4">
        <v>0.17899999999999999</v>
      </c>
      <c r="H86" s="40">
        <v>179</v>
      </c>
      <c r="I86" s="4">
        <v>4.5</v>
      </c>
      <c r="J86" s="4">
        <f>H86*I86</f>
        <v>805.5</v>
      </c>
      <c r="K86" s="5">
        <v>2</v>
      </c>
      <c r="L86" s="40">
        <f t="shared" si="7"/>
        <v>1611</v>
      </c>
      <c r="M86" s="38"/>
      <c r="N86" s="38"/>
      <c r="O86" s="38"/>
      <c r="P86" s="38"/>
      <c r="Q86" s="32"/>
    </row>
    <row r="87" spans="1:17" s="49" customFormat="1" ht="31.5" customHeight="1">
      <c r="A87" s="4">
        <f t="shared" si="5"/>
        <v>76</v>
      </c>
      <c r="B87" s="44" t="s">
        <v>93</v>
      </c>
      <c r="C87" s="4"/>
      <c r="D87" s="5"/>
      <c r="E87" s="4"/>
      <c r="F87" s="4">
        <v>0.58099999999999996</v>
      </c>
      <c r="G87" s="4">
        <v>0.58099999999999996</v>
      </c>
      <c r="H87" s="40">
        <v>581</v>
      </c>
      <c r="I87" s="4">
        <v>5</v>
      </c>
      <c r="J87" s="4">
        <v>1044</v>
      </c>
      <c r="K87" s="5">
        <v>2</v>
      </c>
      <c r="L87" s="40">
        <f t="shared" si="7"/>
        <v>2088</v>
      </c>
      <c r="M87" s="38"/>
      <c r="N87" s="38"/>
      <c r="O87" s="38"/>
      <c r="P87" s="38"/>
      <c r="Q87" s="32"/>
    </row>
    <row r="88" spans="1:17" s="49" customFormat="1" ht="16.5">
      <c r="A88" s="4">
        <f t="shared" si="5"/>
        <v>77</v>
      </c>
      <c r="B88" s="4" t="s">
        <v>94</v>
      </c>
      <c r="C88" s="4"/>
      <c r="D88" s="5"/>
      <c r="E88" s="4"/>
      <c r="F88" s="4">
        <v>0.17499999999999999</v>
      </c>
      <c r="G88" s="4">
        <v>0.17499999999999999</v>
      </c>
      <c r="H88" s="40">
        <v>175</v>
      </c>
      <c r="I88" s="4">
        <v>5</v>
      </c>
      <c r="J88" s="4">
        <v>875</v>
      </c>
      <c r="K88" s="5">
        <v>2</v>
      </c>
      <c r="L88" s="40">
        <f t="shared" si="7"/>
        <v>1750</v>
      </c>
      <c r="M88" s="38"/>
      <c r="N88" s="38"/>
      <c r="O88" s="38"/>
      <c r="P88" s="38"/>
      <c r="Q88" s="32"/>
    </row>
    <row r="89" spans="1:17" s="49" customFormat="1" ht="16.5">
      <c r="A89" s="4">
        <f t="shared" si="5"/>
        <v>78</v>
      </c>
      <c r="B89" s="44" t="s">
        <v>103</v>
      </c>
      <c r="C89" s="4"/>
      <c r="D89" s="5"/>
      <c r="E89" s="4"/>
      <c r="F89" s="4">
        <v>0.34499999999999997</v>
      </c>
      <c r="G89" s="4">
        <f t="shared" ref="G89:G94" si="9">F89</f>
        <v>0.34499999999999997</v>
      </c>
      <c r="H89" s="40">
        <v>345</v>
      </c>
      <c r="I89" s="4">
        <v>4.5</v>
      </c>
      <c r="J89" s="4">
        <f t="shared" ref="J89:J94" si="10">H89*I89</f>
        <v>1552.5</v>
      </c>
      <c r="K89" s="5">
        <v>2</v>
      </c>
      <c r="L89" s="40">
        <f t="shared" ref="L89:L94" si="11">J89*K89</f>
        <v>3105</v>
      </c>
      <c r="M89" s="38"/>
      <c r="N89" s="38"/>
      <c r="O89" s="37"/>
      <c r="P89" s="37"/>
      <c r="Q89" s="32"/>
    </row>
    <row r="90" spans="1:17" s="49" customFormat="1" ht="16.5">
      <c r="A90" s="4">
        <f t="shared" si="5"/>
        <v>79</v>
      </c>
      <c r="B90" s="44" t="s">
        <v>105</v>
      </c>
      <c r="C90" s="4"/>
      <c r="D90" s="5"/>
      <c r="E90" s="4"/>
      <c r="F90" s="4">
        <v>0.52</v>
      </c>
      <c r="G90" s="4">
        <f t="shared" si="9"/>
        <v>0.52</v>
      </c>
      <c r="H90" s="40">
        <v>52</v>
      </c>
      <c r="I90" s="4">
        <v>4</v>
      </c>
      <c r="J90" s="4">
        <f t="shared" si="10"/>
        <v>208</v>
      </c>
      <c r="K90" s="5">
        <v>2</v>
      </c>
      <c r="L90" s="40">
        <f t="shared" si="11"/>
        <v>416</v>
      </c>
      <c r="M90" s="38"/>
      <c r="N90" s="38"/>
      <c r="O90" s="37"/>
      <c r="P90" s="37"/>
      <c r="Q90" s="32"/>
    </row>
    <row r="91" spans="1:17" s="49" customFormat="1" ht="27">
      <c r="A91" s="4">
        <f t="shared" si="5"/>
        <v>80</v>
      </c>
      <c r="B91" s="44" t="s">
        <v>104</v>
      </c>
      <c r="C91" s="4"/>
      <c r="D91" s="5"/>
      <c r="E91" s="4"/>
      <c r="F91" s="4">
        <v>0.23499999999999999</v>
      </c>
      <c r="G91" s="4">
        <f t="shared" si="9"/>
        <v>0.23499999999999999</v>
      </c>
      <c r="H91" s="40">
        <v>235</v>
      </c>
      <c r="I91" s="4">
        <v>4.5</v>
      </c>
      <c r="J91" s="4">
        <f t="shared" si="10"/>
        <v>1057.5</v>
      </c>
      <c r="K91" s="5">
        <v>2</v>
      </c>
      <c r="L91" s="40">
        <f t="shared" si="11"/>
        <v>2115</v>
      </c>
      <c r="M91" s="38"/>
      <c r="N91" s="38"/>
      <c r="O91" s="37"/>
      <c r="P91" s="37"/>
      <c r="Q91" s="32"/>
    </row>
    <row r="92" spans="1:17" s="49" customFormat="1" ht="16.5">
      <c r="A92" s="4">
        <f t="shared" si="5"/>
        <v>81</v>
      </c>
      <c r="B92" s="44" t="s">
        <v>114</v>
      </c>
      <c r="C92" s="4"/>
      <c r="D92" s="5"/>
      <c r="E92" s="4"/>
      <c r="F92" s="4">
        <v>0.19</v>
      </c>
      <c r="G92" s="4">
        <f t="shared" si="9"/>
        <v>0.19</v>
      </c>
      <c r="H92" s="40">
        <v>190</v>
      </c>
      <c r="I92" s="4">
        <v>5</v>
      </c>
      <c r="J92" s="4">
        <f t="shared" si="10"/>
        <v>950</v>
      </c>
      <c r="K92" s="5">
        <v>3</v>
      </c>
      <c r="L92" s="40">
        <f t="shared" si="11"/>
        <v>2850</v>
      </c>
      <c r="M92" s="38"/>
      <c r="N92" s="38"/>
      <c r="O92" s="38"/>
      <c r="P92" s="38"/>
      <c r="Q92" s="32"/>
    </row>
    <row r="93" spans="1:17" s="49" customFormat="1" ht="16.5">
      <c r="A93" s="4">
        <f t="shared" si="5"/>
        <v>82</v>
      </c>
      <c r="B93" s="4" t="s">
        <v>106</v>
      </c>
      <c r="C93" s="4"/>
      <c r="D93" s="5"/>
      <c r="E93" s="4"/>
      <c r="F93" s="4">
        <v>0.11</v>
      </c>
      <c r="G93" s="4">
        <f t="shared" si="9"/>
        <v>0.11</v>
      </c>
      <c r="H93" s="40">
        <v>110</v>
      </c>
      <c r="I93" s="4">
        <v>5</v>
      </c>
      <c r="J93" s="4">
        <f t="shared" si="10"/>
        <v>550</v>
      </c>
      <c r="K93" s="5">
        <v>2</v>
      </c>
      <c r="L93" s="40">
        <f t="shared" si="11"/>
        <v>1100</v>
      </c>
      <c r="M93" s="38"/>
      <c r="N93" s="38"/>
      <c r="O93" s="38"/>
      <c r="P93" s="38"/>
      <c r="Q93" s="32"/>
    </row>
    <row r="94" spans="1:17" s="49" customFormat="1" ht="17.25" thickBot="1">
      <c r="A94" s="45">
        <f t="shared" ref="A94" si="12">A93+1</f>
        <v>83</v>
      </c>
      <c r="B94" s="45" t="s">
        <v>107</v>
      </c>
      <c r="C94" s="45"/>
      <c r="D94" s="46"/>
      <c r="E94" s="45"/>
      <c r="F94" s="45">
        <v>0.5</v>
      </c>
      <c r="G94" s="45">
        <f t="shared" si="9"/>
        <v>0.5</v>
      </c>
      <c r="H94" s="47">
        <v>50</v>
      </c>
      <c r="I94" s="45">
        <v>5</v>
      </c>
      <c r="J94" s="45">
        <f t="shared" si="10"/>
        <v>250</v>
      </c>
      <c r="K94" s="46">
        <v>2</v>
      </c>
      <c r="L94" s="47">
        <f t="shared" si="11"/>
        <v>500</v>
      </c>
      <c r="M94" s="38"/>
      <c r="N94" s="38"/>
      <c r="O94" s="38"/>
      <c r="P94" s="38"/>
      <c r="Q94" s="32"/>
    </row>
    <row r="95" spans="1:17" ht="17.25" thickBot="1">
      <c r="A95" s="88"/>
      <c r="B95" s="89" t="s">
        <v>76</v>
      </c>
      <c r="C95" s="89"/>
      <c r="D95" s="89">
        <v>0.48</v>
      </c>
      <c r="E95" s="89">
        <f>SUM(D95)</f>
        <v>0.48</v>
      </c>
      <c r="F95" s="89">
        <v>37.94</v>
      </c>
      <c r="G95" s="89">
        <v>47.809699999999999</v>
      </c>
      <c r="H95" s="90"/>
      <c r="I95" s="89"/>
      <c r="J95" s="91">
        <f>SUM(J29:J94)</f>
        <v>96193.5</v>
      </c>
      <c r="K95" s="89"/>
      <c r="L95" s="92">
        <f>SUM(L29:L94)</f>
        <v>178324.5</v>
      </c>
      <c r="M95" s="82">
        <f t="shared" ref="M95:P95" si="13">SUM(M29:M94)</f>
        <v>8200</v>
      </c>
      <c r="N95" s="66">
        <f t="shared" si="13"/>
        <v>0</v>
      </c>
      <c r="O95" s="66">
        <f t="shared" si="13"/>
        <v>0</v>
      </c>
      <c r="P95" s="66">
        <f t="shared" si="13"/>
        <v>0</v>
      </c>
      <c r="Q95" s="33"/>
    </row>
    <row r="96" spans="1:17" ht="18" thickBot="1">
      <c r="A96" s="84"/>
      <c r="B96" s="85" t="s">
        <v>77</v>
      </c>
      <c r="C96" s="85"/>
      <c r="D96" s="85">
        <v>18.957999999999998</v>
      </c>
      <c r="E96" s="85">
        <v>5.8010000000000002</v>
      </c>
      <c r="F96" s="85">
        <f>SUM(F95:F95)</f>
        <v>37.94</v>
      </c>
      <c r="G96" s="85">
        <v>106.5117</v>
      </c>
      <c r="H96" s="85"/>
      <c r="I96" s="85"/>
      <c r="J96" s="86">
        <f>J26+J95</f>
        <v>218988.5</v>
      </c>
      <c r="K96" s="86"/>
      <c r="L96" s="87">
        <f>L26+L95</f>
        <v>398038.5</v>
      </c>
      <c r="M96" s="83">
        <f>M26+M95</f>
        <v>20200</v>
      </c>
      <c r="N96" s="67">
        <f>N26+N95</f>
        <v>0</v>
      </c>
      <c r="O96" s="67">
        <f>O26+O95</f>
        <v>0</v>
      </c>
      <c r="P96" s="67">
        <f>P26+P95</f>
        <v>0</v>
      </c>
      <c r="Q96" s="34"/>
    </row>
    <row r="97" spans="12:17">
      <c r="P97" s="14"/>
      <c r="Q97" s="35"/>
    </row>
    <row r="100" spans="12:17">
      <c r="L100" s="39"/>
    </row>
  </sheetData>
  <mergeCells count="2">
    <mergeCell ref="A5:L5"/>
    <mergeCell ref="M5:P5"/>
  </mergeCells>
  <phoneticPr fontId="4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2010-08-31T11:27:33Z</cp:lastPrinted>
  <dcterms:created xsi:type="dcterms:W3CDTF">2006-09-22T13:37:51Z</dcterms:created>
  <dcterms:modified xsi:type="dcterms:W3CDTF">2023-10-05T08:20:24Z</dcterms:modified>
</cp:coreProperties>
</file>