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00"/>
  </bookViews>
  <sheets>
    <sheet name="Formularz_cenowy" sheetId="3" r:id="rId1"/>
  </sheets>
  <definedNames>
    <definedName name="_xlnm.Print_Area" localSheetId="0">Formularz_cenowy!$A$1:$I$45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H26" i="3" s="1"/>
  <c r="A26" i="3"/>
  <c r="F22" i="3"/>
  <c r="H22" i="3" s="1"/>
  <c r="F14" i="3"/>
  <c r="H14" i="3" s="1"/>
  <c r="F21" i="3" l="1"/>
  <c r="H21" i="3" s="1"/>
  <c r="F17" i="3" l="1"/>
  <c r="H17" i="3" s="1"/>
  <c r="F16" i="3"/>
  <c r="H16" i="3" s="1"/>
  <c r="F15" i="3"/>
  <c r="H15" i="3" s="1"/>
  <c r="F13" i="3"/>
  <c r="H13" i="3" s="1"/>
  <c r="F12" i="3"/>
  <c r="H12" i="3" s="1"/>
  <c r="F11" i="3"/>
  <c r="H11" i="3" s="1"/>
  <c r="A11" i="3"/>
  <c r="A12" i="3" s="1"/>
  <c r="A13" i="3" s="1"/>
  <c r="A16" i="3" s="1"/>
  <c r="A17" i="3" s="1"/>
  <c r="F10" i="3"/>
  <c r="H10" i="3" s="1"/>
  <c r="F18" i="3" l="1"/>
  <c r="F33" i="3" l="1"/>
  <c r="H33" i="3" s="1"/>
  <c r="F32" i="3"/>
  <c r="H32" i="3" s="1"/>
  <c r="F31" i="3"/>
  <c r="F36" i="3" l="1"/>
  <c r="H27" i="3"/>
  <c r="F27" i="3"/>
  <c r="F23" i="3"/>
  <c r="H23" i="3"/>
  <c r="H31" i="3"/>
  <c r="H36" i="3" s="1"/>
  <c r="H18" i="3"/>
  <c r="G36" i="3" l="1"/>
  <c r="F38" i="3"/>
  <c r="G27" i="3"/>
  <c r="H38" i="3"/>
  <c r="G23" i="3"/>
  <c r="G18" i="3"/>
  <c r="G38" i="3" l="1"/>
</calcChain>
</file>

<file path=xl/sharedStrings.xml><?xml version="1.0" encoding="utf-8"?>
<sst xmlns="http://schemas.openxmlformats.org/spreadsheetml/2006/main" count="52" uniqueCount="37">
  <si>
    <t xml:space="preserve">FORMULARZ CENOWY </t>
  </si>
  <si>
    <t>Lp.</t>
  </si>
  <si>
    <t>Opis przedmiotu zamówienia</t>
  </si>
  <si>
    <t>Jm.</t>
  </si>
  <si>
    <t>Ilość</t>
  </si>
  <si>
    <t>Cena netto</t>
  </si>
  <si>
    <t>Wartość netto</t>
  </si>
  <si>
    <t>Podatek WAT [%]</t>
  </si>
  <si>
    <t>Wartość brutto</t>
  </si>
  <si>
    <t>szt.</t>
  </si>
  <si>
    <t>RAZEM część 1</t>
  </si>
  <si>
    <t>RAZEM część 2</t>
  </si>
  <si>
    <t>OGÓŁEM</t>
  </si>
  <si>
    <t>RAZEM część 3</t>
  </si>
  <si>
    <t>RAZEM część 4</t>
  </si>
  <si>
    <t xml:space="preserve">Zgodnie z art. 61. ust. 1. oraz art. 63 ust. 2 ustawy Prawo Zamówień Publicznych z dnia 11 września 2019 r. komunikacja 
w niniejszym postępowaniu odbywa się wyłącznie przy użyciu środków komunikacji elektronicznej, pliki należy opatrzyć
kwalifikowanym podpisem elektronicznym, podpisem zaufanym lub podpisem osobistym. </t>
  </si>
  <si>
    <t xml:space="preserve">                         Załącznik nr 3 do SWZ</t>
  </si>
  <si>
    <t>Część 1 - DOSTAWA AKUMULATORÓW WRAZ Z ŁĄCZNIKAMI, ZASILACZAMI I SZAFAMI</t>
  </si>
  <si>
    <t xml:space="preserve">Część 2 - DOSTAWA AKUMULATORÓW – DO UPS I SIŁOWNI </t>
  </si>
  <si>
    <t>Część 3 - DOSTAWA AKUMULATORÓW DO UPS</t>
  </si>
  <si>
    <t>łącznik do mostkowania ogniw żelowych pancernych</t>
  </si>
  <si>
    <t>impulsowy zasilacz buforowy napięcie - 24V - 230V, prąd - 50A</t>
  </si>
  <si>
    <t>impulsowy zasilacz buforowy napięcie - 48V - 230V, prąd - 50A</t>
  </si>
  <si>
    <t>szafa typu 6U RACK</t>
  </si>
  <si>
    <r>
      <t>żelowa bateria akumulatorów składajaca się 64 sztuk do awaryjnego zasilania UPS. Łączne napięcie 860V</t>
    </r>
    <r>
      <rPr>
        <sz val="11"/>
        <color indexed="8"/>
        <rFont val="Calibri"/>
        <family val="2"/>
        <charset val="238"/>
      </rPr>
      <t>÷890V, pojemnośc minimum 42Ah, wymagane dane techniczne dla jednego akumulatora: żelowy, napięcie znamionowe - 12V, pojemnosc znamionowa 42Ah</t>
    </r>
  </si>
  <si>
    <t>żelowa bateria akumulatorów składajaca się 48 sztuk (2x24szt.)  bateria będzie utrzymywana w buforze przez siłownię telekomunikacyjną. Jej łączne napięcie powinno wynosić - 48V pojemnośc minimum -320Ah, wymagane danetechniczne dla jednego akumulatora: żelowy, napięcie znamionowe 2V, pojemnosc znamionowa 320Ah</t>
  </si>
  <si>
    <t>bateria akumulatorów żelowych składajaca się 120 szt. (trzy łańcuchy po 40 szt.) Bateria będzie zasilać UPS.  Jej łączne napięcie wynosi 480V, pojemność minimum 40Ah, wymagania techniczne dla jednego akumulatora: żelowy napięcie znamionowe - 12V, pojemnosc znamionowa - 40Ah</t>
  </si>
  <si>
    <t>Część 4 - DOSTAWA AKUMULATORÓW KWASOWO - OŁOWIOWYCH</t>
  </si>
  <si>
    <t>akumulator kwasowo - ołowiowy - 12V, 180 Ah, prąd rozruchu od 950A do 1100A</t>
  </si>
  <si>
    <t>akumulator kwasowo-ołowiowy - 12V,  80Ah, - prąd rozruchu od 680 A do 750 A</t>
  </si>
  <si>
    <t>akumulator kwasowo-ołowiowy  - 12V,  95Ah, - prąd rozruchu od 800 A do 950 A</t>
  </si>
  <si>
    <t>akumulator kwasowo-ołowiowy  -12V,  120Ah, - prąd rozruchu od 760 A – 850 A</t>
  </si>
  <si>
    <t>akumulator kwasowo-ołowiowy - 12V, 205Ah, - prąd rozruchu od 1000 A do 1150A</t>
  </si>
  <si>
    <t>akumulator kwasowo-ołowiowy - 12V,  170Ah, - prąd rozruchu od 1200 A do 1300 A</t>
  </si>
  <si>
    <t>łącznik do mostkowania ogniw żelowych pancernych (od 30cm do 50cm)</t>
  </si>
  <si>
    <t>ogniwo żelowe pancerne - 2V, pojemność - 320Ah - bateria złożona z 12 ogniw</t>
  </si>
  <si>
    <t>ogniwo żelowe pancerne - 2V, pojemność - 320Ah - bateria złożona z 24 ogniw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</si>
</sst>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u/>
      <sz val="7.5"/>
      <color indexed="12"/>
      <name val="Arial CE"/>
      <family val="2"/>
      <charset val="238"/>
    </font>
    <font>
      <sz val="9"/>
      <name val="Arial"/>
      <family val="2"/>
      <charset val="238"/>
    </font>
    <font>
      <b/>
      <sz val="11"/>
      <name val="Arial CE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sz val="9"/>
      <name val="Arial CE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0" fontId="17" fillId="0" borderId="0"/>
  </cellStyleXfs>
  <cellXfs count="12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4" fontId="0" fillId="3" borderId="1" xfId="0" applyNumberFormat="1" applyFont="1" applyFill="1" applyBorder="1" applyAlignment="1" applyProtection="1">
      <alignment horizontal="right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0" fontId="1" fillId="6" borderId="0" xfId="2" applyFont="1" applyFill="1" applyBorder="1" applyAlignment="1">
      <alignment vertical="center"/>
    </xf>
    <xf numFmtId="0" fontId="14" fillId="6" borderId="0" xfId="2" applyFont="1" applyFill="1" applyAlignment="1">
      <alignment vertical="center"/>
    </xf>
    <xf numFmtId="0" fontId="15" fillId="6" borderId="0" xfId="2" applyFont="1" applyFill="1" applyBorder="1" applyAlignment="1">
      <alignment vertical="center"/>
    </xf>
    <xf numFmtId="0" fontId="1" fillId="6" borderId="0" xfId="2" applyFont="1" applyFill="1" applyBorder="1" applyAlignment="1">
      <alignment horizontal="center" vertical="center"/>
    </xf>
    <xf numFmtId="1" fontId="5" fillId="6" borderId="0" xfId="2" applyNumberFormat="1" applyFont="1" applyFill="1" applyBorder="1" applyAlignment="1">
      <alignment horizontal="center" vertical="center"/>
    </xf>
    <xf numFmtId="0" fontId="11" fillId="6" borderId="0" xfId="2" applyFont="1" applyFill="1" applyBorder="1" applyAlignment="1">
      <alignment vertical="center"/>
    </xf>
    <xf numFmtId="49" fontId="11" fillId="6" borderId="0" xfId="2" applyNumberFormat="1" applyFont="1" applyFill="1" applyBorder="1" applyAlignment="1">
      <alignment horizontal="center" vertical="center"/>
    </xf>
    <xf numFmtId="0" fontId="14" fillId="6" borderId="0" xfId="2" applyFont="1" applyFill="1" applyAlignment="1">
      <alignment horizontal="center" vertical="center"/>
    </xf>
    <xf numFmtId="1" fontId="14" fillId="6" borderId="0" xfId="2" applyNumberFormat="1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6" borderId="0" xfId="2" applyFont="1" applyFill="1" applyBorder="1" applyAlignment="1">
      <alignment horizontal="center" vertical="center"/>
    </xf>
    <xf numFmtId="0" fontId="16" fillId="6" borderId="0" xfId="2" applyFont="1" applyFill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4" fontId="12" fillId="0" borderId="0" xfId="0" applyNumberFormat="1" applyFont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Border="1" applyAlignment="1">
      <alignment vertical="center"/>
    </xf>
    <xf numFmtId="1" fontId="9" fillId="0" borderId="6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5" xfId="3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" fontId="9" fillId="6" borderId="9" xfId="0" applyNumberFormat="1" applyFont="1" applyFill="1" applyBorder="1" applyAlignment="1">
      <alignment horizontal="center" vertical="center" wrapText="1"/>
    </xf>
    <xf numFmtId="4" fontId="9" fillId="6" borderId="9" xfId="0" applyNumberFormat="1" applyFont="1" applyFill="1" applyBorder="1" applyAlignment="1">
      <alignment horizontal="right" vertical="center" wrapText="1"/>
    </xf>
    <xf numFmtId="9" fontId="9" fillId="0" borderId="6" xfId="0" applyNumberFormat="1" applyFont="1" applyFill="1" applyBorder="1" applyAlignment="1">
      <alignment horizontal="center" vertical="center" wrapText="1"/>
    </xf>
    <xf numFmtId="4" fontId="9" fillId="6" borderId="9" xfId="0" applyNumberFormat="1" applyFont="1" applyFill="1" applyBorder="1" applyAlignment="1">
      <alignment horizontal="right" vertical="center"/>
    </xf>
    <xf numFmtId="0" fontId="9" fillId="6" borderId="6" xfId="0" applyNumberFormat="1" applyFont="1" applyFill="1" applyBorder="1" applyAlignment="1" applyProtection="1">
      <alignment horizontal="center" vertical="center"/>
    </xf>
    <xf numFmtId="4" fontId="9" fillId="6" borderId="6" xfId="0" applyNumberFormat="1" applyFont="1" applyFill="1" applyBorder="1" applyAlignment="1">
      <alignment horizontal="center" vertical="center" wrapText="1"/>
    </xf>
    <xf numFmtId="4" fontId="9" fillId="6" borderId="6" xfId="0" applyNumberFormat="1" applyFont="1" applyFill="1" applyBorder="1" applyAlignment="1">
      <alignment horizontal="right" vertical="center" wrapText="1"/>
    </xf>
    <xf numFmtId="4" fontId="9" fillId="6" borderId="6" xfId="0" applyNumberFormat="1" applyFont="1" applyFill="1" applyBorder="1" applyAlignment="1">
      <alignment horizontal="right" vertical="center"/>
    </xf>
    <xf numFmtId="2" fontId="9" fillId="6" borderId="9" xfId="0" applyNumberFormat="1" applyFont="1" applyFill="1" applyBorder="1" applyAlignment="1">
      <alignment horizontal="center" vertical="center" wrapText="1"/>
    </xf>
    <xf numFmtId="2" fontId="9" fillId="6" borderId="6" xfId="0" applyNumberFormat="1" applyFont="1" applyFill="1" applyBorder="1" applyAlignment="1">
      <alignment horizontal="right" vertical="center" wrapText="1"/>
    </xf>
    <xf numFmtId="2" fontId="9" fillId="6" borderId="9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0" fillId="3" borderId="1" xfId="0" applyNumberFormat="1" applyFont="1" applyFill="1" applyBorder="1" applyAlignment="1" applyProtection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shrinkToFi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/>
    </xf>
    <xf numFmtId="4" fontId="0" fillId="4" borderId="13" xfId="0" applyNumberFormat="1" applyFont="1" applyFill="1" applyBorder="1" applyAlignment="1">
      <alignment horizontal="right" vertical="center" wrapText="1"/>
    </xf>
    <xf numFmtId="9" fontId="0" fillId="5" borderId="13" xfId="0" applyNumberFormat="1" applyFont="1" applyFill="1" applyBorder="1" applyAlignment="1">
      <alignment horizontal="right" vertical="center" wrapText="1"/>
    </xf>
    <xf numFmtId="4" fontId="0" fillId="5" borderId="13" xfId="0" applyNumberFormat="1" applyFont="1" applyFill="1" applyBorder="1" applyAlignment="1" applyProtection="1">
      <alignment horizontal="right" vertical="center" wrapText="1"/>
    </xf>
    <xf numFmtId="0" fontId="0" fillId="5" borderId="14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3" borderId="16" xfId="1" applyNumberFormat="1" applyFont="1" applyFill="1" applyBorder="1" applyAlignment="1" applyProtection="1">
      <alignment horizontal="center" vertical="center"/>
    </xf>
    <xf numFmtId="0" fontId="9" fillId="6" borderId="17" xfId="0" applyFont="1" applyFill="1" applyBorder="1" applyAlignment="1">
      <alignment horizontal="center" vertical="center" wrapText="1"/>
    </xf>
    <xf numFmtId="0" fontId="9" fillId="0" borderId="18" xfId="3" applyFont="1" applyFill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21" xfId="0" applyFont="1" applyBorder="1" applyAlignment="1">
      <alignment vertical="center"/>
    </xf>
    <xf numFmtId="4" fontId="3" fillId="0" borderId="22" xfId="0" applyNumberFormat="1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/>
    </xf>
    <xf numFmtId="0" fontId="9" fillId="6" borderId="37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vertical="center"/>
    </xf>
    <xf numFmtId="4" fontId="18" fillId="0" borderId="22" xfId="0" applyNumberFormat="1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1" fontId="3" fillId="0" borderId="32" xfId="0" applyNumberFormat="1" applyFont="1" applyBorder="1" applyAlignment="1">
      <alignment horizontal="center" vertical="center" wrapText="1"/>
    </xf>
    <xf numFmtId="1" fontId="3" fillId="0" borderId="35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6" fillId="6" borderId="0" xfId="2" applyFont="1" applyFill="1" applyAlignment="1">
      <alignment horizontal="center" vertical="center"/>
    </xf>
    <xf numFmtId="0" fontId="5" fillId="6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/>
  </cellXfs>
  <cellStyles count="4">
    <cellStyle name="Hiperłącze" xfId="1" builtinId="8"/>
    <cellStyle name="Normalny" xfId="0" builtinId="0"/>
    <cellStyle name="Normalny 2" xfId="3"/>
    <cellStyle name="Normalny 3 2" xfId="2"/>
  </cellStyles>
  <dxfs count="10">
    <dxf>
      <font>
        <b val="0"/>
        <condense val="0"/>
        <extend val="0"/>
        <color indexed="9"/>
      </font>
    </dxf>
    <dxf>
      <font>
        <color theme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topLeftCell="A16" zoomScaleNormal="100" zoomScaleSheetLayoutView="100" workbookViewId="0">
      <selection activeCell="B17" sqref="B16:B17"/>
    </sheetView>
  </sheetViews>
  <sheetFormatPr defaultRowHeight="15" x14ac:dyDescent="0.25"/>
  <cols>
    <col min="1" max="1" width="5.42578125" customWidth="1"/>
    <col min="2" max="2" width="67" customWidth="1"/>
    <col min="3" max="3" width="9" customWidth="1"/>
    <col min="4" max="4" width="7.42578125" customWidth="1"/>
    <col min="5" max="5" width="8.7109375" customWidth="1"/>
    <col min="6" max="6" width="9.85546875" customWidth="1"/>
    <col min="7" max="7" width="8.5703125" customWidth="1"/>
    <col min="8" max="8" width="10" customWidth="1"/>
    <col min="9" max="9" width="21.5703125" style="38" customWidth="1"/>
    <col min="10" max="10" width="9.140625" hidden="1" customWidth="1"/>
  </cols>
  <sheetData>
    <row r="1" spans="1:9" ht="18.75" customHeight="1" x14ac:dyDescent="0.25">
      <c r="A1" s="1"/>
      <c r="B1" s="23"/>
      <c r="C1" s="1"/>
      <c r="D1" s="1"/>
      <c r="E1" s="2"/>
      <c r="F1" s="2"/>
      <c r="G1" s="105" t="s">
        <v>16</v>
      </c>
      <c r="H1" s="105"/>
      <c r="I1" s="105"/>
    </row>
    <row r="2" spans="1:9" x14ac:dyDescent="0.25">
      <c r="A2" s="3"/>
      <c r="B2" s="3"/>
      <c r="C2" s="3"/>
      <c r="D2" s="4"/>
      <c r="E2" s="3"/>
      <c r="F2" s="3"/>
      <c r="G2" s="3"/>
      <c r="H2" s="3"/>
      <c r="I2" s="4"/>
    </row>
    <row r="3" spans="1:9" ht="15.75" x14ac:dyDescent="0.25">
      <c r="A3" s="112" t="s">
        <v>0</v>
      </c>
      <c r="B3" s="112"/>
      <c r="C3" s="112"/>
      <c r="D3" s="112"/>
      <c r="E3" s="112"/>
      <c r="F3" s="112"/>
      <c r="G3" s="112"/>
      <c r="H3" s="112"/>
      <c r="I3" s="112"/>
    </row>
    <row r="4" spans="1:9" ht="12.75" customHeight="1" x14ac:dyDescent="0.25">
      <c r="A4" s="3"/>
      <c r="B4" s="3"/>
      <c r="C4" s="5"/>
      <c r="D4" s="4"/>
      <c r="E4" s="3"/>
      <c r="F4" s="3"/>
      <c r="G4" s="3"/>
      <c r="H4" s="3"/>
      <c r="I4" s="4"/>
    </row>
    <row r="5" spans="1:9" x14ac:dyDescent="0.25">
      <c r="A5" s="23"/>
      <c r="B5" s="3"/>
      <c r="C5" s="5"/>
      <c r="D5" s="4"/>
      <c r="E5" s="3"/>
      <c r="F5" s="3"/>
      <c r="G5" s="3"/>
      <c r="H5" s="3"/>
      <c r="I5" s="4"/>
    </row>
    <row r="6" spans="1:9" ht="2.25" customHeight="1" thickBot="1" x14ac:dyDescent="0.3">
      <c r="A6" s="6"/>
      <c r="B6" s="6"/>
      <c r="C6" s="6"/>
      <c r="D6" s="7"/>
      <c r="E6" s="6"/>
      <c r="F6" s="6"/>
      <c r="G6" s="6"/>
      <c r="H6" s="6"/>
      <c r="I6" s="7"/>
    </row>
    <row r="7" spans="1:9" ht="31.5" customHeight="1" x14ac:dyDescent="0.25">
      <c r="A7" s="106" t="s">
        <v>1</v>
      </c>
      <c r="B7" s="108" t="s">
        <v>2</v>
      </c>
      <c r="C7" s="110" t="s">
        <v>3</v>
      </c>
      <c r="D7" s="108" t="s">
        <v>4</v>
      </c>
      <c r="E7" s="108" t="s">
        <v>5</v>
      </c>
      <c r="F7" s="108" t="s">
        <v>6</v>
      </c>
      <c r="G7" s="116" t="s">
        <v>7</v>
      </c>
      <c r="H7" s="116" t="s">
        <v>8</v>
      </c>
      <c r="I7" s="118"/>
    </row>
    <row r="8" spans="1:9" ht="15.75" thickBot="1" x14ac:dyDescent="0.3">
      <c r="A8" s="107"/>
      <c r="B8" s="109"/>
      <c r="C8" s="111"/>
      <c r="D8" s="109"/>
      <c r="E8" s="109"/>
      <c r="F8" s="109"/>
      <c r="G8" s="117"/>
      <c r="H8" s="117"/>
      <c r="I8" s="119"/>
    </row>
    <row r="9" spans="1:9" x14ac:dyDescent="0.25">
      <c r="A9" s="113" t="s">
        <v>17</v>
      </c>
      <c r="B9" s="114"/>
      <c r="C9" s="114"/>
      <c r="D9" s="114"/>
      <c r="E9" s="114"/>
      <c r="F9" s="114"/>
      <c r="G9" s="114"/>
      <c r="H9" s="114"/>
      <c r="I9" s="115"/>
    </row>
    <row r="10" spans="1:9" ht="30" x14ac:dyDescent="0.25">
      <c r="A10" s="81">
        <v>1</v>
      </c>
      <c r="B10" s="17" t="s">
        <v>28</v>
      </c>
      <c r="C10" s="18" t="s">
        <v>9</v>
      </c>
      <c r="D10" s="19">
        <v>4</v>
      </c>
      <c r="E10" s="15"/>
      <c r="F10" s="15">
        <f>D10*E10</f>
        <v>0</v>
      </c>
      <c r="G10" s="41">
        <v>0.23</v>
      </c>
      <c r="H10" s="14">
        <f>F10+F10*G10</f>
        <v>0</v>
      </c>
      <c r="I10" s="92"/>
    </row>
    <row r="11" spans="1:9" ht="30" x14ac:dyDescent="0.25">
      <c r="A11" s="81">
        <f>A10+1</f>
        <v>2</v>
      </c>
      <c r="B11" s="17" t="s">
        <v>35</v>
      </c>
      <c r="C11" s="18" t="s">
        <v>9</v>
      </c>
      <c r="D11" s="19">
        <v>168</v>
      </c>
      <c r="E11" s="15"/>
      <c r="F11" s="15">
        <f t="shared" ref="F11:F17" si="0">D11*E11</f>
        <v>0</v>
      </c>
      <c r="G11" s="41">
        <v>0.23</v>
      </c>
      <c r="H11" s="14">
        <f t="shared" ref="H11:H17" si="1">F11+F11*G11</f>
        <v>0</v>
      </c>
      <c r="I11" s="92"/>
    </row>
    <row r="12" spans="1:9" ht="30" x14ac:dyDescent="0.25">
      <c r="A12" s="81">
        <f t="shared" ref="A12:A17" si="2">A11+1</f>
        <v>3</v>
      </c>
      <c r="B12" s="17" t="s">
        <v>36</v>
      </c>
      <c r="C12" s="18" t="s">
        <v>9</v>
      </c>
      <c r="D12" s="19">
        <v>24</v>
      </c>
      <c r="E12" s="15"/>
      <c r="F12" s="15">
        <f t="shared" si="0"/>
        <v>0</v>
      </c>
      <c r="G12" s="41">
        <v>0.23</v>
      </c>
      <c r="H12" s="14">
        <f t="shared" si="1"/>
        <v>0</v>
      </c>
      <c r="I12" s="92"/>
    </row>
    <row r="13" spans="1:9" x14ac:dyDescent="0.25">
      <c r="A13" s="81">
        <f t="shared" si="2"/>
        <v>4</v>
      </c>
      <c r="B13" s="17" t="s">
        <v>20</v>
      </c>
      <c r="C13" s="18" t="s">
        <v>9</v>
      </c>
      <c r="D13" s="19">
        <v>384</v>
      </c>
      <c r="E13" s="15"/>
      <c r="F13" s="15">
        <f t="shared" si="0"/>
        <v>0</v>
      </c>
      <c r="G13" s="41">
        <v>0.23</v>
      </c>
      <c r="H13" s="14">
        <f t="shared" si="1"/>
        <v>0</v>
      </c>
      <c r="I13" s="92"/>
    </row>
    <row r="14" spans="1:9" x14ac:dyDescent="0.25">
      <c r="A14" s="81">
        <v>5</v>
      </c>
      <c r="B14" s="17" t="s">
        <v>34</v>
      </c>
      <c r="C14" s="18" t="s">
        <v>9</v>
      </c>
      <c r="D14" s="19">
        <v>30</v>
      </c>
      <c r="E14" s="15"/>
      <c r="F14" s="15">
        <f t="shared" si="0"/>
        <v>0</v>
      </c>
      <c r="G14" s="41">
        <v>0.23</v>
      </c>
      <c r="H14" s="14">
        <f t="shared" si="1"/>
        <v>0</v>
      </c>
      <c r="I14" s="92"/>
    </row>
    <row r="15" spans="1:9" x14ac:dyDescent="0.25">
      <c r="A15" s="81">
        <v>6</v>
      </c>
      <c r="B15" s="17" t="s">
        <v>21</v>
      </c>
      <c r="C15" s="18" t="s">
        <v>9</v>
      </c>
      <c r="D15" s="19">
        <v>14</v>
      </c>
      <c r="E15" s="15"/>
      <c r="F15" s="15">
        <f t="shared" si="0"/>
        <v>0</v>
      </c>
      <c r="G15" s="41">
        <v>0.23</v>
      </c>
      <c r="H15" s="14">
        <f t="shared" si="1"/>
        <v>0</v>
      </c>
      <c r="I15" s="92"/>
    </row>
    <row r="16" spans="1:9" x14ac:dyDescent="0.25">
      <c r="A16" s="81">
        <f t="shared" si="2"/>
        <v>7</v>
      </c>
      <c r="B16" s="17" t="s">
        <v>22</v>
      </c>
      <c r="C16" s="18" t="s">
        <v>9</v>
      </c>
      <c r="D16" s="19">
        <v>1</v>
      </c>
      <c r="E16" s="15"/>
      <c r="F16" s="15">
        <f t="shared" si="0"/>
        <v>0</v>
      </c>
      <c r="G16" s="41">
        <v>0.23</v>
      </c>
      <c r="H16" s="14">
        <f t="shared" si="1"/>
        <v>0</v>
      </c>
      <c r="I16" s="92"/>
    </row>
    <row r="17" spans="1:9" x14ac:dyDescent="0.25">
      <c r="A17" s="81">
        <f t="shared" si="2"/>
        <v>8</v>
      </c>
      <c r="B17" s="20" t="s">
        <v>23</v>
      </c>
      <c r="C17" s="19" t="s">
        <v>9</v>
      </c>
      <c r="D17" s="19">
        <v>8</v>
      </c>
      <c r="E17" s="15"/>
      <c r="F17" s="15">
        <f t="shared" si="0"/>
        <v>0</v>
      </c>
      <c r="G17" s="41">
        <v>0.23</v>
      </c>
      <c r="H17" s="14">
        <f t="shared" si="1"/>
        <v>0</v>
      </c>
      <c r="I17" s="92"/>
    </row>
    <row r="18" spans="1:9" ht="15.75" thickBot="1" x14ac:dyDescent="0.3">
      <c r="A18" s="93"/>
      <c r="B18" s="94" t="s">
        <v>10</v>
      </c>
      <c r="C18" s="95"/>
      <c r="D18" s="96"/>
      <c r="E18" s="96"/>
      <c r="F18" s="90">
        <f>SUM(F10:F17)</f>
        <v>0</v>
      </c>
      <c r="G18" s="90">
        <f>H18-F18</f>
        <v>0</v>
      </c>
      <c r="H18" s="90">
        <f>SUM(H10:H17)</f>
        <v>0</v>
      </c>
      <c r="I18" s="97"/>
    </row>
    <row r="19" spans="1:9" ht="15.75" thickBot="1" x14ac:dyDescent="0.3">
      <c r="A19" s="71"/>
      <c r="B19" s="72"/>
      <c r="C19" s="73"/>
      <c r="D19" s="72"/>
      <c r="E19" s="72"/>
      <c r="F19" s="72"/>
      <c r="G19" s="74"/>
      <c r="H19" s="74"/>
      <c r="I19" s="75"/>
    </row>
    <row r="20" spans="1:9" x14ac:dyDescent="0.25">
      <c r="A20" s="103" t="s">
        <v>18</v>
      </c>
      <c r="B20" s="104"/>
      <c r="C20" s="76"/>
      <c r="D20" s="76"/>
      <c r="E20" s="77"/>
      <c r="F20" s="77"/>
      <c r="G20" s="78"/>
      <c r="H20" s="79"/>
      <c r="I20" s="80"/>
    </row>
    <row r="21" spans="1:9" ht="83.25" customHeight="1" x14ac:dyDescent="0.25">
      <c r="A21" s="81">
        <v>1</v>
      </c>
      <c r="B21" s="64" t="s">
        <v>24</v>
      </c>
      <c r="C21" s="66" t="s">
        <v>9</v>
      </c>
      <c r="D21" s="67">
        <v>64</v>
      </c>
      <c r="E21" s="15"/>
      <c r="F21" s="15">
        <f>D21*E21</f>
        <v>0</v>
      </c>
      <c r="G21" s="41">
        <v>0.23</v>
      </c>
      <c r="H21" s="14">
        <f>F21+F21*G21</f>
        <v>0</v>
      </c>
      <c r="I21" s="82"/>
    </row>
    <row r="22" spans="1:9" ht="83.25" customHeight="1" x14ac:dyDescent="0.25">
      <c r="A22" s="83">
        <v>2</v>
      </c>
      <c r="B22" s="20" t="s">
        <v>26</v>
      </c>
      <c r="C22" s="16" t="s">
        <v>9</v>
      </c>
      <c r="D22" s="47">
        <v>120</v>
      </c>
      <c r="E22" s="61"/>
      <c r="F22" s="62">
        <f t="shared" ref="F22" si="3">D22*E22</f>
        <v>0</v>
      </c>
      <c r="G22" s="48">
        <v>0.23</v>
      </c>
      <c r="H22" s="63">
        <f t="shared" ref="H22" si="4">F22+F22*G22</f>
        <v>0</v>
      </c>
      <c r="I22" s="84"/>
    </row>
    <row r="23" spans="1:9" ht="15.75" thickBot="1" x14ac:dyDescent="0.3">
      <c r="A23" s="85"/>
      <c r="B23" s="86" t="s">
        <v>11</v>
      </c>
      <c r="C23" s="87"/>
      <c r="D23" s="88"/>
      <c r="E23" s="89"/>
      <c r="F23" s="90">
        <f>SUM(F21:F22)</f>
        <v>0</v>
      </c>
      <c r="G23" s="90">
        <f>H23-F23</f>
        <v>0</v>
      </c>
      <c r="H23" s="90">
        <f>SUM(H21:H22)</f>
        <v>0</v>
      </c>
      <c r="I23" s="91"/>
    </row>
    <row r="24" spans="1:9" ht="15.75" thickBot="1" x14ac:dyDescent="0.3">
      <c r="A24" s="10"/>
      <c r="B24" s="42"/>
      <c r="C24" s="37"/>
      <c r="D24" s="43"/>
      <c r="E24" s="10"/>
      <c r="F24" s="44"/>
      <c r="G24" s="45"/>
      <c r="H24" s="46"/>
      <c r="I24" s="37"/>
    </row>
    <row r="25" spans="1:9" ht="15.75" customHeight="1" x14ac:dyDescent="0.25">
      <c r="A25" s="103" t="s">
        <v>19</v>
      </c>
      <c r="B25" s="104"/>
      <c r="C25" s="76"/>
      <c r="D25" s="76"/>
      <c r="E25" s="77"/>
      <c r="F25" s="77"/>
      <c r="G25" s="78"/>
      <c r="H25" s="79"/>
      <c r="I25" s="80"/>
    </row>
    <row r="26" spans="1:9" ht="81" customHeight="1" x14ac:dyDescent="0.25">
      <c r="A26" s="81">
        <f t="shared" ref="A26" si="5">A24+1</f>
        <v>1</v>
      </c>
      <c r="B26" s="65" t="s">
        <v>25</v>
      </c>
      <c r="C26" s="66" t="s">
        <v>9</v>
      </c>
      <c r="D26" s="67">
        <v>48</v>
      </c>
      <c r="E26" s="68"/>
      <c r="F26" s="69">
        <f>D26*E26</f>
        <v>0</v>
      </c>
      <c r="G26" s="41">
        <v>0.23</v>
      </c>
      <c r="H26" s="70">
        <f>F26+F26*G26</f>
        <v>0</v>
      </c>
      <c r="I26" s="82"/>
    </row>
    <row r="27" spans="1:9" ht="15.75" thickBot="1" x14ac:dyDescent="0.3">
      <c r="A27" s="85"/>
      <c r="B27" s="86" t="s">
        <v>13</v>
      </c>
      <c r="C27" s="87"/>
      <c r="D27" s="88"/>
      <c r="E27" s="89"/>
      <c r="F27" s="90">
        <f>SUM(F26:F26)</f>
        <v>0</v>
      </c>
      <c r="G27" s="90">
        <f>H27-F27</f>
        <v>0</v>
      </c>
      <c r="H27" s="90">
        <f>SUM(H26:H26)</f>
        <v>0</v>
      </c>
      <c r="I27" s="91"/>
    </row>
    <row r="28" spans="1:9" x14ac:dyDescent="0.25">
      <c r="A28" s="10"/>
      <c r="B28" s="42"/>
      <c r="C28" s="37"/>
      <c r="D28" s="43"/>
      <c r="E28" s="10"/>
      <c r="F28" s="49"/>
      <c r="G28" s="49"/>
      <c r="H28" s="49"/>
      <c r="I28" s="37"/>
    </row>
    <row r="29" spans="1:9" ht="15.75" thickBot="1" x14ac:dyDescent="0.3">
      <c r="A29" s="10"/>
      <c r="B29" s="42"/>
      <c r="C29" s="37"/>
      <c r="D29" s="43"/>
      <c r="E29" s="10"/>
      <c r="F29" s="49"/>
      <c r="G29" s="49"/>
      <c r="H29" s="49"/>
      <c r="I29" s="37"/>
    </row>
    <row r="30" spans="1:9" x14ac:dyDescent="0.25">
      <c r="A30" s="103" t="s">
        <v>27</v>
      </c>
      <c r="B30" s="104"/>
      <c r="C30" s="76"/>
      <c r="D30" s="76"/>
      <c r="E30" s="77"/>
      <c r="F30" s="77"/>
      <c r="G30" s="78"/>
      <c r="H30" s="79"/>
      <c r="I30" s="80"/>
    </row>
    <row r="31" spans="1:9" ht="30" x14ac:dyDescent="0.25">
      <c r="A31" s="83">
        <v>1</v>
      </c>
      <c r="B31" s="50" t="s">
        <v>29</v>
      </c>
      <c r="C31" s="51" t="s">
        <v>9</v>
      </c>
      <c r="D31" s="52">
        <v>2</v>
      </c>
      <c r="E31" s="53"/>
      <c r="F31" s="54">
        <f>D31*E31</f>
        <v>0</v>
      </c>
      <c r="G31" s="55">
        <v>0.23</v>
      </c>
      <c r="H31" s="56">
        <f>F31+F31*G31</f>
        <v>0</v>
      </c>
      <c r="I31" s="98"/>
    </row>
    <row r="32" spans="1:9" ht="30" x14ac:dyDescent="0.25">
      <c r="A32" s="99">
        <v>2</v>
      </c>
      <c r="B32" s="50" t="s">
        <v>30</v>
      </c>
      <c r="C32" s="51" t="s">
        <v>9</v>
      </c>
      <c r="D32" s="57">
        <v>1</v>
      </c>
      <c r="E32" s="58"/>
      <c r="F32" s="59">
        <f>D32*E32</f>
        <v>0</v>
      </c>
      <c r="G32" s="55">
        <v>0.23</v>
      </c>
      <c r="H32" s="60">
        <f>F32+F32*G32</f>
        <v>0</v>
      </c>
      <c r="I32" s="98"/>
    </row>
    <row r="33" spans="1:11" ht="30" x14ac:dyDescent="0.25">
      <c r="A33" s="100">
        <v>3</v>
      </c>
      <c r="B33" s="50" t="s">
        <v>31</v>
      </c>
      <c r="C33" s="51" t="s">
        <v>9</v>
      </c>
      <c r="D33" s="57">
        <v>2</v>
      </c>
      <c r="E33" s="58"/>
      <c r="F33" s="59">
        <f>D33*E33</f>
        <v>0</v>
      </c>
      <c r="G33" s="55">
        <v>0.23</v>
      </c>
      <c r="H33" s="60">
        <f>F33+F33*G33</f>
        <v>0</v>
      </c>
      <c r="I33" s="98"/>
    </row>
    <row r="34" spans="1:11" ht="30" x14ac:dyDescent="0.25">
      <c r="A34" s="83">
        <v>4</v>
      </c>
      <c r="B34" s="50" t="s">
        <v>33</v>
      </c>
      <c r="C34" s="51" t="s">
        <v>9</v>
      </c>
      <c r="D34" s="57">
        <v>6</v>
      </c>
      <c r="E34" s="58"/>
      <c r="F34" s="59"/>
      <c r="G34" s="55">
        <v>0.23</v>
      </c>
      <c r="H34" s="60"/>
      <c r="I34" s="98"/>
    </row>
    <row r="35" spans="1:11" ht="35.25" customHeight="1" x14ac:dyDescent="0.25">
      <c r="A35" s="83">
        <v>5</v>
      </c>
      <c r="B35" s="50" t="s">
        <v>32</v>
      </c>
      <c r="C35" s="51" t="s">
        <v>9</v>
      </c>
      <c r="D35" s="57">
        <v>4</v>
      </c>
      <c r="E35" s="58"/>
      <c r="F35" s="59"/>
      <c r="G35" s="55">
        <v>0.23</v>
      </c>
      <c r="H35" s="60"/>
      <c r="I35" s="98"/>
    </row>
    <row r="36" spans="1:11" ht="15.75" thickBot="1" x14ac:dyDescent="0.3">
      <c r="A36" s="85"/>
      <c r="B36" s="101" t="s">
        <v>14</v>
      </c>
      <c r="C36" s="87"/>
      <c r="D36" s="88"/>
      <c r="E36" s="89"/>
      <c r="F36" s="102">
        <f>SUM(F31:F35)</f>
        <v>0</v>
      </c>
      <c r="G36" s="102">
        <f>H36-F36</f>
        <v>0</v>
      </c>
      <c r="H36" s="102">
        <f>SUM(H31:H35)</f>
        <v>0</v>
      </c>
      <c r="I36" s="91"/>
    </row>
    <row r="37" spans="1:11" x14ac:dyDescent="0.25">
      <c r="A37" s="10"/>
      <c r="B37" s="42"/>
      <c r="C37" s="37"/>
      <c r="D37" s="43"/>
      <c r="E37" s="10"/>
      <c r="F37" s="49"/>
      <c r="G37" s="49"/>
      <c r="H37" s="49"/>
      <c r="I37" s="37"/>
    </row>
    <row r="38" spans="1:11" x14ac:dyDescent="0.25">
      <c r="A38" s="11"/>
      <c r="B38" s="12" t="s">
        <v>12</v>
      </c>
      <c r="C38" s="13"/>
      <c r="D38" s="8"/>
      <c r="E38" s="9"/>
      <c r="F38" s="21">
        <f>F18+F23+F27+F36</f>
        <v>0</v>
      </c>
      <c r="G38" s="22">
        <f>H38-F38</f>
        <v>0</v>
      </c>
      <c r="H38" s="21">
        <f>H18+H23+H27+H36</f>
        <v>0</v>
      </c>
      <c r="I38" s="36"/>
    </row>
    <row r="39" spans="1:11" x14ac:dyDescent="0.25">
      <c r="A39" s="32"/>
      <c r="B39" s="32"/>
      <c r="C39" s="32"/>
      <c r="D39" s="33"/>
      <c r="E39" s="32"/>
      <c r="F39" s="32"/>
      <c r="G39" s="34"/>
      <c r="H39" s="32"/>
      <c r="I39" s="37"/>
      <c r="J39" s="35"/>
      <c r="K39" s="35"/>
    </row>
    <row r="40" spans="1:11" x14ac:dyDescent="0.25">
      <c r="A40" s="25"/>
      <c r="B40" s="39"/>
      <c r="C40" s="39"/>
      <c r="D40" s="27"/>
      <c r="E40" s="121"/>
      <c r="F40" s="121"/>
      <c r="G40" s="121"/>
      <c r="H40" s="28"/>
      <c r="I40" s="29"/>
      <c r="J40" s="28"/>
      <c r="K40" s="26"/>
    </row>
    <row r="41" spans="1:11" ht="15" customHeight="1" x14ac:dyDescent="0.25">
      <c r="A41" s="122" t="s">
        <v>15</v>
      </c>
      <c r="B41" s="123"/>
      <c r="C41" s="123"/>
      <c r="D41" s="123"/>
      <c r="E41" s="123"/>
      <c r="F41" s="123"/>
      <c r="G41" s="123"/>
      <c r="H41" s="123"/>
      <c r="I41" s="123"/>
      <c r="J41" s="24"/>
      <c r="K41" s="30"/>
    </row>
    <row r="42" spans="1:11" x14ac:dyDescent="0.25">
      <c r="A42" s="123"/>
      <c r="B42" s="123"/>
      <c r="C42" s="123"/>
      <c r="D42" s="123"/>
      <c r="E42" s="123"/>
      <c r="F42" s="123"/>
      <c r="G42" s="123"/>
      <c r="H42" s="123"/>
      <c r="I42" s="123"/>
    </row>
    <row r="43" spans="1:11" x14ac:dyDescent="0.25">
      <c r="A43" s="123"/>
      <c r="B43" s="123"/>
      <c r="C43" s="123"/>
      <c r="D43" s="123"/>
      <c r="E43" s="123"/>
      <c r="F43" s="123"/>
      <c r="G43" s="123"/>
      <c r="H43" s="123"/>
      <c r="I43" s="123"/>
    </row>
    <row r="44" spans="1:11" x14ac:dyDescent="0.25">
      <c r="A44" s="123"/>
      <c r="B44" s="123"/>
      <c r="C44" s="123"/>
      <c r="D44" s="123"/>
      <c r="E44" s="123"/>
      <c r="F44" s="123"/>
      <c r="G44" s="123"/>
      <c r="H44" s="123"/>
      <c r="I44" s="123"/>
    </row>
    <row r="45" spans="1:11" x14ac:dyDescent="0.25">
      <c r="B45" s="40"/>
      <c r="C45" s="30"/>
      <c r="D45" s="31"/>
      <c r="E45" s="120"/>
      <c r="F45" s="120"/>
      <c r="G45" s="120"/>
      <c r="H45" s="24"/>
    </row>
  </sheetData>
  <mergeCells count="18">
    <mergeCell ref="E45:G45"/>
    <mergeCell ref="A25:B25"/>
    <mergeCell ref="A30:B30"/>
    <mergeCell ref="E40:G40"/>
    <mergeCell ref="A41:I44"/>
    <mergeCell ref="A20:B20"/>
    <mergeCell ref="G1:I1"/>
    <mergeCell ref="A7:A8"/>
    <mergeCell ref="B7:B8"/>
    <mergeCell ref="C7:C8"/>
    <mergeCell ref="D7:D8"/>
    <mergeCell ref="A3:I3"/>
    <mergeCell ref="A9:I9"/>
    <mergeCell ref="E7:E8"/>
    <mergeCell ref="F7:F8"/>
    <mergeCell ref="G7:G8"/>
    <mergeCell ref="H7:H8"/>
    <mergeCell ref="I7:I8"/>
  </mergeCells>
  <conditionalFormatting sqref="E20:H20 F24:H24">
    <cfRule type="cellIs" dxfId="9" priority="67" stopIfTrue="1" operator="equal">
      <formula>0</formula>
    </cfRule>
  </conditionalFormatting>
  <conditionalFormatting sqref="E25:H25">
    <cfRule type="cellIs" dxfId="8" priority="56" stopIfTrue="1" operator="equal">
      <formula>0</formula>
    </cfRule>
  </conditionalFormatting>
  <conditionalFormatting sqref="E30:H30">
    <cfRule type="cellIs" dxfId="7" priority="38" stopIfTrue="1" operator="equal">
      <formula>0</formula>
    </cfRule>
  </conditionalFormatting>
  <conditionalFormatting sqref="F31:F35 H31:H35">
    <cfRule type="cellIs" dxfId="6" priority="22" stopIfTrue="1" operator="equal">
      <formula>0</formula>
    </cfRule>
  </conditionalFormatting>
  <conditionalFormatting sqref="F38:H38">
    <cfRule type="cellIs" dxfId="5" priority="21" stopIfTrue="1" operator="equal">
      <formula>0</formula>
    </cfRule>
  </conditionalFormatting>
  <conditionalFormatting sqref="F21:H21">
    <cfRule type="cellIs" dxfId="4" priority="12" stopIfTrue="1" operator="equal">
      <formula>0</formula>
    </cfRule>
  </conditionalFormatting>
  <conditionalFormatting sqref="F11:H17">
    <cfRule type="cellIs" dxfId="3" priority="10" stopIfTrue="1" operator="equal">
      <formula>0</formula>
    </cfRule>
  </conditionalFormatting>
  <conditionalFormatting sqref="F10:H10">
    <cfRule type="cellIs" dxfId="2" priority="9" stopIfTrue="1" operator="equal">
      <formula>0</formula>
    </cfRule>
  </conditionalFormatting>
  <conditionalFormatting sqref="F22:H22">
    <cfRule type="cellIs" dxfId="1" priority="2" stopIfTrue="1" operator="equal">
      <formula>0</formula>
    </cfRule>
  </conditionalFormatting>
  <conditionalFormatting sqref="F26:H26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6" orientation="landscape" r:id="rId1"/>
  <headerFooter>
    <oddHeader>&amp;L&amp;"-,Kursywa"&amp;10Formularz cenowy&amp;R&amp;"-,Kursywa"&amp;10Nr referencyjny 01/ZP/2021</oddHead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FD42597-73C6-4CED-A8D9-E3045D96092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Formularz_cenowy</vt:lpstr>
      <vt:lpstr>Formularz_cenowy!Obszar_wydruku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2021-09-08T05:46:55Z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a0116208-1edc-4b4a-b59d-01b4bfbae9e1</vt:lpwstr>
  </property>
  <property fmtid="{D5CDD505-2E9C-101B-9397-08002B2CF9AE}" pid="3" name="bjSaver">
    <vt:lpwstr>d/VtIf7g2r0UqJyTeygnLmjMsuSD9GSq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