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T:\2021\PRZETARGI\Usługa przeprowadzenia kontroli stanu technicznego obiektów budowlanych w Lublinie\"/>
    </mc:Choice>
  </mc:AlternateContent>
  <workbookProtection workbookAlgorithmName="SHA-512" workbookHashValue="aDQZ6qaJterZbiTg4VYS0mlW5xvHOWu9VojmaBTs22Jeeun5836rblAphDGiLnDcqvxvGrc++UcFUzqSiTgtLw==" workbookSaltValue="YPy0OvAMdpLOdasUSkVhig==" workbookSpinCount="100000" lockStructure="1"/>
  <bookViews>
    <workbookView xWindow="0" yWindow="0" windowWidth="25170" windowHeight="11805" firstSheet="1" activeTab="1"/>
  </bookViews>
  <sheets>
    <sheet name="Protokoł 2020" sheetId="5" state="hidden" r:id="rId1"/>
    <sheet name="Protokoł 1-roczny 2021" sheetId="4" r:id="rId2"/>
    <sheet name="DANE" sheetId="1" state="hidden" r:id="rId3"/>
  </sheets>
  <definedNames>
    <definedName name="Nadzor" localSheetId="0">'Protokoł 2020'!$A$157</definedName>
    <definedName name="Nadzor">'Protokoł 1-roczny 2021'!$A$153</definedName>
    <definedName name="NieSpelnia" localSheetId="0">'Protokoł 2020'!$N$157</definedName>
    <definedName name="NieSpelnia">'Protokoł 1-roczny 2021'!#REF!</definedName>
    <definedName name="NiezwlWykonac" localSheetId="0">'Protokoł 2020'!$A$158</definedName>
    <definedName name="NiezwlWykonac">'Protokoł 1-roczny 2021'!$A$154</definedName>
    <definedName name="_xlnm.Print_Area" localSheetId="1">'Protokoł 1-roczny 2021'!$A$1:$K$238</definedName>
    <definedName name="_xlnm.Print_Area" localSheetId="0">'Protokoł 2020'!$A$1:$K$224</definedName>
    <definedName name="spelnia" localSheetId="0">'Protokoł 2020'!$N$156</definedName>
    <definedName name="spelnia">'Protokoł 1-roczny 2021'!#REF!</definedName>
    <definedName name="StanTechniczny" localSheetId="0">'Protokoł 2020'!$B$156</definedName>
    <definedName name="StanTechniczny">'Protokoł 1-roczny 2021'!$A$152</definedName>
  </definedNames>
  <calcPr calcId="162913"/>
</workbook>
</file>

<file path=xl/calcChain.xml><?xml version="1.0" encoding="utf-8"?>
<calcChain xmlns="http://schemas.openxmlformats.org/spreadsheetml/2006/main">
  <c r="G39" i="1" l="1"/>
  <c r="G38" i="1"/>
  <c r="G37" i="1"/>
  <c r="G36" i="1"/>
  <c r="G60" i="1"/>
  <c r="G59" i="1"/>
  <c r="G58" i="1"/>
  <c r="G57" i="1"/>
  <c r="I15" i="4" l="1"/>
  <c r="C31" i="4"/>
  <c r="I141" i="4" l="1"/>
  <c r="I136" i="4"/>
  <c r="I137" i="4"/>
  <c r="I138" i="4"/>
  <c r="I139" i="4"/>
  <c r="I135" i="4"/>
  <c r="I131" i="4"/>
  <c r="I132" i="4"/>
  <c r="I133" i="4"/>
  <c r="I130" i="4"/>
  <c r="I121" i="4"/>
  <c r="I122" i="4"/>
  <c r="I123" i="4"/>
  <c r="I124" i="4"/>
  <c r="I125" i="4"/>
  <c r="I126" i="4"/>
  <c r="I127" i="4"/>
  <c r="I128" i="4"/>
  <c r="I120" i="4"/>
  <c r="I115" i="4"/>
  <c r="I116" i="4"/>
  <c r="I117" i="4"/>
  <c r="I118" i="4"/>
  <c r="I114" i="4"/>
  <c r="I111" i="4"/>
  <c r="I112" i="4"/>
  <c r="I110" i="4"/>
  <c r="I103" i="4"/>
  <c r="I104" i="4"/>
  <c r="I105" i="4"/>
  <c r="I106" i="4"/>
  <c r="I107" i="4"/>
  <c r="I108" i="4"/>
  <c r="I102" i="4"/>
  <c r="I95" i="4"/>
  <c r="I96" i="4"/>
  <c r="I97" i="4"/>
  <c r="I98" i="4"/>
  <c r="I99" i="4"/>
  <c r="I100" i="4"/>
  <c r="I94" i="4"/>
  <c r="I88" i="4"/>
  <c r="I89" i="4"/>
  <c r="I90" i="4"/>
  <c r="I91" i="4"/>
  <c r="I92" i="4"/>
  <c r="I87" i="4"/>
  <c r="I83" i="4"/>
  <c r="I84" i="4"/>
  <c r="I85" i="4"/>
  <c r="I82" i="4"/>
  <c r="I76" i="4"/>
  <c r="I77" i="4"/>
  <c r="I78" i="4"/>
  <c r="I79" i="4"/>
  <c r="I80" i="4"/>
  <c r="I75" i="4"/>
  <c r="I72" i="4"/>
  <c r="I73" i="4"/>
  <c r="I71" i="4"/>
  <c r="O2" i="1"/>
  <c r="B186" i="5" l="1"/>
  <c r="B185" i="5"/>
  <c r="B182" i="5"/>
  <c r="B181" i="5"/>
  <c r="B178" i="5"/>
  <c r="B177" i="5"/>
  <c r="I140" i="5"/>
  <c r="I138" i="5"/>
  <c r="I137" i="5"/>
  <c r="I136" i="5"/>
  <c r="I135" i="5"/>
  <c r="I134" i="5"/>
  <c r="I132" i="5"/>
  <c r="I131" i="5"/>
  <c r="I130" i="5"/>
  <c r="I129" i="5"/>
  <c r="I127" i="5"/>
  <c r="I126" i="5"/>
  <c r="I125" i="5"/>
  <c r="I124" i="5"/>
  <c r="I123" i="5"/>
  <c r="I122" i="5"/>
  <c r="I121" i="5"/>
  <c r="I120" i="5"/>
  <c r="I119" i="5"/>
  <c r="I115" i="5"/>
  <c r="I112" i="5"/>
  <c r="I111" i="5"/>
  <c r="I110" i="5"/>
  <c r="I109" i="5"/>
  <c r="I108" i="5"/>
  <c r="I106" i="5"/>
  <c r="I105" i="5"/>
  <c r="I104" i="5"/>
  <c r="I102" i="5"/>
  <c r="I101" i="5"/>
  <c r="I100" i="5"/>
  <c r="I99" i="5"/>
  <c r="I98" i="5"/>
  <c r="I97" i="5"/>
  <c r="I96" i="5"/>
  <c r="I94" i="5"/>
  <c r="I93" i="5"/>
  <c r="I92" i="5"/>
  <c r="I91" i="5"/>
  <c r="I90" i="5"/>
  <c r="I89" i="5"/>
  <c r="I88" i="5"/>
  <c r="I86" i="5"/>
  <c r="I85" i="5"/>
  <c r="I84" i="5"/>
  <c r="I83" i="5"/>
  <c r="I82" i="5"/>
  <c r="I81" i="5"/>
  <c r="I79" i="5"/>
  <c r="I78" i="5"/>
  <c r="I77" i="5"/>
  <c r="I76" i="5"/>
  <c r="I74" i="5"/>
  <c r="I73" i="5"/>
  <c r="I72" i="5"/>
  <c r="I71" i="5"/>
  <c r="I70" i="5"/>
  <c r="I69" i="5"/>
  <c r="I67" i="5"/>
  <c r="I66" i="5"/>
  <c r="I65" i="5"/>
  <c r="C35" i="5"/>
  <c r="D17" i="5"/>
  <c r="I17" i="5" s="1"/>
  <c r="H2" i="5" l="1"/>
  <c r="D3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4" i="1"/>
  <c r="H1" i="4"/>
  <c r="B183" i="4" l="1"/>
  <c r="B182" i="4"/>
  <c r="B179" i="4"/>
  <c r="B178" i="4"/>
  <c r="B175" i="4"/>
  <c r="B174" i="4"/>
</calcChain>
</file>

<file path=xl/comments1.xml><?xml version="1.0" encoding="utf-8"?>
<comments xmlns="http://schemas.openxmlformats.org/spreadsheetml/2006/main">
  <authors>
    <author>Wójcik Barbara</author>
  </authors>
  <commentLis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czy rzeczywiście taka jest wysokość budynku;
wysokość budynku mierzy się od poziomu gruntu przy najnjniżej położonym wejściu do obiektu do górnej powierzchni najwyżej położonego stropu §6Rozp. MI w sprawie war. Techn. ...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tu można wpisać tylko tytuły protokołów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należy opisać bardziej precyzyjnie; językiem technicznym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j/w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należy dodać przekrój, rodzaj(naciągowa lub nie itp..)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j/w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Wójcik Barbara:</t>
        </r>
        <r>
          <rPr>
            <sz val="9"/>
            <color indexed="81"/>
            <rFont val="Tahoma"/>
            <family val="2"/>
            <charset val="238"/>
          </rPr>
          <t xml:space="preserve">
dodać przekrój, rodzaj(np.: otokowa)</t>
        </r>
      </text>
    </comment>
  </commentList>
</comments>
</file>

<file path=xl/comments2.xml><?xml version="1.0" encoding="utf-8"?>
<comments xmlns="http://schemas.openxmlformats.org/spreadsheetml/2006/main">
  <authors>
    <author>Kot Piotr</author>
  </authors>
  <commentList>
    <comment ref="I15" authorId="0" shapeId="0">
      <text>
        <r>
          <rPr>
            <sz val="9"/>
            <color indexed="81"/>
            <rFont val="Tahoma"/>
            <family val="2"/>
            <charset val="238"/>
          </rPr>
          <t>Data nastepnej kontroli dodaje automatycznie 1 rok.
Można ją zmienić wg potrzeb.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 xml:space="preserve">Kliknij i wybierz </t>
        </r>
        <r>
          <rPr>
            <b/>
            <sz val="9"/>
            <color indexed="81"/>
            <rFont val="Tahoma"/>
            <family val="2"/>
            <charset val="238"/>
          </rPr>
          <t>TAK/NIE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 xml:space="preserve">Kliknij i wybierz </t>
        </r>
        <r>
          <rPr>
            <b/>
            <sz val="9"/>
            <color indexed="81"/>
            <rFont val="Tahoma"/>
            <family val="2"/>
            <charset val="238"/>
          </rPr>
          <t>TAK/NIE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38"/>
          </rPr>
          <t>Kliknij i wybierz</t>
        </r>
        <r>
          <rPr>
            <b/>
            <sz val="9"/>
            <color indexed="81"/>
            <rFont val="Tahoma"/>
            <family val="2"/>
            <charset val="238"/>
          </rPr>
          <t xml:space="preserve"> TAK/NIE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rodzaj konstrukcji
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38"/>
          </rPr>
          <t>Jeżeli zajdzie potrzeba można wybrać dodatkowy rodzaj konstrukcji np. INNA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rodzaj wyposażenia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Znaczki do wyboru po kliknieciu wygladają inaczej ale tym się nie przejmujemy, po prostu wybieramy górny lub dolny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38"/>
          </rPr>
          <t>Wybierz rodzaj przewodu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rodzaj wyposażenia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Znaczki do wyboru po kliknieciu wygladają inaczej ale tym się nie przejmujemy, po prostu wybieramy górny lub dolny</t>
        </r>
      </text>
    </comment>
    <comment ref="G40" authorId="0" shapeId="0">
      <text>
        <r>
          <rPr>
            <sz val="9"/>
            <color indexed="81"/>
            <rFont val="Tahoma"/>
            <family val="2"/>
            <charset val="238"/>
          </rPr>
          <t>Wybierz rodzaj przewodu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rodzaj wyposażenia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Znaczki do wyboru po kliknieciu wygladają inaczej ale tym się nie przejmujemy, po prostu wybieramy górny lub dolny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rodzaj wyposażenia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Znaczki do wyboru po kliknieciu wygladają inaczej ale tym się nie przejmujemy, po prostu wybieramy górny lub dolny</t>
        </r>
      </text>
    </comment>
    <comment ref="G7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3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3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4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89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4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99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3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4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0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1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1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1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Dotyczy:</t>
        </r>
        <r>
          <rPr>
            <sz val="9"/>
            <color indexed="81"/>
            <rFont val="Tahoma"/>
            <family val="2"/>
            <charset val="238"/>
          </rPr>
          <t xml:space="preserve">
- instalacje narażone na oddziaływanie warunków atmosferycznych (na zewnątrz obiektu)
- instalacje narażone na szkodliwe oddziaływanie środowiska 
  (np. pom ładowania akumulatorów, kuchnie, magazyny chemiczne,  pralnie, itp.)</t>
        </r>
      </text>
    </comment>
    <comment ref="G114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Dotyczy:</t>
        </r>
        <r>
          <rPr>
            <sz val="9"/>
            <color indexed="81"/>
            <rFont val="Tahoma"/>
            <family val="2"/>
            <charset val="238"/>
          </rPr>
          <t xml:space="preserve">
- instalacje narażone na oddziaływanie warunków atmosferycznych (na zewnątrz obiektu)
- instalacje narażone na szkodliwe oddziaływanie środowiska 
  (np. pom ładowania akumulatorów, kuchnie, magazyny chemiczne,  pralnie, itp.)</t>
        </r>
      </text>
    </comment>
    <comment ref="G11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B116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Dotyczy:</t>
        </r>
        <r>
          <rPr>
            <sz val="9"/>
            <color indexed="81"/>
            <rFont val="Tahoma"/>
            <family val="2"/>
            <charset val="238"/>
          </rPr>
          <t xml:space="preserve">
- instalacje narażone na oddziaływanie warunków atmosferycznych (na zewnątrz obiektu)
- instalacje narażone na szkodliwe oddziaływanie środowiska 
  (np. pom ładowania akumulatorów, kuchnie, magazyny chemiczne,  pralnie, itp.)</t>
        </r>
      </text>
    </comment>
    <comment ref="G11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B117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Dotyczy:</t>
        </r>
        <r>
          <rPr>
            <sz val="9"/>
            <color indexed="81"/>
            <rFont val="Tahoma"/>
            <family val="2"/>
            <charset val="238"/>
          </rPr>
          <t xml:space="preserve">
- instalacje narażone na oddziaływanie warunków atmosferycznych (na zewnątrz obiektu)
- instalacje narażone na szkodliwe oddziaływanie środowiska 
  (np. pom ładowania akumulatorów, kuchnie, magazyny chemiczne,  pralnie, itp.)</t>
        </r>
      </text>
    </comment>
    <comment ref="G11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Dotyczy:</t>
        </r>
        <r>
          <rPr>
            <sz val="9"/>
            <color indexed="81"/>
            <rFont val="Tahoma"/>
            <family val="2"/>
            <charset val="238"/>
          </rPr>
          <t xml:space="preserve">
- instalacje narażone na oddziaływanie warunków atmosferycznych (na zewnątrz obiektu)
- instalacje narażone na szkodliwe oddziaływanie środowiska 
  (np. pom ładowania akumulatorów, kuchnie, magazyny chemiczne,  pralnie, itp.)</t>
        </r>
      </text>
    </comment>
    <comment ref="G11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3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4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2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0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2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3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5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6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7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8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39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G141" authorId="0" shapeId="0">
      <text>
        <r>
          <rPr>
            <sz val="9"/>
            <color indexed="81"/>
            <rFont val="Tahoma"/>
            <family val="2"/>
            <charset val="238"/>
          </rPr>
          <t>Opis: stanu, zużycia, uszkodzenia, itp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47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</t>
        </r>
      </text>
    </comment>
  </commentList>
</comments>
</file>

<file path=xl/sharedStrings.xml><?xml version="1.0" encoding="utf-8"?>
<sst xmlns="http://schemas.openxmlformats.org/spreadsheetml/2006/main" count="797" uniqueCount="446">
  <si>
    <t>Nr:</t>
  </si>
  <si>
    <t>Nazwa:</t>
  </si>
  <si>
    <t>ZARZĄDCA:</t>
  </si>
  <si>
    <t>RZI Lublin, 20-020 Lublin, ul. Lipowa 1A</t>
  </si>
  <si>
    <r>
      <t>ADMINISTRATOR</t>
    </r>
    <r>
      <rPr>
        <sz val="10"/>
        <color indexed="8"/>
        <rFont val="Arial"/>
        <family val="2"/>
        <charset val="238"/>
      </rPr>
      <t xml:space="preserve"> </t>
    </r>
  </si>
  <si>
    <t>Nr kompleksu wojskowego:</t>
  </si>
  <si>
    <t>Miejscowość:</t>
  </si>
  <si>
    <t xml:space="preserve">Podstawa </t>
  </si>
  <si>
    <t>I.</t>
  </si>
  <si>
    <t>Zakres kontroli obejmuje sprawdzenie</t>
  </si>
  <si>
    <t>Wykonania zaleceń z poprzednich kontroli,</t>
  </si>
  <si>
    <t>Instalacji i urządzeń służących ochronie środowiska,</t>
  </si>
  <si>
    <t>Instalacji gazowych oraz przewodów kominowych (dymowych, spalinowych i wentylacyjnych);</t>
  </si>
  <si>
    <t>Data następnej kontroli:</t>
  </si>
  <si>
    <t>Skład zespołu przeprowadza-jącego kontrolę</t>
  </si>
  <si>
    <t>Imię, nazwisko</t>
  </si>
  <si>
    <t>nr uprawnień budowlanych</t>
  </si>
  <si>
    <t>przynależność do OIIB</t>
  </si>
  <si>
    <t>/br. budowlana/</t>
  </si>
  <si>
    <t>/br. sanitarna/</t>
  </si>
  <si>
    <t>/br. elektryczna/</t>
  </si>
  <si>
    <t>Przy udziale</t>
  </si>
  <si>
    <t>II.</t>
  </si>
  <si>
    <t>Informacje ogólne o obiekcie budowlanym</t>
  </si>
  <si>
    <t>Pozwolenie na uzytkowanie</t>
  </si>
  <si>
    <t>Rok budowy</t>
  </si>
  <si>
    <t>Powierzchnia zabudowy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</si>
  <si>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</si>
  <si>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Powierzchnia użytkowa</t>
  </si>
  <si>
    <t>Obiekt uzytkowany zgodnie z przeznaczeniem</t>
  </si>
  <si>
    <t>Obiekt objęty opieką konserwatorską</t>
  </si>
  <si>
    <t>Kubatura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</si>
  <si>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</si>
  <si>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Wysokość</t>
  </si>
  <si>
    <t>m</t>
  </si>
  <si>
    <t>Ilość kondygn. nadziem. /podziem.</t>
  </si>
  <si>
    <t>/</t>
  </si>
  <si>
    <t>Strefa ograniczonego użytkowania</t>
  </si>
  <si>
    <t>Rodzaj konstrukcji</t>
  </si>
  <si>
    <t>III</t>
  </si>
  <si>
    <t>Sprawdzenie wykonania zaleceń z poprzedniej kontroli</t>
  </si>
  <si>
    <t>Przed rozpoczęciem kontroli zapoznano się z:</t>
  </si>
  <si>
    <t>Protokołami z poprzedniej kontroli:</t>
  </si>
  <si>
    <t>przeprowadzonej przez</t>
  </si>
  <si>
    <t>Innymi dokumentami mającymi znaczenie dla oceny stanu technicznego:</t>
  </si>
  <si>
    <t>Element, urządzenie, instalacja</t>
  </si>
  <si>
    <t>Zalecenia</t>
  </si>
  <si>
    <t>Opis realizacji zaleceń</t>
  </si>
  <si>
    <t>Uwagi</t>
  </si>
  <si>
    <t>IV</t>
  </si>
  <si>
    <t>Ustalenie oraz wnioski po sprawdzeniu stanu technicznego:</t>
  </si>
  <si>
    <t>W trakcie kontroli ustalono:</t>
  </si>
  <si>
    <t>Materiał, sposób wykonania, mocowania, wyposażenie</t>
  </si>
  <si>
    <t>Zużycie
[%]</t>
  </si>
  <si>
    <t>gzymsy</t>
  </si>
  <si>
    <t>attyki</t>
  </si>
  <si>
    <t>filary</t>
  </si>
  <si>
    <t>balkony, loggie</t>
  </si>
  <si>
    <t>balustrady</t>
  </si>
  <si>
    <t>Urządzenia i instalacje zamocowane do ścian i dachu</t>
  </si>
  <si>
    <t>szyldy, reklamy</t>
  </si>
  <si>
    <t>klimatyzatory</t>
  </si>
  <si>
    <t>anteny</t>
  </si>
  <si>
    <t>pokrycie dachu</t>
  </si>
  <si>
    <t>obróbki blacharskie</t>
  </si>
  <si>
    <t>rynny</t>
  </si>
  <si>
    <t>rury spustowe</t>
  </si>
  <si>
    <t>itd.</t>
  </si>
  <si>
    <t>Instalacje i urządzenia służące ochronie środowiska</t>
  </si>
  <si>
    <t>kanalizacja sanitarna</t>
  </si>
  <si>
    <t>kanalizacja deszczowa</t>
  </si>
  <si>
    <t>zbiorniki bezodpływowe</t>
  </si>
  <si>
    <t>urządzenia do oczyszczania ścieków</t>
  </si>
  <si>
    <t>urządzenia filtrujące</t>
  </si>
  <si>
    <t>urządzenia wygłuszające</t>
  </si>
  <si>
    <t>Instalacja gazowa</t>
  </si>
  <si>
    <t>przewody</t>
  </si>
  <si>
    <t>instalacje sygnalizujące</t>
  </si>
  <si>
    <t>urządzenia odcinające</t>
  </si>
  <si>
    <t>zawór główny</t>
  </si>
  <si>
    <t>urządzenia redukcyjne</t>
  </si>
  <si>
    <t>gazomierz</t>
  </si>
  <si>
    <t>zabezpieczenie antykorozyjne i kolorystyka instalacji</t>
  </si>
  <si>
    <t>Przewody kominowe (dymne, spalinowe i wentylacyjne)</t>
  </si>
  <si>
    <t>dymowe</t>
  </si>
  <si>
    <t>urządzenia wentylacyjne</t>
  </si>
  <si>
    <t>Przejścia przyłaczy instalacyjnych przez ściany</t>
  </si>
  <si>
    <t>Instalacja elektryczna</t>
  </si>
  <si>
    <t>złacza kablowe</t>
  </si>
  <si>
    <t>wewnętrzne linie zasilające</t>
  </si>
  <si>
    <t>rozdzielnice</t>
  </si>
  <si>
    <t>instalalacja oświetlenia i gniazd wtykowych</t>
  </si>
  <si>
    <t>instalacja siłowa</t>
  </si>
  <si>
    <t>Inne elementy, urządzenia, instalacje, nawierzchnie utwardzone</t>
  </si>
  <si>
    <t>Estetyka obiektu i jego otoczenia</t>
  </si>
  <si>
    <t>System ogrzewania</t>
  </si>
  <si>
    <r>
      <rPr>
        <sz val="9"/>
        <color indexed="8"/>
        <rFont val="Calibri"/>
        <family val="2"/>
        <charset val="238"/>
      </rPr>
      <t>Protokół z kontroli</t>
    </r>
    <r>
      <rPr>
        <sz val="10"/>
        <color indexed="8"/>
        <rFont val="Calibri"/>
        <family val="2"/>
        <charset val="238"/>
      </rPr>
      <t xml:space="preserve">
</t>
    </r>
    <r>
      <rPr>
        <sz val="6"/>
        <color indexed="8"/>
        <rFont val="Calibri"/>
        <family val="2"/>
        <charset val="238"/>
      </rPr>
      <t>stanowi odrębne opracowanie</t>
    </r>
  </si>
  <si>
    <t>System klimatyzacji</t>
  </si>
  <si>
    <t>V</t>
  </si>
  <si>
    <t>WNIOSKI KOŃCOWE</t>
  </si>
  <si>
    <t>Sprawdzenie spełnienia przez obiekt, podsatwowych wymogów pod względem</t>
  </si>
  <si>
    <t>a)</t>
  </si>
  <si>
    <t xml:space="preserve">użytkowania zgodnie z przeznaczeniem </t>
  </si>
  <si>
    <t>b)</t>
  </si>
  <si>
    <t>c)</t>
  </si>
  <si>
    <t>d)</t>
  </si>
  <si>
    <t>bezpieczeństwa użytkowania</t>
  </si>
  <si>
    <t>e)</t>
  </si>
  <si>
    <t xml:space="preserve">warunków higieniczno-sanitarnych i zdrowotnych </t>
  </si>
  <si>
    <t>f)</t>
  </si>
  <si>
    <t>ochrony środowiska</t>
  </si>
  <si>
    <t>g)</t>
  </si>
  <si>
    <t>h)</t>
  </si>
  <si>
    <t xml:space="preserve">użytkowania w sposób zagrażający życiu lub zdrowiu ludzi i bezpieczeństwa mienia </t>
  </si>
  <si>
    <t>stanu technicznego</t>
  </si>
  <si>
    <t>powodowania swym wyglądem oszpecenie otoczenia</t>
  </si>
  <si>
    <t>W celu usunięcia zagrożenia dla ludzi i mienia należy niezwłocznie wykonać:</t>
  </si>
  <si>
    <t>VI</t>
  </si>
  <si>
    <t>Zalecenia w zakresie</t>
  </si>
  <si>
    <t>Inwestycji / remontów / konserwacji / napraw
i kolejność ich wykonywania oraz szacunkowy ich koszt wykonania</t>
  </si>
  <si>
    <t>Kolej.
realiz</t>
  </si>
  <si>
    <t xml:space="preserve">Opis zaleceń </t>
  </si>
  <si>
    <t>szacunkowy koszt [zł]</t>
  </si>
  <si>
    <t>VII</t>
  </si>
  <si>
    <t>Oświadczenia osób przeprowadzających kontrolę</t>
  </si>
  <si>
    <t>w zakresie branży obólnobudowlanej</t>
  </si>
  <si>
    <t>imię i nazwisko oraz nr uprawnień</t>
  </si>
  <si>
    <t>(podpis oraz pieczątka)</t>
  </si>
  <si>
    <t>w zakresie branży sanitarnej</t>
  </si>
  <si>
    <t>w zakresie branży elektrycznej</t>
  </si>
  <si>
    <t>VIII</t>
  </si>
  <si>
    <t>Załaczniki do protokołu</t>
  </si>
  <si>
    <t>np. protokoły pomiarów, kserokopie uprawnień do wykonywania kontroli, dokumentacja fotograficzna wykonana w toku kontroli,  (elementów zewnętrznych, wewnętrznych i konstrukcyjnych)</t>
  </si>
  <si>
    <t>Zapoznałem się:</t>
  </si>
  <si>
    <t>ADMINISTRATOR</t>
  </si>
  <si>
    <t>Potwierdzam zgodnośc danych ujetych w pkt. II.</t>
  </si>
  <si>
    <r>
      <rPr>
        <sz val="10"/>
        <color indexed="8"/>
        <rFont val="Calibri"/>
        <family val="2"/>
        <charset val="238"/>
      </rPr>
      <t>Dowódca / Komendant WOG</t>
    </r>
    <r>
      <rPr>
        <sz val="8"/>
        <color indexed="8"/>
        <rFont val="Calibri"/>
        <family val="2"/>
        <charset val="238"/>
      </rPr>
      <t xml:space="preserve">
(podpis oraz pieczątka)</t>
    </r>
  </si>
  <si>
    <t>Protokół wykonano w 2 egz.</t>
  </si>
  <si>
    <t>Egz. nr 1 - Zarządca</t>
  </si>
  <si>
    <t>Egz. nr 2 - Administrator</t>
  </si>
  <si>
    <t>Objaśnienia:</t>
  </si>
  <si>
    <t>* niepotrzebne skreślić</t>
  </si>
  <si>
    <t xml:space="preserve">PROTOKÓŁ Nr: </t>
  </si>
  <si>
    <t>Rodzaj pomiaru</t>
  </si>
  <si>
    <t>Nr protokołu</t>
  </si>
  <si>
    <t>Data pomiaru</t>
  </si>
  <si>
    <t>Lp</t>
  </si>
  <si>
    <t>Pokrycia dachowe i elementy odwodnienia</t>
  </si>
  <si>
    <t>Data ważności</t>
  </si>
  <si>
    <t>data:</t>
  </si>
  <si>
    <t>Inna opis:</t>
  </si>
  <si>
    <r>
      <t xml:space="preserve">Stan techniczny budynku </t>
    </r>
    <r>
      <rPr>
        <b/>
        <strike/>
        <sz val="11"/>
        <color rgb="FF000000"/>
        <rFont val="Arial"/>
        <family val="2"/>
        <charset val="238"/>
      </rPr>
      <t>spełnia*</t>
    </r>
    <r>
      <rPr>
        <b/>
        <sz val="11"/>
        <color rgb="FF000000"/>
        <rFont val="Arial"/>
        <family val="2"/>
        <charset val="238"/>
      </rPr>
      <t xml:space="preserve"> nie spełnia* dalsze, bezpieczne jego użytkowanie</t>
    </r>
  </si>
  <si>
    <r>
      <t xml:space="preserve">Stan techniczny budynku </t>
    </r>
    <r>
      <rPr>
        <b/>
        <sz val="11"/>
        <color rgb="FF000000"/>
        <rFont val="Arial"/>
        <family val="2"/>
        <charset val="238"/>
      </rPr>
      <t xml:space="preserve">spełnia* </t>
    </r>
    <r>
      <rPr>
        <b/>
        <strike/>
        <sz val="11"/>
        <color rgb="FF000000"/>
        <rFont val="Arial"/>
        <family val="2"/>
        <charset val="238"/>
      </rPr>
      <t>nie spełnia*</t>
    </r>
    <r>
      <rPr>
        <b/>
        <sz val="11"/>
        <color rgb="FF000000"/>
        <rFont val="Arial"/>
        <family val="2"/>
        <charset val="238"/>
      </rPr>
      <t xml:space="preserve"> dalsze, bezpieczne jego użytkowanie</t>
    </r>
  </si>
  <si>
    <t xml:space="preserve">Wobec stwierdzenia uszkodzeń lub braków, które mogą spowodować: zagrożenie życia lub zdrowia ludzi, bezpieczeństwa mienia lub środowiska, a w szczególności katastrofę budowlaną, pożar, wybuch, porażenie prądem elektrycznym albo zatrucie gazem – osoba dokonująca kontroli, na podstawie art. 70 ust. 2 ustawy Prawo budowlane, niezwłocznie prześle kopię niniejszego protokołu do właściwego terytorialnie Wojewódzkiego Inspektora Nadzoru Budowlanego* </t>
  </si>
  <si>
    <t>Data kontroli:</t>
  </si>
  <si>
    <t>IdKlasyfikacja</t>
  </si>
  <si>
    <t>GrupaObiektowa</t>
  </si>
  <si>
    <t>RodzajObiektu</t>
  </si>
  <si>
    <t>GOSPODARCZE</t>
  </si>
  <si>
    <t>CHLEWNIE</t>
  </si>
  <si>
    <t>CIEPLARNIE</t>
  </si>
  <si>
    <t>INNE GOSPODARCZE</t>
  </si>
  <si>
    <t>JADALNIE</t>
  </si>
  <si>
    <t>KASYNOWE</t>
  </si>
  <si>
    <t>KUCHNIE</t>
  </si>
  <si>
    <t>KUCHNIE I JADALNIE (STOŁÓWKI)</t>
  </si>
  <si>
    <t>ŁAŹNIE</t>
  </si>
  <si>
    <t>PIEKARNIE</t>
  </si>
  <si>
    <t>PRALNIE</t>
  </si>
  <si>
    <t>STAJNIE</t>
  </si>
  <si>
    <t>KOSZAROWO-ADMINISTRACYJNE</t>
  </si>
  <si>
    <t>ARESZTY</t>
  </si>
  <si>
    <t>BIUROWO-SZTABOWE</t>
  </si>
  <si>
    <t>INNE OGÓLNOWOJSKOWE</t>
  </si>
  <si>
    <t>KOSZAROWE</t>
  </si>
  <si>
    <t>KOSZAROWE DLA PODCHORĄŻYCH</t>
  </si>
  <si>
    <t>KOSZAROWO-BIUROWE</t>
  </si>
  <si>
    <t>SZKOLENIOWE</t>
  </si>
  <si>
    <t>WARTOWNIE</t>
  </si>
  <si>
    <t>KULTURY I SZTUKI</t>
  </si>
  <si>
    <t>INNE KULTURALNO-OŚWIATOWE</t>
  </si>
  <si>
    <t>KINA</t>
  </si>
  <si>
    <t>KINO-KLUBOWE</t>
  </si>
  <si>
    <t>KLUBOWE</t>
  </si>
  <si>
    <t>KOŚCIOŁY</t>
  </si>
  <si>
    <t>KULTU RELIGIJNEGO I PLEBANIE</t>
  </si>
  <si>
    <t>TEATRALNE</t>
  </si>
  <si>
    <t>LOTNISKOWE</t>
  </si>
  <si>
    <t>DOMKI STARTOWE</t>
  </si>
  <si>
    <t>HANGARY</t>
  </si>
  <si>
    <t>INNE OBIEKTY LOTNISKOWE</t>
  </si>
  <si>
    <t>PORTY LOTNICZE</t>
  </si>
  <si>
    <t>SPADOCHRONIARNIE</t>
  </si>
  <si>
    <t>MAGAZYNOWE</t>
  </si>
  <si>
    <t>INNE MAGAZYNY OGÓLNEGO</t>
  </si>
  <si>
    <t>MAGAZYNY AMUNICJI</t>
  </si>
  <si>
    <t>MAGAZYNY BRONI</t>
  </si>
  <si>
    <t>MAGAZYNY CZĘŚCI ZAMIENNYCH</t>
  </si>
  <si>
    <t>MAGAZYNY MATERIAŁÓW WYBUCHOWYCH</t>
  </si>
  <si>
    <t>MAGAZYNY MPS</t>
  </si>
  <si>
    <t>MAGAZYNY MUNDUROWE</t>
  </si>
  <si>
    <t>MAGAZYNY SPRZĘTU KWATERUNKOWEGO</t>
  </si>
  <si>
    <t>MAGAZYNY ŚRODKÓW MATERIAŁOWO - TECHNICZNYCH</t>
  </si>
  <si>
    <t>MAGAZYNY TECHNICZNE LOTNISK</t>
  </si>
  <si>
    <t>MAGAZYNY ŻYWIENIOWE</t>
  </si>
  <si>
    <t>MIESZKALNE</t>
  </si>
  <si>
    <t>HOTELE I INTERNATY</t>
  </si>
  <si>
    <t>INTERNATY DLA KADRY</t>
  </si>
  <si>
    <t>MIESZKANIOWE</t>
  </si>
  <si>
    <t>OCHRONY ZDROWIA, SPORTU I WYPOCZYNKU</t>
  </si>
  <si>
    <t>BASENY KRYTE</t>
  </si>
  <si>
    <t>CEMPINGOWE</t>
  </si>
  <si>
    <t>HALE SPORTOWE</t>
  </si>
  <si>
    <t>INNE SOCJALNO-WYPOCZYNKOWE</t>
  </si>
  <si>
    <t>IZBY CHORYCH</t>
  </si>
  <si>
    <t>POLIKLINIKI (PRZYCHODNIE)</t>
  </si>
  <si>
    <t>PRZEDSZKOLA</t>
  </si>
  <si>
    <t>SANATORYJNE</t>
  </si>
  <si>
    <t>SZPITALE</t>
  </si>
  <si>
    <t>WOJSKOWE DOMY WYPOCZYNKOWE</t>
  </si>
  <si>
    <t>ŻŁOBKI</t>
  </si>
  <si>
    <t>POZOSTAŁE</t>
  </si>
  <si>
    <t>INNE OBIEKTY KUBATUROWE</t>
  </si>
  <si>
    <t>WIELOFUNKCYJNE</t>
  </si>
  <si>
    <t>TECHNICZNO-EKSPLOATACYJNE</t>
  </si>
  <si>
    <t>HYDROFORNIE</t>
  </si>
  <si>
    <t>HYDROFORNIE I STACJE UZDATNIANIA WODY</t>
  </si>
  <si>
    <t>INNE TECHNICZNO-EKSPLOATACYJNE</t>
  </si>
  <si>
    <t>KOTŁOWNIE</t>
  </si>
  <si>
    <t>OCZYSZCZALNIE ŚCIEKÓW</t>
  </si>
  <si>
    <t>PRZEPOMPOWNIE MPS</t>
  </si>
  <si>
    <t>PRZEPOMPOWNIE ŚCIEKÓW</t>
  </si>
  <si>
    <t>PRZEPOMPOWNIE WODY</t>
  </si>
  <si>
    <t>STACJE UZDATNIANIA WODY</t>
  </si>
  <si>
    <t>TRAFOSTACJE Z ROZDZIELNIAMI</t>
  </si>
  <si>
    <t>WIEŻE CIŚNIEŃ</t>
  </si>
  <si>
    <t>TECHNICZNO-USŁUGOWE</t>
  </si>
  <si>
    <t>DZIAŁOWNIE</t>
  </si>
  <si>
    <t>GARAŻE</t>
  </si>
  <si>
    <t>GARAŻE WYBUDOWANE ZE ŚRODKÓW KADRY</t>
  </si>
  <si>
    <t>INNE TECHNICZNO- USŁUGOWE</t>
  </si>
  <si>
    <t>INNE WARSZTATY</t>
  </si>
  <si>
    <t>PARKOWE STACJE OBSŁUGI</t>
  </si>
  <si>
    <t>STACJE BENZYNOWE</t>
  </si>
  <si>
    <t>WARSZTATY ELEKTRYCZNE</t>
  </si>
  <si>
    <t>WARSZTATY MECHANICZNE</t>
  </si>
  <si>
    <t>WARSZTATY STOLARSKIE</t>
  </si>
  <si>
    <t>WIATY</t>
  </si>
  <si>
    <t>IdRSZ</t>
  </si>
  <si>
    <t>RSZ</t>
  </si>
  <si>
    <t>IWSZ</t>
  </si>
  <si>
    <t>WL</t>
  </si>
  <si>
    <t>SP</t>
  </si>
  <si>
    <t>DGW</t>
  </si>
  <si>
    <t>MW</t>
  </si>
  <si>
    <t>INNE</t>
  </si>
  <si>
    <t>-</t>
  </si>
  <si>
    <t>StanTechniczny</t>
  </si>
  <si>
    <t>Procent</t>
  </si>
  <si>
    <t>Nie występuje</t>
  </si>
  <si>
    <t>Elektryczna</t>
  </si>
  <si>
    <t>c.o., c.w.u.</t>
  </si>
  <si>
    <t>IdKonstr</t>
  </si>
  <si>
    <t>RodzKonstr</t>
  </si>
  <si>
    <t>Żelbetowa</t>
  </si>
  <si>
    <t>Murowana</t>
  </si>
  <si>
    <t>Drewniana</t>
  </si>
  <si>
    <t>Stalowa</t>
  </si>
  <si>
    <t>Inna</t>
  </si>
  <si>
    <r>
      <rPr>
        <sz val="11"/>
        <color theme="1"/>
        <rFont val="Calibri"/>
        <family val="2"/>
        <charset val="238"/>
        <scheme val="minor"/>
      </rPr>
      <t xml:space="preserve">Rozmiar zużycia, uszkodzenia
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&gt;25% - stan zadowlający
25%&lt;&gt;50% - stan nie zadowalający
50%&gt; - stan zły</t>
    </r>
  </si>
  <si>
    <r>
      <t xml:space="preserve">z okresowej kontroli </t>
    </r>
    <r>
      <rPr>
        <b/>
        <sz val="14"/>
        <color theme="1"/>
        <rFont val="Arial"/>
        <family val="2"/>
        <charset val="238"/>
      </rPr>
      <t>rocznej</t>
    </r>
    <r>
      <rPr>
        <sz val="14"/>
        <color theme="1"/>
        <rFont val="Arial"/>
        <family val="2"/>
        <charset val="238"/>
      </rPr>
      <t xml:space="preserve"> stanu technicznego</t>
    </r>
  </si>
  <si>
    <t>Elementów budynku, budowli i instalacji narażonych na szkodliwe wpływy atmosferyczne i niszczące działania czynników występujących podczas użytkowania budynku, których uszkodzenia mogą powodować zagrożenie dla: bezpieczeństwa osób, środowiska oraz konstrukcji budynku</t>
  </si>
  <si>
    <t>Funkcja obiektu</t>
  </si>
  <si>
    <t>Garnizon</t>
  </si>
  <si>
    <t>Wyposażenie</t>
  </si>
  <si>
    <t>Książka obiektu</t>
  </si>
  <si>
    <t>Tynki</t>
  </si>
  <si>
    <t>Okładziny</t>
  </si>
  <si>
    <t xml:space="preserve">Zewnętrzne warstwy przegród zewnętrznych </t>
  </si>
  <si>
    <r>
      <t xml:space="preserve">UWAGI
</t>
    </r>
    <r>
      <rPr>
        <b/>
        <sz val="8"/>
        <color indexed="8"/>
        <rFont val="Calibri"/>
        <family val="2"/>
        <charset val="238"/>
      </rPr>
      <t>A</t>
    </r>
    <r>
      <rPr>
        <sz val="8"/>
        <color indexed="8"/>
        <rFont val="Calibri"/>
        <family val="2"/>
        <charset val="238"/>
      </rPr>
      <t xml:space="preserve"> - 1 rok
</t>
    </r>
    <r>
      <rPr>
        <b/>
        <sz val="8"/>
        <color indexed="8"/>
        <rFont val="Calibri"/>
        <family val="2"/>
        <charset val="238"/>
      </rPr>
      <t>B</t>
    </r>
    <r>
      <rPr>
        <sz val="8"/>
        <color indexed="8"/>
        <rFont val="Calibri"/>
        <family val="2"/>
        <charset val="238"/>
      </rPr>
      <t xml:space="preserve"> - 2 lata
</t>
    </r>
    <r>
      <rPr>
        <b/>
        <sz val="8"/>
        <color indexed="8"/>
        <rFont val="Calibri"/>
        <family val="2"/>
        <charset val="238"/>
      </rPr>
      <t>C</t>
    </r>
    <r>
      <rPr>
        <sz val="8"/>
        <color indexed="8"/>
        <rFont val="Calibri"/>
        <family val="2"/>
        <charset val="238"/>
      </rPr>
      <t xml:space="preserve"> - 4 lata</t>
    </r>
  </si>
  <si>
    <t>Elelementy ścian zewnętrznych</t>
  </si>
  <si>
    <t>Instalacja piorunochronna</t>
  </si>
  <si>
    <t>Zwody poziome</t>
  </si>
  <si>
    <t>Zwody pionowe.
Przewody odprowadz.</t>
  </si>
  <si>
    <t>Uziemienie</t>
  </si>
  <si>
    <t>spalinowe, 
grawitacyjne</t>
  </si>
  <si>
    <t>wentylacyjne, 
grawitacyjne</t>
  </si>
  <si>
    <t>spalinowe, 
mechaniczne</t>
  </si>
  <si>
    <t>wentylacyjne, 
mechaniczne</t>
  </si>
  <si>
    <t>kominy wolnostojące</t>
  </si>
  <si>
    <t>kominy przemysłwoe</t>
  </si>
  <si>
    <t>System ochrony przeciwporażeniowej, odgromowej i przepięciowej</t>
  </si>
  <si>
    <t xml:space="preserve">uszkodzeń biologicznych </t>
  </si>
  <si>
    <t>kominy, ławy komina</t>
  </si>
  <si>
    <t>Gazowa</t>
  </si>
  <si>
    <t>Wod-Kan</t>
  </si>
  <si>
    <t>ZARZĄDCA</t>
  </si>
  <si>
    <r>
      <rPr>
        <sz val="9"/>
        <color indexed="8"/>
        <rFont val="Calibri"/>
        <family val="2"/>
        <charset val="238"/>
      </rPr>
      <t>Szef RZI/SZI/WZI</t>
    </r>
    <r>
      <rPr>
        <sz val="8"/>
        <color indexed="8"/>
        <rFont val="Calibri"/>
        <family val="2"/>
        <charset val="238"/>
      </rPr>
      <t xml:space="preserve">
(podpis oraz pieczątka)</t>
    </r>
  </si>
  <si>
    <t>34 Wojskowy Oddział Gospodarczy w Rzeszowie</t>
  </si>
  <si>
    <t>koszarowo-biurowy</t>
  </si>
  <si>
    <t>Dębica</t>
  </si>
  <si>
    <t>Rzeszów</t>
  </si>
  <si>
    <t>Jerzy SOŁEK</t>
  </si>
  <si>
    <t>Lucyna DZIUBEK</t>
  </si>
  <si>
    <t>Grzegorz DEPA</t>
  </si>
  <si>
    <t>Upr. Bud. Nr 265/69, 169/85</t>
  </si>
  <si>
    <t>PDK/BO/0196/03</t>
  </si>
  <si>
    <t>Upr. Bud. Nr S-291/94</t>
  </si>
  <si>
    <t>PDK/IS/0151/07</t>
  </si>
  <si>
    <t>D-254/078/15, E-946/078/15</t>
  </si>
  <si>
    <t>ok. 1870</t>
  </si>
  <si>
    <t>Strefa Ochronna</t>
  </si>
  <si>
    <t>1/8696/1/2019</t>
  </si>
  <si>
    <t xml:space="preserve">Józef Madera, Lucyna Dziubek, </t>
  </si>
  <si>
    <t>Grzegorz Depa</t>
  </si>
  <si>
    <t>Protokół nr 1/8696/1/2019 z okresowej kontroli rocznej stanu technicznego</t>
  </si>
  <si>
    <t>1. Wykonać poziomą izolację fundamentów
2. Docieplić budynek
3. Oczyścić rynny</t>
  </si>
  <si>
    <t xml:space="preserve">nie wykonano
nie wykonano
w trakcie </t>
  </si>
  <si>
    <t>cementowo-wapienne</t>
  </si>
  <si>
    <t>nie występują</t>
  </si>
  <si>
    <t>żelbetowe</t>
  </si>
  <si>
    <t>murowane z cegły</t>
  </si>
  <si>
    <t>nie występuje</t>
  </si>
  <si>
    <t>blacho-dachówka</t>
  </si>
  <si>
    <t>bez uwag</t>
  </si>
  <si>
    <t>kominy z cegły</t>
  </si>
  <si>
    <t>blacha ocynk.</t>
  </si>
  <si>
    <t>PCV, żeliwo</t>
  </si>
  <si>
    <t>betonowa</t>
  </si>
  <si>
    <t>przestarzała</t>
  </si>
  <si>
    <t>FeZn</t>
  </si>
  <si>
    <t>ZK3a z wyłącznikiem ppoż.</t>
  </si>
  <si>
    <t>wykonane przewodem YDY</t>
  </si>
  <si>
    <t>wnękowe z zabezp. Typ "S" oraz wyłącznikami różnicowoprądowymi</t>
  </si>
  <si>
    <t>p/t przewodami YDY 3x1,5 oraz 3x2,5, osprzęt p/t, oprawy jarzeniowe i zarowe w sanitariatach</t>
  </si>
  <si>
    <t>przewód YDY z osprzętem n/t</t>
  </si>
  <si>
    <t>przejścia zabezpieczone</t>
  </si>
  <si>
    <t>opaska odwadniająca</t>
  </si>
  <si>
    <t>z kostki betonowej</t>
  </si>
  <si>
    <t>elewacja budynku
otoczenie budynku</t>
  </si>
  <si>
    <t>tynkowana, malowana
teren dookoła uprzątnięty</t>
  </si>
  <si>
    <t>nie dotyczy</t>
  </si>
  <si>
    <t>A</t>
  </si>
  <si>
    <t>Wykonać poziomą izolację fundamentów</t>
  </si>
  <si>
    <t>Docieplić budynek</t>
  </si>
  <si>
    <t>badanie hydrantów ppoż.</t>
  </si>
  <si>
    <t>25.11.2019</t>
  </si>
  <si>
    <t>11.2020</t>
  </si>
  <si>
    <t>sprawdzenie skuteczności działania wyłączników różnicowoprądowych</t>
  </si>
  <si>
    <t>1/2018/WR</t>
  </si>
  <si>
    <t>04.12.2018</t>
  </si>
  <si>
    <t>04.12.20236</t>
  </si>
  <si>
    <t>skuteczności ochrony przeciwporażeniowej w instalacjach elektrycznych z zabezpieczeniami nadprądowymi</t>
  </si>
  <si>
    <t>1(Węz. C.)/2019/PZ</t>
  </si>
  <si>
    <t>04.12.2019</t>
  </si>
  <si>
    <t>03.12.2020</t>
  </si>
  <si>
    <t>pomiary rezystancji izolacji instalacji elektrycznych</t>
  </si>
  <si>
    <t>1/2018/IZ</t>
  </si>
  <si>
    <t>04.12.2023</t>
  </si>
  <si>
    <t>1/2018/OP</t>
  </si>
  <si>
    <t>1(W)/2018/IZ</t>
  </si>
  <si>
    <t>z przeglądu technicznego i czynności konserwacyjnych przeciwpożarowego wyłącznika prądu (PWP)</t>
  </si>
  <si>
    <t>01/2020/PWP/1</t>
  </si>
  <si>
    <t>15.05.2020</t>
  </si>
  <si>
    <t>875/19</t>
  </si>
  <si>
    <t>30.11.2019</t>
  </si>
  <si>
    <t>listopad 2020r.</t>
  </si>
  <si>
    <t>05.2021</t>
  </si>
  <si>
    <t>okresowa kontrola przewodów kominowych</t>
  </si>
  <si>
    <t>rezystancji instalacji odgromowej</t>
  </si>
  <si>
    <t>01/2018/OO</t>
  </si>
  <si>
    <t>30.08.2018</t>
  </si>
  <si>
    <t>30.08.2022</t>
  </si>
  <si>
    <t>Ksiązka obiektu</t>
  </si>
  <si>
    <t>Zdjęcia (ewentualnie)</t>
  </si>
  <si>
    <t>Xero - Uprawnienia budowlane (w przypadku wykonywania systemem zleconym)</t>
  </si>
  <si>
    <t>obiektu budowlanego</t>
  </si>
  <si>
    <t>art. 62 ust. 1 pkt 1 ustawy z dnia 7 lipca 1994 roku - Prawo budowlane (Dz. U. z 2017 r. poz. 1332 z późn. zm.),
art. 23 ust. 1 ustawy z dnia 29 sierpnia 2014 r. o charakterystyce energetycznej budynków (Dz. U. z 2017 r., poz. 1498 z późn. zm.)</t>
  </si>
  <si>
    <r>
      <t>UWAGI</t>
    </r>
    <r>
      <rPr>
        <b/>
        <sz val="8"/>
        <color indexed="8"/>
        <rFont val="Calibri"/>
        <family val="2"/>
        <charset val="238"/>
      </rPr>
      <t/>
    </r>
  </si>
  <si>
    <t>Dobry</t>
  </si>
  <si>
    <t>Zadowalający</t>
  </si>
  <si>
    <t>Niezadowalający</t>
  </si>
  <si>
    <t>zły</t>
  </si>
  <si>
    <t>zupełnie zły / awaryjny</t>
  </si>
  <si>
    <t>&gt; 70%</t>
  </si>
  <si>
    <t>Zły</t>
  </si>
  <si>
    <t>Zupełnie zły</t>
  </si>
  <si>
    <t>Stopień wykonania zaleceń</t>
  </si>
  <si>
    <t>Data</t>
  </si>
  <si>
    <t>Wykonano</t>
  </si>
  <si>
    <t>Nie Wykonano</t>
  </si>
  <si>
    <t>W trakcie realizacji</t>
  </si>
  <si>
    <t>&lt; 20%</t>
  </si>
  <si>
    <t>&lt; 35%</t>
  </si>
  <si>
    <t>&lt; 50%</t>
  </si>
  <si>
    <t>&lt; 70%</t>
  </si>
  <si>
    <t>Stan techniczny budynku zapewnia dalsze, bezpieczne jego użytkowanie</t>
  </si>
  <si>
    <t>Stan techniczny budynku nie zapewnia dalszego, bezpiecznego jego użytkowanie</t>
  </si>
  <si>
    <t>Spełnia</t>
  </si>
  <si>
    <t xml:space="preserve">użytkowania w sposób nie zagrażający życiu lub zdrowiu ludzi i bezpieczeństwa mienia </t>
  </si>
  <si>
    <t>TAK</t>
  </si>
  <si>
    <t>instalacja gazowa</t>
  </si>
  <si>
    <t>instalacje i urządzenia służące ochronie środowiska</t>
  </si>
  <si>
    <t>þ</t>
  </si>
  <si>
    <t>Rodzaj Konstrukcji</t>
  </si>
  <si>
    <t>Zaznaczanie</t>
  </si>
  <si>
    <t>Przewody Dymowe</t>
  </si>
  <si>
    <t>Spalinowe</t>
  </si>
  <si>
    <t>Wentylacyjne</t>
  </si>
  <si>
    <t>Ujęto w RPKiN</t>
  </si>
  <si>
    <t>Ujęto w RPRN</t>
  </si>
  <si>
    <t>Nr</t>
  </si>
  <si>
    <t>o</t>
  </si>
  <si>
    <t>Razem</t>
  </si>
  <si>
    <r>
      <t xml:space="preserve">Termin realizacji
</t>
    </r>
    <r>
      <rPr>
        <i/>
        <sz val="9"/>
        <color theme="3" tint="0.39997558519241921"/>
        <rFont val="Calibri"/>
        <family val="2"/>
        <charset val="238"/>
        <scheme val="minor"/>
      </rPr>
      <t>(rok-miesiac-dzień)</t>
    </r>
  </si>
  <si>
    <t xml:space="preserve">zabezpieczenia przed uszkodzeniami biologicznymi </t>
  </si>
  <si>
    <t>Nie Szpeci</t>
  </si>
  <si>
    <t>Nie Zagraża</t>
  </si>
  <si>
    <t>Ujeto w Planie Inwestycji</t>
  </si>
  <si>
    <r>
      <t xml:space="preserve">z okresowej kontroli </t>
    </r>
    <r>
      <rPr>
        <b/>
        <sz val="14"/>
        <color theme="1"/>
        <rFont val="Arial"/>
        <family val="2"/>
        <charset val="238"/>
      </rPr>
      <t>rocznej</t>
    </r>
    <r>
      <rPr>
        <sz val="14"/>
        <color theme="1"/>
        <rFont val="Arial"/>
        <family val="2"/>
        <charset val="238"/>
      </rPr>
      <t xml:space="preserve"> stanu technicznego obiektu budowlanego</t>
    </r>
  </si>
  <si>
    <t>0% - 20%
21% - 35%
36% - 50%
51% - 70%
&gt; 70%</t>
  </si>
  <si>
    <t>Stan realizacji zaleceń</t>
  </si>
  <si>
    <t>drabiny</t>
  </si>
  <si>
    <t>Przewody kominowe (dymowe, spalinowe i wentylacyjne)</t>
  </si>
  <si>
    <t>Dobry
Zadowalający
Niezadowalający
Zły
Zupełnie zły</t>
  </si>
  <si>
    <t xml:space="preserve">Stan </t>
  </si>
  <si>
    <t>Dymowe</t>
  </si>
  <si>
    <t>przewody -  ciąg wymuszony:</t>
  </si>
  <si>
    <t>przewody - grawitacyjne:</t>
  </si>
  <si>
    <r>
      <rPr>
        <b/>
        <sz val="11"/>
        <rFont val="Calibri"/>
        <family val="2"/>
        <charset val="238"/>
        <scheme val="minor"/>
      </rPr>
      <t xml:space="preserve">Opis: </t>
    </r>
    <r>
      <rPr>
        <b/>
        <sz val="10"/>
        <rFont val="Calibri"/>
        <family val="2"/>
        <charset val="238"/>
        <scheme val="minor"/>
      </rPr>
      <t xml:space="preserve">
- stanu technicznego
- zużycia
- uszkodzenia</t>
    </r>
  </si>
  <si>
    <t>-
-
-
-</t>
  </si>
  <si>
    <t>Materiał
Sposób wykonania
Sposób mocowania
Wyposażenie</t>
  </si>
  <si>
    <t>-
-
-</t>
  </si>
  <si>
    <t>Element, 
Urządzenie
Instalacja</t>
  </si>
  <si>
    <t>Wentylacyjne; Dymowe</t>
  </si>
  <si>
    <t>Obiekt użytkowany zgodnie z przeznaczeniem</t>
  </si>
  <si>
    <t>Pozwolenie na użytkowanie</t>
  </si>
  <si>
    <t>Budynek, jest w nieodpowiednim stanie technicznym, mogącym zagrażać życiu lub zdrowiu, bezpieczeństwu mienia bądź środowiska - należy sporządzić ekspertyzę jego stanu technicznego</t>
  </si>
  <si>
    <t>Budynek może zagrażać życiu lub zdrowiu, bezpieczeństwu mienia bądź środowiska - należy zakazać jego użytkowania</t>
  </si>
  <si>
    <t>Budynek jest użytkowany w sposób zagrażający życiu lub zdrowiu ludzi, bezpieczeństwu mienia bądź środowiska - należy zakazać jego użytkowania</t>
  </si>
  <si>
    <t>Budynek znajduje się w nieodpowiednim stanie technicznym, bezpośrednio grożącym zawaleniem, niezbędny zakaz jego użytkowania oraz dokonanie rozbiórki budynku lub jego części</t>
  </si>
  <si>
    <t>Budynek znajduje się w należytym stanie technicznym, zapewniającym dalsze, bezpieczne jego użytkowanie</t>
  </si>
  <si>
    <t>Budynek, pomimo tego, iż nie znajduje się w należytym stanie technicznym, nie zagraża życiu lub zdrowiu, bezpieczeństwu mienia bądź środowiska, jednakże wymaga wykonania niezbędnego remontu</t>
  </si>
  <si>
    <t>32 Wojskowy Oddział Gospodarczy w Zamościu</t>
  </si>
  <si>
    <t>Zgło. do Planu Inwestycji</t>
  </si>
  <si>
    <t>art. 62 ust. 1 pkt 1 ustawy z dnia 7 lipca 1994 roku - Prawo budowlane (Dz. U. z 2020 r. poz. 1333 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</si>
</sst>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.00_);_(&quot;zł&quot;* \(#,##0.00\);_(&quot;zł&quot;* &quot;-&quot;??_);_(@_)"/>
    <numFmt numFmtId="165" formatCode="_-* #,##0\ &quot;zł&quot;_-;\-* #,##0\ &quot;zł&quot;_-;_-* &quot;-&quot;??\ &quot;zł&quot;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trike/>
      <sz val="9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trike/>
      <sz val="11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b/>
      <shadow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trike/>
      <sz val="10"/>
      <color rgb="FF00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rgb="FF434343"/>
      <name val="Arial"/>
      <family val="2"/>
      <charset val="238"/>
    </font>
    <font>
      <sz val="11"/>
      <color theme="1"/>
      <name val="Courier"/>
      <family val="3"/>
    </font>
    <font>
      <b/>
      <sz val="11"/>
      <color theme="0"/>
      <name val="Arial"/>
      <family val="2"/>
      <charset val="238"/>
    </font>
    <font>
      <strike/>
      <sz val="11"/>
      <color theme="1"/>
      <name val="Arial"/>
      <family val="2"/>
      <charset val="238"/>
    </font>
    <font>
      <sz val="16"/>
      <color theme="1"/>
      <name val="Wingdings"/>
      <charset val="2"/>
    </font>
    <font>
      <sz val="12"/>
      <color theme="1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i/>
      <sz val="9"/>
      <color theme="3" tint="0.399975585192419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dotted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34" fillId="0" borderId="0"/>
    <xf numFmtId="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599">
    <xf numFmtId="0" fontId="0" fillId="0" borderId="0" xfId="0"/>
    <xf numFmtId="0" fontId="2" fillId="4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31" xfId="0" applyFill="1" applyBorder="1"/>
    <xf numFmtId="0" fontId="0" fillId="3" borderId="30" xfId="0" applyFill="1" applyBorder="1"/>
    <xf numFmtId="0" fontId="0" fillId="3" borderId="32" xfId="0" applyFill="1" applyBorder="1"/>
    <xf numFmtId="0" fontId="0" fillId="3" borderId="24" xfId="0" applyFill="1" applyBorder="1"/>
    <xf numFmtId="0" fontId="0" fillId="3" borderId="0" xfId="0" applyFill="1" applyBorder="1"/>
    <xf numFmtId="0" fontId="0" fillId="3" borderId="36" xfId="0" applyFill="1" applyBorder="1"/>
    <xf numFmtId="0" fontId="17" fillId="3" borderId="40" xfId="0" applyFont="1" applyFill="1" applyBorder="1"/>
    <xf numFmtId="0" fontId="0" fillId="3" borderId="8" xfId="0" applyFill="1" applyBorder="1"/>
    <xf numFmtId="0" fontId="0" fillId="3" borderId="41" xfId="0" applyFill="1" applyBorder="1"/>
    <xf numFmtId="0" fontId="0" fillId="3" borderId="31" xfId="0" applyFill="1" applyBorder="1" applyAlignment="1">
      <alignment horizontal="right"/>
    </xf>
    <xf numFmtId="0" fontId="0" fillId="3" borderId="4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46" xfId="0" applyFill="1" applyBorder="1"/>
    <xf numFmtId="0" fontId="0" fillId="3" borderId="12" xfId="0" applyFill="1" applyBorder="1"/>
    <xf numFmtId="0" fontId="0" fillId="3" borderId="35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47" xfId="0" applyFill="1" applyBorder="1"/>
    <xf numFmtId="0" fontId="2" fillId="3" borderId="4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0" fillId="2" borderId="54" xfId="0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wrapText="1"/>
    </xf>
    <xf numFmtId="0" fontId="18" fillId="3" borderId="55" xfId="0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30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30" fillId="3" borderId="4" xfId="0" applyFont="1" applyFill="1" applyBorder="1" applyAlignment="1">
      <alignment horizontal="left" vertical="center"/>
    </xf>
    <xf numFmtId="0" fontId="21" fillId="0" borderId="0" xfId="0" applyFont="1"/>
    <xf numFmtId="0" fontId="0" fillId="3" borderId="57" xfId="0" applyFont="1" applyFill="1" applyBorder="1" applyAlignment="1">
      <alignment horizontal="left" vertical="center" wrapText="1"/>
    </xf>
    <xf numFmtId="0" fontId="21" fillId="6" borderId="62" xfId="0" applyFont="1" applyFill="1" applyBorder="1" applyAlignment="1" applyProtection="1">
      <alignment horizontal="center" vertical="center" wrapText="1"/>
      <protection locked="0"/>
    </xf>
    <xf numFmtId="0" fontId="21" fillId="6" borderId="64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/>
    <xf numFmtId="0" fontId="2" fillId="3" borderId="30" xfId="0" applyFont="1" applyFill="1" applyBorder="1" applyAlignment="1"/>
    <xf numFmtId="0" fontId="2" fillId="3" borderId="32" xfId="0" applyFont="1" applyFill="1" applyBorder="1" applyAlignment="1"/>
    <xf numFmtId="0" fontId="2" fillId="3" borderId="31" xfId="0" applyFont="1" applyFill="1" applyBorder="1" applyAlignment="1"/>
    <xf numFmtId="0" fontId="2" fillId="3" borderId="47" xfId="0" applyFont="1" applyFill="1" applyBorder="1" applyAlignment="1"/>
    <xf numFmtId="0" fontId="0" fillId="3" borderId="69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7" xfId="0" applyFill="1" applyBorder="1"/>
    <xf numFmtId="0" fontId="0" fillId="3" borderId="9" xfId="0" applyFill="1" applyBorder="1"/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32" fillId="3" borderId="0" xfId="0" applyFont="1" applyFill="1"/>
    <xf numFmtId="14" fontId="18" fillId="6" borderId="5" xfId="0" applyNumberFormat="1" applyFont="1" applyFill="1" applyBorder="1" applyAlignment="1" applyProtection="1">
      <alignment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10" fontId="25" fillId="6" borderId="54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62" xfId="0" applyFont="1" applyFill="1" applyBorder="1" applyAlignment="1" applyProtection="1">
      <alignment horizontal="center" vertical="center" wrapText="1"/>
      <protection locked="0"/>
    </xf>
    <xf numFmtId="0" fontId="24" fillId="6" borderId="64" xfId="0" applyFont="1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7" xfId="0" applyFill="1" applyBorder="1" applyAlignment="1">
      <alignment vertical="center"/>
    </xf>
    <xf numFmtId="0" fontId="0" fillId="3" borderId="76" xfId="0" applyFill="1" applyBorder="1" applyAlignment="1">
      <alignment horizontal="right" vertical="center"/>
    </xf>
    <xf numFmtId="0" fontId="0" fillId="3" borderId="77" xfId="0" applyFill="1" applyBorder="1"/>
    <xf numFmtId="0" fontId="0" fillId="3" borderId="78" xfId="0" applyFill="1" applyBorder="1"/>
    <xf numFmtId="0" fontId="0" fillId="3" borderId="4" xfId="0" applyFill="1" applyBorder="1" applyAlignment="1">
      <alignment horizontal="right" vertical="center"/>
    </xf>
    <xf numFmtId="0" fontId="0" fillId="3" borderId="60" xfId="0" applyFill="1" applyBorder="1" applyAlignment="1">
      <alignment horizontal="right" vertical="center"/>
    </xf>
    <xf numFmtId="0" fontId="28" fillId="3" borderId="5" xfId="0" applyFont="1" applyFill="1" applyBorder="1"/>
    <xf numFmtId="0" fontId="21" fillId="3" borderId="5" xfId="0" applyFont="1" applyFill="1" applyBorder="1"/>
    <xf numFmtId="0" fontId="29" fillId="3" borderId="5" xfId="0" applyFont="1" applyFill="1" applyBorder="1"/>
    <xf numFmtId="0" fontId="0" fillId="3" borderId="5" xfId="0" applyFill="1" applyBorder="1"/>
    <xf numFmtId="0" fontId="0" fillId="3" borderId="50" xfId="0" applyFill="1" applyBorder="1"/>
    <xf numFmtId="0" fontId="36" fillId="3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3" borderId="0" xfId="0" applyFill="1" applyBorder="1" applyAlignment="1"/>
    <xf numFmtId="0" fontId="24" fillId="6" borderId="57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6" borderId="0" xfId="0" applyFill="1" applyProtection="1">
      <protection locked="0" hidden="1"/>
    </xf>
    <xf numFmtId="0" fontId="0" fillId="6" borderId="0" xfId="0" applyFill="1" applyAlignment="1" applyProtection="1">
      <alignment vertical="center"/>
      <protection locked="0" hidden="1"/>
    </xf>
    <xf numFmtId="0" fontId="40" fillId="3" borderId="0" xfId="0" applyFont="1" applyFill="1" applyBorder="1" applyAlignment="1" applyProtection="1">
      <alignment horizontal="left" vertical="center"/>
      <protection locked="0" hidden="1"/>
    </xf>
    <xf numFmtId="0" fontId="21" fillId="6" borderId="0" xfId="0" applyFont="1" applyFill="1" applyProtection="1">
      <protection locked="0" hidden="1"/>
    </xf>
    <xf numFmtId="0" fontId="21" fillId="6" borderId="61" xfId="0" applyFont="1" applyFill="1" applyBorder="1" applyAlignment="1" applyProtection="1">
      <alignment horizontal="center" vertical="center" wrapText="1"/>
    </xf>
    <xf numFmtId="0" fontId="20" fillId="8" borderId="79" xfId="0" applyNumberFormat="1" applyFont="1" applyFill="1" applyBorder="1" applyAlignment="1" applyProtection="1">
      <alignment vertical="center" wrapText="1"/>
      <protection hidden="1"/>
    </xf>
    <xf numFmtId="10" fontId="25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" xfId="0" applyFont="1" applyFill="1" applyBorder="1" applyAlignment="1" applyProtection="1">
      <protection hidden="1"/>
    </xf>
    <xf numFmtId="9" fontId="0" fillId="0" borderId="0" xfId="2" applyFont="1" applyAlignment="1">
      <alignment horizontal="center"/>
    </xf>
    <xf numFmtId="0" fontId="0" fillId="0" borderId="0" xfId="0" applyAlignment="1"/>
    <xf numFmtId="0" fontId="21" fillId="3" borderId="0" xfId="0" applyFont="1" applyFill="1" applyAlignment="1">
      <alignment wrapText="1"/>
    </xf>
    <xf numFmtId="0" fontId="0" fillId="3" borderId="4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21" fillId="3" borderId="45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3" fillId="6" borderId="0" xfId="0" applyFont="1" applyFill="1" applyBorder="1" applyAlignment="1"/>
    <xf numFmtId="0" fontId="0" fillId="6" borderId="0" xfId="0" applyFill="1" applyBorder="1"/>
    <xf numFmtId="0" fontId="4" fillId="6" borderId="0" xfId="0" applyFont="1" applyFill="1" applyBorder="1" applyAlignment="1">
      <alignment horizontal="right"/>
    </xf>
    <xf numFmtId="0" fontId="5" fillId="6" borderId="70" xfId="0" applyFont="1" applyFill="1" applyBorder="1" applyAlignment="1">
      <alignment horizontal="left"/>
    </xf>
    <xf numFmtId="0" fontId="37" fillId="6" borderId="70" xfId="0" applyFont="1" applyFill="1" applyBorder="1"/>
    <xf numFmtId="0" fontId="0" fillId="6" borderId="6" xfId="0" applyFill="1" applyBorder="1"/>
    <xf numFmtId="0" fontId="0" fillId="6" borderId="0" xfId="0" applyFill="1" applyBorder="1" applyAlignment="1"/>
    <xf numFmtId="0" fontId="0" fillId="6" borderId="7" xfId="0" applyFill="1" applyBorder="1"/>
    <xf numFmtId="0" fontId="6" fillId="6" borderId="8" xfId="0" applyFont="1" applyFill="1" applyBorder="1" applyAlignment="1">
      <alignment horizontal="left" vertic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3" xfId="0" applyFill="1" applyBorder="1"/>
    <xf numFmtId="0" fontId="38" fillId="8" borderId="70" xfId="0" applyFont="1" applyFill="1" applyBorder="1" applyAlignment="1" applyProtection="1">
      <protection locked="0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10" fontId="25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protection hidden="1"/>
    </xf>
    <xf numFmtId="0" fontId="18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left" vertical="center" wrapText="1"/>
    </xf>
    <xf numFmtId="49" fontId="20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1" xfId="0" applyNumberFormat="1" applyFont="1" applyFill="1" applyBorder="1" applyAlignment="1" applyProtection="1">
      <alignment vertical="center" wrapText="1"/>
      <protection hidden="1"/>
    </xf>
    <xf numFmtId="10" fontId="2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21" fillId="6" borderId="83" xfId="0" applyFont="1" applyFill="1" applyBorder="1" applyAlignment="1" applyProtection="1">
      <alignment horizontal="center" vertical="center" wrapText="1"/>
      <protection locked="0"/>
    </xf>
    <xf numFmtId="0" fontId="48" fillId="6" borderId="84" xfId="0" applyFont="1" applyFill="1" applyBorder="1" applyAlignment="1" applyProtection="1">
      <alignment horizontal="left" vertical="center" wrapText="1"/>
      <protection locked="0"/>
    </xf>
    <xf numFmtId="0" fontId="48" fillId="6" borderId="77" xfId="0" applyFont="1" applyFill="1" applyBorder="1" applyAlignment="1" applyProtection="1">
      <alignment horizontal="left" vertical="center" wrapText="1"/>
      <protection locked="0"/>
    </xf>
    <xf numFmtId="0" fontId="21" fillId="6" borderId="77" xfId="0" applyFont="1" applyFill="1" applyBorder="1" applyAlignment="1" applyProtection="1">
      <alignment horizontal="center" vertical="center" wrapText="1"/>
      <protection locked="0"/>
    </xf>
    <xf numFmtId="0" fontId="49" fillId="6" borderId="77" xfId="0" applyFont="1" applyFill="1" applyBorder="1" applyAlignment="1" applyProtection="1">
      <alignment horizontal="left" vertical="center" wrapText="1"/>
      <protection locked="0"/>
    </xf>
    <xf numFmtId="0" fontId="21" fillId="6" borderId="78" xfId="0" applyFont="1" applyFill="1" applyBorder="1" applyAlignment="1" applyProtection="1">
      <alignment horizontal="left" vertical="center" wrapText="1"/>
      <protection locked="0"/>
    </xf>
    <xf numFmtId="0" fontId="50" fillId="6" borderId="37" xfId="0" applyFont="1" applyFill="1" applyBorder="1" applyAlignment="1" applyProtection="1">
      <alignment vertical="center" wrapText="1"/>
      <protection locked="0"/>
    </xf>
    <xf numFmtId="0" fontId="50" fillId="6" borderId="38" xfId="0" applyFont="1" applyFill="1" applyBorder="1" applyAlignment="1" applyProtection="1">
      <alignment vertical="center" wrapText="1"/>
      <protection locked="0"/>
    </xf>
    <xf numFmtId="0" fontId="50" fillId="6" borderId="39" xfId="0" applyFont="1" applyFill="1" applyBorder="1" applyAlignment="1" applyProtection="1">
      <alignment vertical="center" wrapText="1"/>
      <protection locked="0"/>
    </xf>
    <xf numFmtId="0" fontId="21" fillId="6" borderId="37" xfId="0" applyFont="1" applyFill="1" applyBorder="1" applyAlignment="1" applyProtection="1">
      <alignment horizontal="left" vertical="center" wrapText="1"/>
      <protection locked="0"/>
    </xf>
    <xf numFmtId="0" fontId="21" fillId="6" borderId="38" xfId="0" applyFont="1" applyFill="1" applyBorder="1" applyAlignment="1" applyProtection="1">
      <alignment horizontal="left" vertical="center" wrapText="1"/>
      <protection locked="0"/>
    </xf>
    <xf numFmtId="0" fontId="21" fillId="6" borderId="63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1" fillId="3" borderId="45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0" fontId="0" fillId="3" borderId="30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3" borderId="76" xfId="0" applyFill="1" applyBorder="1" applyAlignment="1">
      <alignment horizontal="right" vertical="top"/>
    </xf>
    <xf numFmtId="0" fontId="0" fillId="3" borderId="4" xfId="0" applyFill="1" applyBorder="1" applyAlignment="1">
      <alignment horizontal="right" vertical="top"/>
    </xf>
    <xf numFmtId="0" fontId="0" fillId="3" borderId="60" xfId="0" applyFill="1" applyBorder="1" applyAlignment="1">
      <alignment horizontal="right" vertical="top"/>
    </xf>
    <xf numFmtId="0" fontId="0" fillId="3" borderId="29" xfId="0" applyFont="1" applyFill="1" applyBorder="1" applyAlignment="1">
      <alignment horizontal="left" vertical="center" wrapText="1"/>
    </xf>
    <xf numFmtId="0" fontId="0" fillId="3" borderId="90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54" fillId="0" borderId="0" xfId="0" applyFont="1"/>
    <xf numFmtId="0" fontId="11" fillId="0" borderId="0" xfId="0" applyFont="1"/>
    <xf numFmtId="0" fontId="55" fillId="9" borderId="0" xfId="0" applyFont="1" applyFill="1" applyBorder="1"/>
    <xf numFmtId="0" fontId="53" fillId="0" borderId="0" xfId="0" applyFont="1" applyAlignment="1">
      <alignment vertical="center"/>
    </xf>
    <xf numFmtId="9" fontId="53" fillId="0" borderId="0" xfId="0" applyNumberFormat="1" applyFont="1" applyAlignment="1">
      <alignment horizontal="center" vertical="center"/>
    </xf>
    <xf numFmtId="0" fontId="11" fillId="10" borderId="80" xfId="0" applyFont="1" applyFill="1" applyBorder="1"/>
    <xf numFmtId="0" fontId="11" fillId="0" borderId="80" xfId="0" applyFont="1" applyBorder="1"/>
    <xf numFmtId="0" fontId="53" fillId="0" borderId="0" xfId="0" applyFont="1" applyAlignment="1">
      <alignment horizontal="center" vertical="center"/>
    </xf>
    <xf numFmtId="9" fontId="11" fillId="0" borderId="0" xfId="2" applyFont="1" applyAlignment="1">
      <alignment horizontal="center"/>
    </xf>
    <xf numFmtId="9" fontId="11" fillId="0" borderId="0" xfId="2" applyFont="1"/>
    <xf numFmtId="0" fontId="56" fillId="0" borderId="0" xfId="0" applyFont="1"/>
    <xf numFmtId="0" fontId="57" fillId="0" borderId="0" xfId="0" applyFont="1" applyAlignment="1">
      <alignment horizontal="center" vertical="center"/>
    </xf>
    <xf numFmtId="0" fontId="11" fillId="0" borderId="0" xfId="0" applyFont="1" applyAlignment="1"/>
    <xf numFmtId="0" fontId="0" fillId="3" borderId="5" xfId="0" applyFill="1" applyBorder="1" applyAlignment="1">
      <alignment vertical="center"/>
    </xf>
    <xf numFmtId="10" fontId="11" fillId="10" borderId="80" xfId="2" applyNumberFormat="1" applyFont="1" applyFill="1" applyBorder="1" applyAlignment="1">
      <alignment horizontal="center" vertical="center"/>
    </xf>
    <xf numFmtId="10" fontId="11" fillId="0" borderId="80" xfId="2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20" fillId="11" borderId="79" xfId="0" applyNumberFormat="1" applyFont="1" applyFill="1" applyBorder="1" applyAlignment="1" applyProtection="1">
      <alignment vertical="center" wrapText="1"/>
      <protection hidden="1"/>
    </xf>
    <xf numFmtId="0" fontId="42" fillId="3" borderId="85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wrapText="1"/>
    </xf>
    <xf numFmtId="14" fontId="0" fillId="0" borderId="0" xfId="0" applyNumberFormat="1"/>
    <xf numFmtId="0" fontId="12" fillId="3" borderId="0" xfId="0" applyFont="1" applyFill="1" applyAlignment="1">
      <alignment horizontal="center"/>
    </xf>
    <xf numFmtId="0" fontId="57" fillId="12" borderId="89" xfId="0" applyFont="1" applyFill="1" applyBorder="1" applyAlignment="1" applyProtection="1">
      <alignment horizontal="center" vertical="center"/>
      <protection locked="0"/>
    </xf>
    <xf numFmtId="0" fontId="57" fillId="12" borderId="37" xfId="0" applyFont="1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0" fillId="3" borderId="102" xfId="0" applyFont="1" applyFill="1" applyBorder="1" applyAlignment="1" applyProtection="1">
      <alignment vertical="center"/>
      <protection locked="0"/>
    </xf>
    <xf numFmtId="0" fontId="20" fillId="3" borderId="39" xfId="0" applyFont="1" applyFill="1" applyBorder="1" applyAlignment="1" applyProtection="1">
      <alignment vertical="center"/>
      <protection locked="0"/>
    </xf>
    <xf numFmtId="49" fontId="41" fillId="2" borderId="33" xfId="0" applyNumberFormat="1" applyFont="1" applyFill="1" applyBorder="1" applyAlignment="1">
      <alignment vertical="center" wrapText="1"/>
    </xf>
    <xf numFmtId="49" fontId="2" fillId="2" borderId="107" xfId="0" applyNumberFormat="1" applyFont="1" applyFill="1" applyBorder="1" applyAlignment="1">
      <alignment vertical="center" wrapText="1"/>
    </xf>
    <xf numFmtId="49" fontId="65" fillId="2" borderId="40" xfId="0" applyNumberFormat="1" applyFont="1" applyFill="1" applyBorder="1" applyAlignment="1">
      <alignment vertical="top" wrapText="1"/>
    </xf>
    <xf numFmtId="49" fontId="65" fillId="2" borderId="104" xfId="0" applyNumberFormat="1" applyFont="1" applyFill="1" applyBorder="1" applyAlignment="1">
      <alignment vertical="top" wrapText="1"/>
    </xf>
    <xf numFmtId="0" fontId="12" fillId="3" borderId="0" xfId="0" applyFont="1" applyFill="1" applyAlignment="1">
      <alignment horizontal="center"/>
    </xf>
    <xf numFmtId="0" fontId="11" fillId="10" borderId="108" xfId="0" applyFont="1" applyFill="1" applyBorder="1"/>
    <xf numFmtId="0" fontId="11" fillId="0" borderId="108" xfId="0" applyFont="1" applyBorder="1"/>
    <xf numFmtId="0" fontId="0" fillId="3" borderId="35" xfId="0" applyFill="1" applyBorder="1" applyAlignment="1">
      <alignment horizontal="center" vertical="center"/>
    </xf>
    <xf numFmtId="14" fontId="66" fillId="6" borderId="92" xfId="0" applyNumberFormat="1" applyFont="1" applyFill="1" applyBorder="1" applyAlignment="1" applyProtection="1">
      <alignment vertical="center" wrapText="1"/>
      <protection locked="0"/>
    </xf>
    <xf numFmtId="0" fontId="66" fillId="12" borderId="93" xfId="0" applyFont="1" applyFill="1" applyBorder="1" applyAlignment="1" applyProtection="1">
      <alignment vertical="center" wrapText="1"/>
      <protection locked="0"/>
    </xf>
    <xf numFmtId="14" fontId="66" fillId="6" borderId="96" xfId="0" applyNumberFormat="1" applyFont="1" applyFill="1" applyBorder="1" applyAlignment="1" applyProtection="1">
      <alignment vertical="center" wrapText="1"/>
      <protection locked="0"/>
    </xf>
    <xf numFmtId="0" fontId="66" fillId="12" borderId="63" xfId="0" applyFont="1" applyFill="1" applyBorder="1" applyAlignment="1" applyProtection="1">
      <alignment vertical="center" wrapText="1"/>
      <protection locked="0"/>
    </xf>
    <xf numFmtId="14" fontId="66" fillId="6" borderId="100" xfId="0" applyNumberFormat="1" applyFont="1" applyFill="1" applyBorder="1" applyAlignment="1" applyProtection="1">
      <alignment vertical="center" wrapText="1"/>
      <protection locked="0"/>
    </xf>
    <xf numFmtId="0" fontId="66" fillId="12" borderId="67" xfId="0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horizontal="centerContinuous" vertical="center"/>
      <protection hidden="1"/>
    </xf>
    <xf numFmtId="0" fontId="2" fillId="7" borderId="11" xfId="0" applyFont="1" applyFill="1" applyBorder="1" applyAlignment="1" applyProtection="1">
      <alignment horizontal="centerContinuous" vertical="center"/>
      <protection hidden="1"/>
    </xf>
    <xf numFmtId="10" fontId="25" fillId="7" borderId="11" xfId="0" applyNumberFormat="1" applyFont="1" applyFill="1" applyBorder="1" applyAlignment="1" applyProtection="1">
      <alignment horizontal="centerContinuous" vertical="center" wrapText="1"/>
      <protection hidden="1"/>
    </xf>
    <xf numFmtId="0" fontId="2" fillId="7" borderId="12" xfId="0" applyFont="1" applyFill="1" applyBorder="1" applyAlignment="1" applyProtection="1">
      <alignment horizontal="centerContinuous" vertical="center"/>
      <protection hidden="1"/>
    </xf>
    <xf numFmtId="0" fontId="0" fillId="3" borderId="109" xfId="0" applyFill="1" applyBorder="1"/>
    <xf numFmtId="0" fontId="3" fillId="3" borderId="110" xfId="0" applyFont="1" applyFill="1" applyBorder="1" applyAlignment="1"/>
    <xf numFmtId="0" fontId="0" fillId="3" borderId="110" xfId="0" applyFill="1" applyBorder="1"/>
    <xf numFmtId="0" fontId="4" fillId="3" borderId="110" xfId="0" applyFont="1" applyFill="1" applyBorder="1" applyAlignment="1">
      <alignment horizontal="right"/>
    </xf>
    <xf numFmtId="0" fontId="5" fillId="3" borderId="111" xfId="0" applyFont="1" applyFill="1" applyBorder="1" applyAlignment="1">
      <alignment horizontal="left"/>
    </xf>
    <xf numFmtId="0" fontId="37" fillId="3" borderId="111" xfId="0" applyFont="1" applyFill="1" applyBorder="1"/>
    <xf numFmtId="0" fontId="0" fillId="3" borderId="112" xfId="0" applyFill="1" applyBorder="1"/>
    <xf numFmtId="0" fontId="6" fillId="3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0" fillId="3" borderId="10" xfId="0" applyFill="1" applyBorder="1"/>
    <xf numFmtId="0" fontId="38" fillId="6" borderId="111" xfId="0" applyFont="1" applyFill="1" applyBorder="1" applyAlignment="1" applyProtection="1">
      <protection locked="0"/>
    </xf>
    <xf numFmtId="0" fontId="0" fillId="3" borderId="13" xfId="0" applyFill="1" applyBorder="1"/>
    <xf numFmtId="0" fontId="6" fillId="6" borderId="0" xfId="0" applyFont="1" applyFill="1" applyBorder="1" applyAlignment="1">
      <alignment horizontal="left" vertical="center"/>
    </xf>
    <xf numFmtId="0" fontId="7" fillId="8" borderId="5" xfId="0" applyFont="1" applyFill="1" applyBorder="1" applyAlignment="1" applyProtection="1">
      <alignment horizontal="left" vertical="center"/>
      <protection locked="0"/>
    </xf>
    <xf numFmtId="0" fontId="8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 applyProtection="1">
      <alignment horizontal="left" vertical="center"/>
      <protection hidden="1"/>
    </xf>
    <xf numFmtId="0" fontId="7" fillId="6" borderId="12" xfId="0" applyFont="1" applyFill="1" applyBorder="1" applyAlignment="1" applyProtection="1">
      <alignment horizontal="left" vertical="center"/>
      <protection hidden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left" vertical="center" wrapText="1"/>
    </xf>
    <xf numFmtId="0" fontId="45" fillId="3" borderId="17" xfId="0" applyFont="1" applyFill="1" applyBorder="1" applyAlignment="1">
      <alignment horizontal="left" vertical="center" wrapText="1"/>
    </xf>
    <xf numFmtId="0" fontId="45" fillId="3" borderId="19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10" fillId="8" borderId="11" xfId="0" applyFont="1" applyFill="1" applyBorder="1" applyAlignment="1" applyProtection="1">
      <alignment horizontal="left" vertical="center"/>
      <protection locked="0"/>
    </xf>
    <xf numFmtId="0" fontId="10" fillId="8" borderId="12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>
      <alignment horizontal="left" vertical="center"/>
    </xf>
    <xf numFmtId="0" fontId="12" fillId="8" borderId="14" xfId="0" applyFont="1" applyFill="1" applyBorder="1" applyAlignment="1" applyProtection="1">
      <alignment horizontal="center" vertical="center"/>
      <protection locked="0"/>
    </xf>
    <xf numFmtId="0" fontId="11" fillId="6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 applyProtection="1">
      <alignment horizontal="left" vertical="center"/>
      <protection locked="0"/>
    </xf>
    <xf numFmtId="0" fontId="2" fillId="8" borderId="15" xfId="0" applyFont="1" applyFill="1" applyBorder="1" applyAlignment="1" applyProtection="1">
      <alignment horizontal="left" vertical="center"/>
      <protection locked="0"/>
    </xf>
    <xf numFmtId="14" fontId="10" fillId="5" borderId="17" xfId="0" applyNumberFormat="1" applyFont="1" applyFill="1" applyBorder="1" applyAlignment="1" applyProtection="1">
      <alignment horizontal="center" vertical="center"/>
      <protection locked="0"/>
    </xf>
    <xf numFmtId="14" fontId="10" fillId="4" borderId="17" xfId="0" applyNumberFormat="1" applyFont="1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10" fillId="6" borderId="69" xfId="0" applyFont="1" applyFill="1" applyBorder="1" applyAlignment="1" applyProtection="1">
      <alignment horizontal="left"/>
      <protection locked="0"/>
    </xf>
    <xf numFmtId="0" fontId="10" fillId="6" borderId="5" xfId="0" applyFont="1" applyFill="1" applyBorder="1" applyAlignment="1" applyProtection="1">
      <alignment horizontal="left"/>
      <protection locked="0"/>
    </xf>
    <xf numFmtId="0" fontId="10" fillId="6" borderId="50" xfId="0" applyFont="1" applyFill="1" applyBorder="1" applyAlignment="1" applyProtection="1">
      <alignment horizontal="left"/>
      <protection locked="0"/>
    </xf>
    <xf numFmtId="0" fontId="10" fillId="6" borderId="37" xfId="0" applyFont="1" applyFill="1" applyBorder="1" applyAlignment="1" applyProtection="1">
      <alignment horizontal="left"/>
      <protection locked="0"/>
    </xf>
    <xf numFmtId="0" fontId="10" fillId="6" borderId="38" xfId="0" applyFont="1" applyFill="1" applyBorder="1" applyAlignment="1" applyProtection="1">
      <alignment horizontal="left"/>
      <protection locked="0"/>
    </xf>
    <xf numFmtId="0" fontId="10" fillId="6" borderId="39" xfId="0" applyFont="1" applyFill="1" applyBorder="1" applyAlignment="1" applyProtection="1">
      <alignment horizontal="left"/>
      <protection locked="0"/>
    </xf>
    <xf numFmtId="0" fontId="0" fillId="3" borderId="42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10" fillId="6" borderId="33" xfId="0" applyFont="1" applyFill="1" applyBorder="1" applyAlignment="1" applyProtection="1">
      <alignment horizontal="left"/>
      <protection locked="0"/>
    </xf>
    <xf numFmtId="0" fontId="10" fillId="6" borderId="34" xfId="0" applyFont="1" applyFill="1" applyBorder="1" applyAlignment="1" applyProtection="1">
      <alignment horizontal="left"/>
      <protection locked="0"/>
    </xf>
    <xf numFmtId="0" fontId="10" fillId="6" borderId="35" xfId="0" applyFont="1" applyFill="1" applyBorder="1" applyAlignment="1" applyProtection="1">
      <alignment horizontal="left"/>
      <protection locked="0"/>
    </xf>
    <xf numFmtId="0" fontId="18" fillId="3" borderId="29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46" xfId="0" applyFill="1" applyBorder="1" applyAlignment="1">
      <alignment horizontal="left" vertical="center" wrapText="1"/>
    </xf>
    <xf numFmtId="0" fontId="2" fillId="6" borderId="45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>
      <alignment horizontal="left" vertical="center" wrapText="1"/>
    </xf>
    <xf numFmtId="0" fontId="18" fillId="3" borderId="46" xfId="0" applyFont="1" applyFill="1" applyBorder="1" applyAlignment="1">
      <alignment horizontal="left" vertical="center" wrapText="1"/>
    </xf>
    <xf numFmtId="2" fontId="2" fillId="6" borderId="45" xfId="0" applyNumberFormat="1" applyFont="1" applyFill="1" applyBorder="1" applyAlignment="1" applyProtection="1">
      <alignment horizontal="center" vertical="center"/>
      <protection locked="0"/>
    </xf>
    <xf numFmtId="2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2" fillId="6" borderId="45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17" fillId="6" borderId="31" xfId="0" applyFont="1" applyFill="1" applyBorder="1" applyAlignment="1" applyProtection="1">
      <alignment horizontal="left" vertical="top"/>
      <protection locked="0"/>
    </xf>
    <xf numFmtId="0" fontId="17" fillId="6" borderId="30" xfId="0" applyFont="1" applyFill="1" applyBorder="1" applyAlignment="1" applyProtection="1">
      <alignment horizontal="left" vertical="top"/>
      <protection locked="0"/>
    </xf>
    <xf numFmtId="0" fontId="17" fillId="6" borderId="47" xfId="0" applyFont="1" applyFill="1" applyBorder="1" applyAlignment="1" applyProtection="1">
      <alignment horizontal="left" vertical="top"/>
      <protection locked="0"/>
    </xf>
    <xf numFmtId="0" fontId="17" fillId="6" borderId="26" xfId="0" applyFont="1" applyFill="1" applyBorder="1" applyAlignment="1" applyProtection="1">
      <alignment horizontal="left" vertical="top"/>
      <protection locked="0"/>
    </xf>
    <xf numFmtId="0" fontId="17" fillId="6" borderId="27" xfId="0" applyFont="1" applyFill="1" applyBorder="1" applyAlignment="1" applyProtection="1">
      <alignment horizontal="left" vertical="top"/>
      <protection locked="0"/>
    </xf>
    <xf numFmtId="0" fontId="17" fillId="6" borderId="28" xfId="0" applyFont="1" applyFill="1" applyBorder="1" applyAlignment="1" applyProtection="1">
      <alignment horizontal="left" vertical="top"/>
      <protection locked="0"/>
    </xf>
    <xf numFmtId="0" fontId="18" fillId="3" borderId="7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1" fontId="2" fillId="6" borderId="31" xfId="0" applyNumberFormat="1" applyFont="1" applyFill="1" applyBorder="1" applyAlignment="1" applyProtection="1">
      <alignment horizontal="center" vertical="center"/>
      <protection locked="0"/>
    </xf>
    <xf numFmtId="1" fontId="2" fillId="6" borderId="30" xfId="0" applyNumberFormat="1" applyFont="1" applyFill="1" applyBorder="1" applyAlignment="1" applyProtection="1">
      <alignment horizontal="center" vertical="center"/>
      <protection locked="0"/>
    </xf>
    <xf numFmtId="1" fontId="2" fillId="6" borderId="40" xfId="0" applyNumberFormat="1" applyFont="1" applyFill="1" applyBorder="1" applyAlignment="1" applyProtection="1">
      <alignment horizontal="center" vertical="center"/>
      <protection locked="0"/>
    </xf>
    <xf numFmtId="1" fontId="2" fillId="6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3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2" fontId="2" fillId="6" borderId="46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>
      <alignment horizontal="left" vertical="center" wrapText="1"/>
    </xf>
    <xf numFmtId="0" fontId="20" fillId="3" borderId="46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>
      <alignment horizontal="center" vertical="center"/>
    </xf>
    <xf numFmtId="0" fontId="18" fillId="6" borderId="5" xfId="0" applyFont="1" applyFill="1" applyBorder="1" applyAlignment="1" applyProtection="1">
      <alignment horizontal="left" wrapText="1"/>
      <protection locked="0"/>
    </xf>
    <xf numFmtId="0" fontId="18" fillId="6" borderId="50" xfId="0" applyFont="1" applyFill="1" applyBorder="1" applyAlignment="1" applyProtection="1">
      <alignment horizontal="left" wrapText="1"/>
      <protection locked="0"/>
    </xf>
    <xf numFmtId="0" fontId="21" fillId="6" borderId="5" xfId="0" applyFont="1" applyFill="1" applyBorder="1" applyAlignment="1" applyProtection="1">
      <alignment horizontal="left" vertical="center" wrapText="1"/>
      <protection locked="0"/>
    </xf>
    <xf numFmtId="0" fontId="21" fillId="6" borderId="50" xfId="0" applyFont="1" applyFill="1" applyBorder="1" applyAlignment="1" applyProtection="1">
      <alignment horizontal="left" vertical="center" wrapText="1"/>
      <protection locked="0"/>
    </xf>
    <xf numFmtId="0" fontId="20" fillId="3" borderId="29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0" fillId="3" borderId="49" xfId="0" applyFont="1" applyFill="1" applyBorder="1" applyAlignment="1">
      <alignment horizontal="left" vertical="center" wrapText="1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18" fillId="3" borderId="8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0" fillId="3" borderId="6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69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21" fillId="6" borderId="51" xfId="0" applyFont="1" applyFill="1" applyBorder="1" applyAlignment="1" applyProtection="1">
      <alignment horizontal="left" vertical="top" wrapText="1"/>
      <protection locked="0"/>
    </xf>
    <xf numFmtId="0" fontId="21" fillId="6" borderId="52" xfId="0" applyFont="1" applyFill="1" applyBorder="1" applyAlignment="1" applyProtection="1">
      <alignment horizontal="left" vertical="top" wrapText="1"/>
      <protection locked="0"/>
    </xf>
    <xf numFmtId="0" fontId="21" fillId="6" borderId="53" xfId="0" applyFont="1" applyFill="1" applyBorder="1" applyAlignment="1" applyProtection="1">
      <alignment horizontal="left" vertical="top" wrapText="1"/>
      <protection locked="0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18" fillId="6" borderId="6" xfId="0" applyFont="1" applyFill="1" applyBorder="1" applyAlignment="1" applyProtection="1">
      <alignment horizontal="left" vertical="center"/>
      <protection locked="0"/>
    </xf>
    <xf numFmtId="0" fontId="18" fillId="6" borderId="8" xfId="0" applyFont="1" applyFill="1" applyBorder="1" applyAlignment="1" applyProtection="1">
      <alignment horizontal="left" vertical="top"/>
      <protection locked="0"/>
    </xf>
    <xf numFmtId="0" fontId="18" fillId="6" borderId="9" xfId="0" applyFont="1" applyFill="1" applyBorder="1" applyAlignment="1" applyProtection="1">
      <alignment horizontal="left" vertical="top"/>
      <protection locked="0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1" fillId="6" borderId="54" xfId="0" applyFont="1" applyFill="1" applyBorder="1" applyAlignment="1" applyProtection="1">
      <alignment horizontal="left" vertical="center" wrapText="1"/>
      <protection locked="0"/>
    </xf>
    <xf numFmtId="49" fontId="20" fillId="6" borderId="54" xfId="0" applyNumberFormat="1" applyFont="1" applyFill="1" applyBorder="1" applyAlignment="1" applyProtection="1">
      <alignment horizontal="left" vertical="center" wrapText="1"/>
      <protection locked="0"/>
    </xf>
    <xf numFmtId="0" fontId="20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/>
      <protection hidden="1"/>
    </xf>
    <xf numFmtId="0" fontId="2" fillId="7" borderId="11" xfId="0" applyFont="1" applyFill="1" applyBorder="1" applyAlignment="1" applyProtection="1">
      <alignment horizontal="center"/>
      <protection hidden="1"/>
    </xf>
    <xf numFmtId="0" fontId="20" fillId="6" borderId="8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5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49" fontId="20" fillId="6" borderId="45" xfId="0" applyNumberFormat="1" applyFont="1" applyFill="1" applyBorder="1" applyAlignment="1" applyProtection="1">
      <alignment horizontal="left" vertical="center" wrapText="1"/>
      <protection locked="0"/>
    </xf>
    <xf numFmtId="49" fontId="20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6" borderId="46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54" xfId="0" applyFont="1" applyFill="1" applyBorder="1" applyAlignment="1">
      <alignment horizontal="left" vertical="center" wrapText="1"/>
    </xf>
    <xf numFmtId="0" fontId="2" fillId="7" borderId="55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left" vertical="center" wrapText="1"/>
    </xf>
    <xf numFmtId="0" fontId="18" fillId="3" borderId="58" xfId="0" applyFont="1" applyFill="1" applyBorder="1" applyAlignment="1">
      <alignment horizontal="left" vertical="center" wrapText="1"/>
    </xf>
    <xf numFmtId="0" fontId="28" fillId="3" borderId="77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1" fillId="6" borderId="59" xfId="0" applyFont="1" applyFill="1" applyBorder="1" applyAlignment="1" applyProtection="1">
      <alignment horizontal="left" vertical="center" wrapText="1"/>
      <protection locked="0"/>
    </xf>
    <xf numFmtId="0" fontId="21" fillId="6" borderId="34" xfId="0" applyFont="1" applyFill="1" applyBorder="1" applyAlignment="1" applyProtection="1">
      <alignment horizontal="left" vertical="center" wrapText="1"/>
      <protection locked="0"/>
    </xf>
    <xf numFmtId="0" fontId="21" fillId="6" borderId="35" xfId="0" applyFont="1" applyFill="1" applyBorder="1" applyAlignment="1" applyProtection="1">
      <alignment horizontal="left" vertical="center" wrapText="1"/>
      <protection locked="0"/>
    </xf>
    <xf numFmtId="0" fontId="21" fillId="6" borderId="60" xfId="0" applyFont="1" applyFill="1" applyBorder="1" applyAlignment="1" applyProtection="1">
      <alignment horizontal="left" vertical="center" wrapText="1"/>
      <protection locked="0"/>
    </xf>
    <xf numFmtId="0" fontId="21" fillId="6" borderId="25" xfId="0" applyFont="1" applyFill="1" applyBorder="1" applyAlignment="1" applyProtection="1">
      <alignment horizontal="left" vertical="center" wrapText="1"/>
      <protection locked="0"/>
    </xf>
    <xf numFmtId="0" fontId="21" fillId="6" borderId="27" xfId="0" applyFont="1" applyFill="1" applyBorder="1" applyAlignment="1" applyProtection="1">
      <alignment horizontal="left" vertical="center" wrapText="1"/>
      <protection locked="0"/>
    </xf>
    <xf numFmtId="0" fontId="21" fillId="6" borderId="28" xfId="0" applyFont="1" applyFill="1" applyBorder="1" applyAlignment="1" applyProtection="1">
      <alignment horizontal="left" vertical="center" wrapText="1"/>
      <protection locked="0"/>
    </xf>
    <xf numFmtId="0" fontId="47" fillId="3" borderId="4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left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1" fillId="6" borderId="37" xfId="0" applyFont="1" applyFill="1" applyBorder="1" applyAlignment="1" applyProtection="1">
      <alignment horizontal="left" vertical="center" wrapText="1"/>
      <protection locked="0"/>
    </xf>
    <xf numFmtId="0" fontId="21" fillId="6" borderId="38" xfId="0" applyFont="1" applyFill="1" applyBorder="1" applyAlignment="1" applyProtection="1">
      <alignment horizontal="left" vertical="center" wrapText="1"/>
      <protection locked="0"/>
    </xf>
    <xf numFmtId="0" fontId="21" fillId="6" borderId="63" xfId="0" applyFont="1" applyFill="1" applyBorder="1" applyAlignment="1" applyProtection="1">
      <alignment horizontal="left" vertical="center" wrapText="1"/>
      <protection locked="0"/>
    </xf>
    <xf numFmtId="165" fontId="21" fillId="6" borderId="37" xfId="1" applyNumberFormat="1" applyFont="1" applyFill="1" applyBorder="1" applyAlignment="1" applyProtection="1">
      <alignment horizontal="center" vertical="center" wrapText="1"/>
      <protection locked="0"/>
    </xf>
    <xf numFmtId="165" fontId="21" fillId="6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 applyProtection="1">
      <alignment horizontal="left" vertical="center" wrapText="1"/>
      <protection locked="0"/>
    </xf>
    <xf numFmtId="0" fontId="21" fillId="6" borderId="48" xfId="0" applyFont="1" applyFill="1" applyBorder="1" applyAlignment="1" applyProtection="1">
      <alignment horizontal="left" vertical="center" wrapText="1"/>
      <protection locked="0"/>
    </xf>
    <xf numFmtId="165" fontId="21" fillId="6" borderId="33" xfId="1" applyNumberFormat="1" applyFont="1" applyFill="1" applyBorder="1" applyAlignment="1" applyProtection="1">
      <alignment horizontal="center" vertical="center" wrapText="1"/>
      <protection locked="0"/>
    </xf>
    <xf numFmtId="165" fontId="21" fillId="6" borderId="35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left" vertical="center"/>
      <protection locked="0"/>
    </xf>
    <xf numFmtId="0" fontId="21" fillId="6" borderId="65" xfId="0" applyFont="1" applyFill="1" applyBorder="1" applyAlignment="1" applyProtection="1">
      <alignment horizontal="left" vertical="center" wrapText="1"/>
      <protection locked="0"/>
    </xf>
    <xf numFmtId="0" fontId="21" fillId="6" borderId="66" xfId="0" applyFont="1" applyFill="1" applyBorder="1" applyAlignment="1" applyProtection="1">
      <alignment horizontal="left" vertical="center" wrapText="1"/>
      <protection locked="0"/>
    </xf>
    <xf numFmtId="0" fontId="21" fillId="6" borderId="67" xfId="0" applyFont="1" applyFill="1" applyBorder="1" applyAlignment="1" applyProtection="1">
      <alignment horizontal="left" vertical="center" wrapText="1"/>
      <protection locked="0"/>
    </xf>
    <xf numFmtId="165" fontId="21" fillId="6" borderId="65" xfId="1" applyNumberFormat="1" applyFont="1" applyFill="1" applyBorder="1" applyAlignment="1" applyProtection="1">
      <alignment horizontal="center" vertical="center" wrapText="1"/>
      <protection locked="0"/>
    </xf>
    <xf numFmtId="165" fontId="21" fillId="6" borderId="68" xfId="1" applyNumberFormat="1" applyFont="1" applyFill="1" applyBorder="1" applyAlignment="1" applyProtection="1">
      <alignment horizontal="center" vertical="center" wrapText="1"/>
      <protection locked="0"/>
    </xf>
    <xf numFmtId="0" fontId="32" fillId="3" borderId="29" xfId="0" applyFont="1" applyFill="1" applyBorder="1" applyAlignment="1">
      <alignment horizontal="left" vertical="center" wrapText="1"/>
    </xf>
    <xf numFmtId="0" fontId="32" fillId="3" borderId="30" xfId="0" applyFont="1" applyFill="1" applyBorder="1" applyAlignment="1">
      <alignment horizontal="left" vertical="center" wrapText="1"/>
    </xf>
    <xf numFmtId="0" fontId="32" fillId="3" borderId="47" xfId="0" applyFont="1" applyFill="1" applyBorder="1" applyAlignment="1">
      <alignment horizontal="left" vertical="center" wrapText="1"/>
    </xf>
    <xf numFmtId="0" fontId="21" fillId="6" borderId="33" xfId="0" applyFont="1" applyFill="1" applyBorder="1" applyAlignment="1" applyProtection="1">
      <alignment horizontal="center" vertical="center" wrapText="1"/>
    </xf>
    <xf numFmtId="0" fontId="21" fillId="6" borderId="34" xfId="0" applyFont="1" applyFill="1" applyBorder="1" applyAlignment="1" applyProtection="1">
      <alignment horizontal="center" vertical="center" wrapText="1"/>
    </xf>
    <xf numFmtId="0" fontId="21" fillId="6" borderId="72" xfId="0" applyFont="1" applyFill="1" applyBorder="1" applyAlignment="1" applyProtection="1">
      <alignment horizontal="center" vertical="center" wrapText="1"/>
    </xf>
    <xf numFmtId="0" fontId="21" fillId="6" borderId="73" xfId="0" applyFont="1" applyFill="1" applyBorder="1" applyAlignment="1" applyProtection="1">
      <alignment horizontal="center" vertical="center" wrapText="1"/>
    </xf>
    <xf numFmtId="0" fontId="21" fillId="6" borderId="35" xfId="0" applyFont="1" applyFill="1" applyBorder="1" applyAlignment="1" applyProtection="1">
      <alignment horizontal="center" vertical="center" wrapText="1"/>
    </xf>
    <xf numFmtId="0" fontId="48" fillId="6" borderId="37" xfId="0" applyFont="1" applyFill="1" applyBorder="1" applyAlignment="1" applyProtection="1">
      <alignment horizontal="left" vertical="center" wrapText="1"/>
      <protection locked="0"/>
    </xf>
    <xf numFmtId="0" fontId="48" fillId="6" borderId="38" xfId="0" applyFont="1" applyFill="1" applyBorder="1" applyAlignment="1" applyProtection="1">
      <alignment horizontal="left" vertical="center" wrapText="1"/>
      <protection locked="0"/>
    </xf>
    <xf numFmtId="0" fontId="21" fillId="6" borderId="74" xfId="0" applyFont="1" applyFill="1" applyBorder="1" applyAlignment="1" applyProtection="1">
      <alignment horizontal="center" vertical="center" wrapText="1"/>
      <protection locked="0"/>
    </xf>
    <xf numFmtId="0" fontId="21" fillId="6" borderId="75" xfId="0" applyFont="1" applyFill="1" applyBorder="1" applyAlignment="1" applyProtection="1">
      <alignment horizontal="center" vertical="center" wrapText="1"/>
      <protection locked="0"/>
    </xf>
    <xf numFmtId="14" fontId="21" fillId="6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38" xfId="0" applyFont="1" applyFill="1" applyBorder="1" applyAlignment="1" applyProtection="1">
      <alignment horizontal="center" vertical="center" wrapText="1"/>
      <protection locked="0"/>
    </xf>
    <xf numFmtId="14" fontId="21" fillId="6" borderId="7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75" xfId="0" applyNumberFormat="1" applyFont="1" applyFill="1" applyBorder="1" applyAlignment="1" applyProtection="1">
      <alignment horizontal="center" vertical="center" wrapText="1"/>
      <protection locked="0"/>
    </xf>
    <xf numFmtId="0" fontId="49" fillId="6" borderId="38" xfId="0" applyFont="1" applyFill="1" applyBorder="1" applyAlignment="1" applyProtection="1">
      <alignment horizontal="left" vertical="center" wrapText="1"/>
      <protection locked="0"/>
    </xf>
    <xf numFmtId="0" fontId="21" fillId="6" borderId="39" xfId="0" applyFont="1" applyFill="1" applyBorder="1" applyAlignment="1" applyProtection="1">
      <alignment horizontal="left" vertical="center" wrapText="1"/>
      <protection locked="0"/>
    </xf>
    <xf numFmtId="0" fontId="48" fillId="6" borderId="75" xfId="0" applyFont="1" applyFill="1" applyBorder="1" applyAlignment="1" applyProtection="1">
      <alignment horizontal="left" vertical="center" wrapText="1"/>
      <protection locked="0"/>
    </xf>
    <xf numFmtId="0" fontId="50" fillId="6" borderId="37" xfId="0" applyFont="1" applyFill="1" applyBorder="1" applyAlignment="1" applyProtection="1">
      <alignment horizontal="left" vertical="center" wrapText="1"/>
      <protection locked="0"/>
    </xf>
    <xf numFmtId="0" fontId="50" fillId="6" borderId="38" xfId="0" applyFont="1" applyFill="1" applyBorder="1" applyAlignment="1" applyProtection="1">
      <alignment horizontal="left" vertical="center" wrapText="1"/>
      <protection locked="0"/>
    </xf>
    <xf numFmtId="0" fontId="50" fillId="6" borderId="39" xfId="0" applyFont="1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1" fillId="6" borderId="65" xfId="0" applyFont="1" applyFill="1" applyBorder="1" applyAlignment="1" applyProtection="1">
      <alignment horizontal="center" vertical="center" wrapText="1"/>
      <protection locked="0"/>
    </xf>
    <xf numFmtId="0" fontId="21" fillId="6" borderId="66" xfId="0" applyFont="1" applyFill="1" applyBorder="1" applyAlignment="1" applyProtection="1">
      <alignment horizontal="center" vertical="center" wrapText="1"/>
      <protection locked="0"/>
    </xf>
    <xf numFmtId="0" fontId="21" fillId="6" borderId="68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/>
    </xf>
    <xf numFmtId="0" fontId="20" fillId="6" borderId="37" xfId="0" applyFont="1" applyFill="1" applyBorder="1" applyAlignment="1" applyProtection="1">
      <alignment vertical="center" wrapText="1"/>
      <protection locked="0"/>
    </xf>
    <xf numFmtId="0" fontId="20" fillId="6" borderId="38" xfId="0" applyFont="1" applyFill="1" applyBorder="1" applyAlignment="1" applyProtection="1">
      <alignment vertical="center" wrapText="1"/>
      <protection locked="0"/>
    </xf>
    <xf numFmtId="0" fontId="20" fillId="6" borderId="39" xfId="0" applyFont="1" applyFill="1" applyBorder="1" applyAlignment="1" applyProtection="1">
      <alignment vertical="center" wrapText="1"/>
      <protection locked="0"/>
    </xf>
    <xf numFmtId="0" fontId="47" fillId="6" borderId="4" xfId="0" applyFont="1" applyFill="1" applyBorder="1" applyAlignment="1" applyProtection="1">
      <alignment horizontal="left" vertical="center" wrapText="1"/>
      <protection locked="0"/>
    </xf>
    <xf numFmtId="0" fontId="47" fillId="6" borderId="0" xfId="0" applyFont="1" applyFill="1" applyBorder="1" applyAlignment="1" applyProtection="1">
      <alignment horizontal="left" vertical="center" wrapText="1"/>
      <protection locked="0"/>
    </xf>
    <xf numFmtId="0" fontId="47" fillId="6" borderId="6" xfId="0" applyFont="1" applyFill="1" applyBorder="1" applyAlignment="1" applyProtection="1">
      <alignment horizontal="left" vertical="center" wrapText="1"/>
      <protection locked="0"/>
    </xf>
    <xf numFmtId="49" fontId="21" fillId="6" borderId="59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28" xfId="0" applyNumberFormat="1" applyFont="1" applyFill="1" applyBorder="1" applyAlignment="1" applyProtection="1">
      <alignment horizontal="left" vertical="center" wrapText="1"/>
      <protection locked="0"/>
    </xf>
    <xf numFmtId="14" fontId="21" fillId="6" borderId="33" xfId="1" applyNumberFormat="1" applyFont="1" applyFill="1" applyBorder="1" applyAlignment="1" applyProtection="1">
      <alignment vertical="center" wrapText="1"/>
      <protection locked="0"/>
    </xf>
    <xf numFmtId="14" fontId="21" fillId="6" borderId="35" xfId="1" applyNumberFormat="1" applyFont="1" applyFill="1" applyBorder="1" applyAlignment="1" applyProtection="1">
      <alignment vertical="center" wrapText="1"/>
      <protection locked="0"/>
    </xf>
    <xf numFmtId="49" fontId="20" fillId="6" borderId="86" xfId="0" applyNumberFormat="1" applyFont="1" applyFill="1" applyBorder="1" applyAlignment="1" applyProtection="1">
      <alignment vertical="center" wrapText="1"/>
      <protection locked="0"/>
    </xf>
    <xf numFmtId="49" fontId="20" fillId="6" borderId="38" xfId="0" applyNumberFormat="1" applyFont="1" applyFill="1" applyBorder="1" applyAlignment="1" applyProtection="1">
      <alignment vertical="center" wrapText="1"/>
      <protection locked="0"/>
    </xf>
    <xf numFmtId="49" fontId="20" fillId="6" borderId="63" xfId="0" applyNumberFormat="1" applyFont="1" applyFill="1" applyBorder="1" applyAlignment="1" applyProtection="1">
      <alignment vertical="center" wrapText="1"/>
      <protection locked="0"/>
    </xf>
    <xf numFmtId="49" fontId="20" fillId="6" borderId="59" xfId="0" applyNumberFormat="1" applyFont="1" applyFill="1" applyBorder="1" applyAlignment="1" applyProtection="1">
      <alignment vertical="center" wrapText="1"/>
      <protection locked="0"/>
    </xf>
    <xf numFmtId="49" fontId="20" fillId="6" borderId="34" xfId="0" applyNumberFormat="1" applyFont="1" applyFill="1" applyBorder="1" applyAlignment="1" applyProtection="1">
      <alignment vertical="center" wrapText="1"/>
      <protection locked="0"/>
    </xf>
    <xf numFmtId="49" fontId="20" fillId="6" borderId="48" xfId="0" applyNumberFormat="1" applyFont="1" applyFill="1" applyBorder="1" applyAlignment="1" applyProtection="1">
      <alignment vertical="center" wrapText="1"/>
      <protection locked="0"/>
    </xf>
    <xf numFmtId="14" fontId="21" fillId="6" borderId="37" xfId="1" applyNumberFormat="1" applyFont="1" applyFill="1" applyBorder="1" applyAlignment="1" applyProtection="1">
      <alignment vertical="center" wrapText="1"/>
      <protection locked="0"/>
    </xf>
    <xf numFmtId="14" fontId="21" fillId="6" borderId="39" xfId="1" applyNumberFormat="1" applyFont="1" applyFill="1" applyBorder="1" applyAlignment="1" applyProtection="1">
      <alignment vertical="center" wrapText="1"/>
      <protection locked="0"/>
    </xf>
    <xf numFmtId="49" fontId="21" fillId="6" borderId="60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50" xfId="0" applyNumberFormat="1" applyFont="1" applyFill="1" applyBorder="1" applyAlignment="1" applyProtection="1">
      <alignment horizontal="left" vertical="center" wrapText="1"/>
      <protection locked="0"/>
    </xf>
    <xf numFmtId="14" fontId="21" fillId="6" borderId="106" xfId="1" applyNumberFormat="1" applyFont="1" applyFill="1" applyBorder="1" applyAlignment="1" applyProtection="1">
      <alignment vertical="center" wrapText="1"/>
      <protection locked="0"/>
    </xf>
    <xf numFmtId="0" fontId="64" fillId="6" borderId="38" xfId="0" applyFont="1" applyFill="1" applyBorder="1" applyAlignment="1" applyProtection="1">
      <alignment vertical="center" wrapText="1"/>
      <protection locked="0"/>
    </xf>
    <xf numFmtId="49" fontId="66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75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62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5" xfId="0" applyNumberFormat="1" applyFont="1" applyFill="1" applyBorder="1" applyAlignment="1" applyProtection="1">
      <alignment horizontal="left" vertical="center" wrapText="1"/>
      <protection locked="0"/>
    </xf>
    <xf numFmtId="0" fontId="20" fillId="6" borderId="45" xfId="0" applyNumberFormat="1" applyFont="1" applyFill="1" applyBorder="1" applyAlignment="1" applyProtection="1">
      <alignment vertical="center" wrapText="1"/>
      <protection locked="0"/>
    </xf>
    <xf numFmtId="0" fontId="20" fillId="6" borderId="11" xfId="0" applyNumberFormat="1" applyFont="1" applyFill="1" applyBorder="1" applyAlignment="1" applyProtection="1">
      <alignment vertical="center" wrapText="1"/>
      <protection locked="0"/>
    </xf>
    <xf numFmtId="0" fontId="21" fillId="3" borderId="45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20" fillId="6" borderId="82" xfId="0" applyNumberFormat="1" applyFont="1" applyFill="1" applyBorder="1" applyAlignment="1" applyProtection="1">
      <alignment vertical="center" wrapText="1"/>
      <protection locked="0"/>
    </xf>
    <xf numFmtId="0" fontId="64" fillId="6" borderId="37" xfId="0" applyFont="1" applyFill="1" applyBorder="1" applyAlignment="1" applyProtection="1">
      <alignment vertical="center" wrapText="1"/>
      <protection locked="0"/>
    </xf>
    <xf numFmtId="0" fontId="64" fillId="6" borderId="39" xfId="0" applyFont="1" applyFill="1" applyBorder="1" applyAlignment="1" applyProtection="1">
      <alignment vertical="center" wrapText="1"/>
      <protection locked="0"/>
    </xf>
    <xf numFmtId="0" fontId="20" fillId="6" borderId="75" xfId="0" applyFont="1" applyFill="1" applyBorder="1" applyAlignment="1" applyProtection="1">
      <alignment vertical="center" wrapText="1"/>
      <protection locked="0"/>
    </xf>
    <xf numFmtId="0" fontId="20" fillId="6" borderId="74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>
      <alignment horizontal="left" vertical="center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  <protection hidden="1"/>
    </xf>
    <xf numFmtId="0" fontId="7" fillId="3" borderId="12" xfId="0" applyFont="1" applyFill="1" applyBorder="1" applyAlignment="1" applyProtection="1">
      <alignment horizontal="left" vertical="center"/>
      <protection hidden="1"/>
    </xf>
    <xf numFmtId="14" fontId="10" fillId="6" borderId="17" xfId="0" applyNumberFormat="1" applyFont="1" applyFill="1" applyBorder="1" applyAlignment="1" applyProtection="1">
      <alignment horizontal="center" vertical="center"/>
      <protection locked="0"/>
    </xf>
    <xf numFmtId="14" fontId="10" fillId="6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12" borderId="11" xfId="0" applyFont="1" applyFill="1" applyBorder="1" applyAlignment="1" applyProtection="1">
      <alignment horizontal="left" vertical="center"/>
      <protection locked="0"/>
    </xf>
    <xf numFmtId="0" fontId="10" fillId="12" borderId="12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49" fontId="10" fillId="6" borderId="37" xfId="0" applyNumberFormat="1" applyFont="1" applyFill="1" applyBorder="1" applyAlignment="1" applyProtection="1">
      <alignment horizontal="left"/>
      <protection locked="0"/>
    </xf>
    <xf numFmtId="49" fontId="10" fillId="6" borderId="38" xfId="0" applyNumberFormat="1" applyFont="1" applyFill="1" applyBorder="1" applyAlignment="1" applyProtection="1">
      <alignment horizontal="left"/>
      <protection locked="0"/>
    </xf>
    <xf numFmtId="49" fontId="10" fillId="6" borderId="39" xfId="0" applyNumberFormat="1" applyFont="1" applyFill="1" applyBorder="1" applyAlignment="1" applyProtection="1">
      <alignment horizontal="left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49" fontId="17" fillId="6" borderId="31" xfId="0" applyNumberFormat="1" applyFont="1" applyFill="1" applyBorder="1" applyAlignment="1" applyProtection="1">
      <alignment horizontal="left" vertical="top"/>
      <protection locked="0"/>
    </xf>
    <xf numFmtId="49" fontId="17" fillId="6" borderId="30" xfId="0" applyNumberFormat="1" applyFont="1" applyFill="1" applyBorder="1" applyAlignment="1" applyProtection="1">
      <alignment horizontal="left" vertical="top"/>
      <protection locked="0"/>
    </xf>
    <xf numFmtId="49" fontId="17" fillId="6" borderId="47" xfId="0" applyNumberFormat="1" applyFont="1" applyFill="1" applyBorder="1" applyAlignment="1" applyProtection="1">
      <alignment horizontal="left" vertical="top"/>
      <protection locked="0"/>
    </xf>
    <xf numFmtId="49" fontId="17" fillId="6" borderId="26" xfId="0" applyNumberFormat="1" applyFont="1" applyFill="1" applyBorder="1" applyAlignment="1" applyProtection="1">
      <alignment horizontal="left" vertical="top"/>
      <protection locked="0"/>
    </xf>
    <xf numFmtId="49" fontId="17" fillId="6" borderId="27" xfId="0" applyNumberFormat="1" applyFont="1" applyFill="1" applyBorder="1" applyAlignment="1" applyProtection="1">
      <alignment horizontal="left" vertical="top"/>
      <protection locked="0"/>
    </xf>
    <xf numFmtId="49" fontId="17" fillId="6" borderId="28" xfId="0" applyNumberFormat="1" applyFont="1" applyFill="1" applyBorder="1" applyAlignment="1" applyProtection="1">
      <alignment horizontal="left" vertical="top"/>
      <protection locked="0"/>
    </xf>
    <xf numFmtId="49" fontId="2" fillId="6" borderId="45" xfId="0" applyNumberFormat="1" applyFont="1" applyFill="1" applyBorder="1" applyAlignment="1" applyProtection="1">
      <alignment horizontal="center" vertical="center"/>
      <protection locked="0" hidden="1"/>
    </xf>
    <xf numFmtId="49" fontId="2" fillId="6" borderId="11" xfId="0" applyNumberFormat="1" applyFont="1" applyFill="1" applyBorder="1" applyAlignment="1" applyProtection="1">
      <alignment horizontal="center" vertical="center"/>
      <protection locked="0" hidden="1"/>
    </xf>
    <xf numFmtId="49" fontId="2" fillId="6" borderId="46" xfId="0" applyNumberFormat="1" applyFont="1" applyFill="1" applyBorder="1" applyAlignment="1" applyProtection="1">
      <alignment horizontal="center" vertical="center"/>
      <protection locked="0" hidden="1"/>
    </xf>
    <xf numFmtId="49" fontId="10" fillId="6" borderId="33" xfId="0" applyNumberFormat="1" applyFont="1" applyFill="1" applyBorder="1" applyAlignment="1" applyProtection="1">
      <alignment horizontal="left"/>
      <protection locked="0"/>
    </xf>
    <xf numFmtId="49" fontId="10" fillId="6" borderId="34" xfId="0" applyNumberFormat="1" applyFont="1" applyFill="1" applyBorder="1" applyAlignment="1" applyProtection="1">
      <alignment horizontal="left"/>
      <protection locked="0"/>
    </xf>
    <xf numFmtId="49" fontId="10" fillId="6" borderId="35" xfId="0" applyNumberFormat="1" applyFont="1" applyFill="1" applyBorder="1" applyAlignment="1" applyProtection="1">
      <alignment horizontal="left"/>
      <protection locked="0"/>
    </xf>
    <xf numFmtId="49" fontId="0" fillId="6" borderId="27" xfId="0" applyNumberFormat="1" applyFill="1" applyBorder="1" applyAlignment="1" applyProtection="1">
      <alignment horizontal="left" vertical="center"/>
      <protection locked="0"/>
    </xf>
    <xf numFmtId="49" fontId="0" fillId="6" borderId="28" xfId="0" applyNumberFormat="1" applyFill="1" applyBorder="1" applyAlignment="1" applyProtection="1">
      <alignment horizontal="left" vertical="center"/>
      <protection locked="0"/>
    </xf>
    <xf numFmtId="0" fontId="18" fillId="6" borderId="5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58" fillId="3" borderId="1" xfId="0" applyFont="1" applyFill="1" applyBorder="1" applyAlignment="1">
      <alignment horizontal="left" vertical="center" wrapText="1"/>
    </xf>
    <xf numFmtId="0" fontId="58" fillId="3" borderId="81" xfId="0" applyFont="1" applyFill="1" applyBorder="1" applyAlignment="1">
      <alignment horizontal="left" vertical="center" wrapText="1"/>
    </xf>
    <xf numFmtId="0" fontId="58" fillId="3" borderId="4" xfId="0" applyFont="1" applyFill="1" applyBorder="1" applyAlignment="1">
      <alignment horizontal="left" vertical="center" wrapText="1"/>
    </xf>
    <xf numFmtId="0" fontId="58" fillId="3" borderId="36" xfId="0" applyFont="1" applyFill="1" applyBorder="1" applyAlignment="1">
      <alignment horizontal="left" vertical="center" wrapText="1"/>
    </xf>
    <xf numFmtId="0" fontId="58" fillId="3" borderId="25" xfId="0" applyFont="1" applyFill="1" applyBorder="1" applyAlignment="1">
      <alignment horizontal="left" vertical="center" wrapText="1"/>
    </xf>
    <xf numFmtId="0" fontId="58" fillId="3" borderId="49" xfId="0" applyFont="1" applyFill="1" applyBorder="1" applyAlignment="1">
      <alignment horizontal="left" vertical="center" wrapText="1"/>
    </xf>
    <xf numFmtId="49" fontId="0" fillId="6" borderId="37" xfId="0" applyNumberFormat="1" applyFill="1" applyBorder="1" applyAlignment="1" applyProtection="1">
      <alignment horizontal="left" vertical="top" wrapText="1"/>
      <protection locked="0"/>
    </xf>
    <xf numFmtId="49" fontId="0" fillId="6" borderId="38" xfId="0" applyNumberFormat="1" applyFill="1" applyBorder="1" applyAlignment="1" applyProtection="1">
      <alignment horizontal="left" vertical="top" wrapText="1"/>
      <protection locked="0"/>
    </xf>
    <xf numFmtId="49" fontId="0" fillId="6" borderId="39" xfId="0" applyNumberFormat="1" applyFill="1" applyBorder="1" applyAlignment="1" applyProtection="1">
      <alignment horizontal="left" vertical="top" wrapText="1"/>
      <protection locked="0"/>
    </xf>
    <xf numFmtId="0" fontId="0" fillId="12" borderId="34" xfId="0" applyFill="1" applyBorder="1" applyAlignment="1" applyProtection="1">
      <alignment horizontal="left" vertical="center"/>
      <protection locked="0"/>
    </xf>
    <xf numFmtId="49" fontId="0" fillId="6" borderId="65" xfId="0" applyNumberFormat="1" applyFill="1" applyBorder="1" applyAlignment="1" applyProtection="1">
      <alignment horizontal="left" vertical="top" wrapText="1"/>
      <protection locked="0"/>
    </xf>
    <xf numFmtId="49" fontId="0" fillId="6" borderId="66" xfId="0" applyNumberFormat="1" applyFill="1" applyBorder="1" applyAlignment="1" applyProtection="1">
      <alignment horizontal="left" vertical="top" wrapText="1"/>
      <protection locked="0"/>
    </xf>
    <xf numFmtId="49" fontId="0" fillId="6" borderId="68" xfId="0" applyNumberFormat="1" applyFill="1" applyBorder="1" applyAlignment="1" applyProtection="1">
      <alignment horizontal="left" vertical="top" wrapText="1"/>
      <protection locked="0"/>
    </xf>
    <xf numFmtId="0" fontId="0" fillId="12" borderId="90" xfId="0" applyFont="1" applyFill="1" applyBorder="1" applyAlignment="1" applyProtection="1">
      <alignment vertical="center"/>
      <protection locked="0"/>
    </xf>
    <xf numFmtId="0" fontId="0" fillId="12" borderId="5" xfId="0" applyFont="1" applyFill="1" applyBorder="1" applyAlignment="1" applyProtection="1">
      <alignment vertical="center"/>
      <protection locked="0"/>
    </xf>
    <xf numFmtId="49" fontId="18" fillId="6" borderId="0" xfId="0" applyNumberFormat="1" applyFont="1" applyFill="1" applyBorder="1" applyAlignment="1" applyProtection="1">
      <alignment horizontal="left" vertical="center"/>
      <protection locked="0"/>
    </xf>
    <xf numFmtId="49" fontId="18" fillId="6" borderId="6" xfId="0" applyNumberFormat="1" applyFont="1" applyFill="1" applyBorder="1" applyAlignment="1" applyProtection="1">
      <alignment horizontal="left" vertical="center"/>
      <protection locked="0"/>
    </xf>
    <xf numFmtId="49" fontId="18" fillId="6" borderId="8" xfId="0" applyNumberFormat="1" applyFont="1" applyFill="1" applyBorder="1" applyAlignment="1" applyProtection="1">
      <alignment horizontal="left" vertical="top"/>
      <protection locked="0"/>
    </xf>
    <xf numFmtId="49" fontId="18" fillId="6" borderId="9" xfId="0" applyNumberFormat="1" applyFont="1" applyFill="1" applyBorder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49" fontId="66" fillId="6" borderId="87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88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49" fontId="66" fillId="6" borderId="89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0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1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7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64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8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65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66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99" xfId="0" applyNumberFormat="1" applyFont="1" applyFill="1" applyBorder="1" applyAlignment="1" applyProtection="1">
      <alignment horizontal="left" vertical="center" wrapText="1"/>
      <protection locked="0"/>
    </xf>
    <xf numFmtId="49" fontId="66" fillId="6" borderId="101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/>
    </xf>
    <xf numFmtId="49" fontId="2" fillId="2" borderId="30" xfId="0" applyNumberFormat="1" applyFont="1" applyFill="1" applyBorder="1" applyAlignment="1">
      <alignment vertical="top" wrapText="1"/>
    </xf>
    <xf numFmtId="49" fontId="2" fillId="2" borderId="3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41" xfId="0" applyNumberFormat="1" applyFont="1" applyFill="1" applyBorder="1" applyAlignment="1">
      <alignment vertical="top" wrapText="1"/>
    </xf>
    <xf numFmtId="49" fontId="20" fillId="6" borderId="45" xfId="0" applyNumberFormat="1" applyFont="1" applyFill="1" applyBorder="1" applyAlignment="1" applyProtection="1">
      <alignment vertical="center" wrapText="1"/>
      <protection locked="0"/>
    </xf>
    <xf numFmtId="49" fontId="20" fillId="6" borderId="11" xfId="0" applyNumberFormat="1" applyFont="1" applyFill="1" applyBorder="1" applyAlignment="1" applyProtection="1">
      <alignment vertical="center" wrapText="1"/>
      <protection locked="0"/>
    </xf>
    <xf numFmtId="49" fontId="21" fillId="6" borderId="54" xfId="0" applyNumberFormat="1" applyFont="1" applyFill="1" applyBorder="1" applyAlignment="1" applyProtection="1">
      <alignment horizontal="left" vertical="center" wrapText="1"/>
      <protection locked="0"/>
    </xf>
    <xf numFmtId="0" fontId="40" fillId="12" borderId="76" xfId="0" applyFont="1" applyFill="1" applyBorder="1" applyAlignment="1" applyProtection="1">
      <alignment vertical="center" wrapText="1"/>
      <protection locked="0" hidden="1"/>
    </xf>
    <xf numFmtId="0" fontId="40" fillId="12" borderId="77" xfId="0" applyFont="1" applyFill="1" applyBorder="1" applyAlignment="1" applyProtection="1">
      <alignment vertical="center" wrapText="1"/>
      <protection locked="0" hidden="1"/>
    </xf>
    <xf numFmtId="0" fontId="40" fillId="12" borderId="78" xfId="0" applyFont="1" applyFill="1" applyBorder="1" applyAlignment="1" applyProtection="1">
      <alignment vertical="center" wrapText="1"/>
      <protection locked="0" hidden="1"/>
    </xf>
    <xf numFmtId="0" fontId="0" fillId="12" borderId="0" xfId="0" applyFill="1" applyBorder="1" applyAlignment="1" applyProtection="1">
      <alignment vertical="center"/>
      <protection locked="0" hidden="1"/>
    </xf>
    <xf numFmtId="0" fontId="0" fillId="12" borderId="6" xfId="0" applyFill="1" applyBorder="1" applyAlignment="1" applyProtection="1">
      <alignment vertical="center"/>
      <protection locked="0" hidden="1"/>
    </xf>
    <xf numFmtId="0" fontId="64" fillId="6" borderId="74" xfId="0" applyFont="1" applyFill="1" applyBorder="1" applyAlignment="1" applyProtection="1">
      <alignment vertical="center" wrapText="1"/>
      <protection locked="0"/>
    </xf>
    <xf numFmtId="0" fontId="28" fillId="3" borderId="5" xfId="0" applyFont="1" applyFill="1" applyBorder="1" applyAlignment="1">
      <alignment horizontal="left" vertical="center"/>
    </xf>
    <xf numFmtId="0" fontId="63" fillId="3" borderId="0" xfId="0" applyFont="1" applyFill="1" applyAlignment="1">
      <alignment horizontal="center"/>
    </xf>
    <xf numFmtId="0" fontId="62" fillId="3" borderId="0" xfId="0" applyFont="1" applyFill="1" applyAlignment="1">
      <alignment horizontal="center"/>
    </xf>
    <xf numFmtId="0" fontId="20" fillId="6" borderId="65" xfId="0" applyFont="1" applyFill="1" applyBorder="1" applyAlignment="1" applyProtection="1">
      <alignment vertical="center" wrapText="1"/>
      <protection locked="0"/>
    </xf>
    <xf numFmtId="0" fontId="20" fillId="6" borderId="66" xfId="0" applyFont="1" applyFill="1" applyBorder="1" applyAlignment="1" applyProtection="1">
      <alignment vertical="center" wrapText="1"/>
      <protection locked="0"/>
    </xf>
    <xf numFmtId="0" fontId="20" fillId="6" borderId="68" xfId="0" applyFont="1" applyFill="1" applyBorder="1" applyAlignment="1" applyProtection="1">
      <alignment vertical="center" wrapText="1"/>
      <protection locked="0"/>
    </xf>
    <xf numFmtId="49" fontId="2" fillId="2" borderId="29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14" fontId="21" fillId="6" borderId="65" xfId="1" applyNumberFormat="1" applyFont="1" applyFill="1" applyBorder="1" applyAlignment="1" applyProtection="1">
      <alignment vertical="center" wrapText="1"/>
      <protection locked="0"/>
    </xf>
    <xf numFmtId="14" fontId="21" fillId="6" borderId="68" xfId="1" applyNumberFormat="1" applyFont="1" applyFill="1" applyBorder="1" applyAlignment="1" applyProtection="1">
      <alignment vertical="center" wrapText="1"/>
      <protection locked="0"/>
    </xf>
    <xf numFmtId="49" fontId="60" fillId="2" borderId="31" xfId="0" applyNumberFormat="1" applyFont="1" applyFill="1" applyBorder="1" applyAlignment="1">
      <alignment vertical="top" wrapText="1"/>
    </xf>
    <xf numFmtId="49" fontId="60" fillId="2" borderId="32" xfId="0" applyNumberFormat="1" applyFont="1" applyFill="1" applyBorder="1" applyAlignment="1">
      <alignment vertical="top" wrapText="1"/>
    </xf>
    <xf numFmtId="49" fontId="60" fillId="2" borderId="40" xfId="0" applyNumberFormat="1" applyFont="1" applyFill="1" applyBorder="1" applyAlignment="1">
      <alignment vertical="top" wrapText="1"/>
    </xf>
    <xf numFmtId="49" fontId="60" fillId="2" borderId="41" xfId="0" applyNumberFormat="1" applyFont="1" applyFill="1" applyBorder="1" applyAlignment="1">
      <alignment vertical="top" wrapText="1"/>
    </xf>
    <xf numFmtId="0" fontId="0" fillId="12" borderId="77" xfId="0" applyFill="1" applyBorder="1" applyAlignment="1" applyProtection="1">
      <alignment vertical="center"/>
      <protection locked="0" hidden="1"/>
    </xf>
    <xf numFmtId="0" fontId="0" fillId="12" borderId="78" xfId="0" applyFill="1" applyBorder="1" applyAlignment="1" applyProtection="1">
      <alignment vertical="center"/>
      <protection locked="0" hidden="1"/>
    </xf>
    <xf numFmtId="0" fontId="0" fillId="12" borderId="5" xfId="0" applyFill="1" applyBorder="1" applyAlignment="1" applyProtection="1">
      <alignment vertical="center"/>
      <protection locked="0" hidden="1"/>
    </xf>
    <xf numFmtId="0" fontId="0" fillId="12" borderId="50" xfId="0" applyFill="1" applyBorder="1" applyAlignment="1" applyProtection="1">
      <alignment vertical="center"/>
      <protection locked="0" hidden="1"/>
    </xf>
    <xf numFmtId="49" fontId="2" fillId="2" borderId="103" xfId="0" applyNumberFormat="1" applyFont="1" applyFill="1" applyBorder="1" applyAlignment="1">
      <alignment horizontal="center" vertical="center" wrapText="1"/>
    </xf>
    <xf numFmtId="49" fontId="2" fillId="2" borderId="105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top" wrapText="1"/>
    </xf>
    <xf numFmtId="49" fontId="2" fillId="2" borderId="40" xfId="0" applyNumberFormat="1" applyFont="1" applyFill="1" applyBorder="1" applyAlignment="1">
      <alignment horizontal="center" vertical="top" wrapText="1"/>
    </xf>
  </cellXfs>
  <cellStyles count="8">
    <cellStyle name="Normalny" xfId="0" builtinId="0"/>
    <cellStyle name="Normalny 2" xfId="3"/>
    <cellStyle name="Normalny 3" xfId="4"/>
    <cellStyle name="Procentowy" xfId="2" builtinId="5"/>
    <cellStyle name="Procentowy 2" xfId="5"/>
    <cellStyle name="Walutowy" xfId="1" builtinId="4"/>
    <cellStyle name="Walutowy 2" xfId="6"/>
    <cellStyle name="Walutowy 2 2" xfId="7"/>
  </cellStyles>
  <dxfs count="2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Wingding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Wingding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outline val="0"/>
        <shadow val="0"/>
        <u val="none"/>
        <vertAlign val="baseline"/>
        <name val="Arial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CD6C7868-5864-11D0-ABF0-0020AF6B0B7A}" ax:persistence="persistPropertyBag">
  <ax:ocxPr ax:name="_Version" ax:value="65536"/>
  <ax:ocxPr ax:name="_ExtentX" ax:value="5450"/>
  <ax:ocxPr ax:name="_ExtentY" ax:value="1826"/>
  <ax:ocxPr ax:name="_StockProps" ax:value="0"/>
</ax:ocx>
</file>

<file path=xl/activeX/activeX2.xml><?xml version="1.0" encoding="utf-8"?>
<ax:ocx xmlns:ax="http://schemas.microsoft.com/office/2006/activeX" xmlns:r="http://schemas.openxmlformats.org/officeDocument/2006/relationships" ax:classid="{BDEADE98-C265-11D0-BCED-00A0C90AB50F}" ax:persistence="persistStreamInit" r:id="rId1"/>
</file>

<file path=xl/ctrlProps/ctrlProp1.xml><?xml version="1.0" encoding="utf-8"?>
<formControlPr xmlns="http://schemas.microsoft.com/office/spreadsheetml/2009/9/main" objectType="Radio" firstButton="1" fmlaLink="$M$33" lockText="1" noThreeD="1"/>
</file>

<file path=xl/ctrlProps/ctrlProp10.xml><?xml version="1.0" encoding="utf-8"?>
<formControlPr xmlns="http://schemas.microsoft.com/office/spreadsheetml/2009/9/main" objectType="Radio" firstButton="1" fmlaLink="$M$39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N$39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M$40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N$40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M$4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fmlaLink="$M$14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N$142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M$144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N$144" lockText="1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M$36" lockText="1" noThreeD="1"/>
</file>

<file path=xl/ctrlProps/ctrlProp40.xml><?xml version="1.0" encoding="utf-8"?>
<formControlPr xmlns="http://schemas.microsoft.com/office/spreadsheetml/2009/9/main" objectType="Radio" checked="Checked" firstButton="1" fmlaLink="$M$148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fmlaLink="$M$149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firstButton="1" fmlaLink="$M$152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M$153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M$154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checked="Checked" firstButton="1" fmlaLink="$M$155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checked="Checked" firstButton="1" fmlaLink="$M$150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checked="Checked" firstButton="1" fmlaLink="$M$15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checked="Checked" firstButton="1" fmlaLink="$M$156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CheckBox" checked="Checked" fmlaLink="$M$43" lockText="1" noThreeD="1"/>
</file>

<file path=xl/ctrlProps/ctrlProp68.xml><?xml version="1.0" encoding="utf-8"?>
<formControlPr xmlns="http://schemas.microsoft.com/office/spreadsheetml/2009/9/main" objectType="CheckBox" fmlaLink="$M$44" lockText="1" noThreeD="1"/>
</file>

<file path=xl/ctrlProps/ctrlProp69.xml><?xml version="1.0" encoding="utf-8"?>
<formControlPr xmlns="http://schemas.microsoft.com/office/spreadsheetml/2009/9/main" objectType="CheckBox" fmlaLink="$M$45" lockText="1" noThreeD="1"/>
</file>

<file path=xl/ctrlProps/ctrlProp7.xml><?xml version="1.0" encoding="utf-8"?>
<formControlPr xmlns="http://schemas.microsoft.com/office/spreadsheetml/2009/9/main" objectType="Radio" checked="Checked" firstButton="1" fmlaLink="$N$36" lockText="1" noThreeD="1"/>
</file>

<file path=xl/ctrlProps/ctrlProp70.xml><?xml version="1.0" encoding="utf-8"?>
<formControlPr xmlns="http://schemas.microsoft.com/office/spreadsheetml/2009/9/main" objectType="CheckBox" checked="Checked" fmlaLink="$M$46" lockText="1" noThreeD="1"/>
</file>

<file path=xl/ctrlProps/ctrlProp71.xml><?xml version="1.0" encoding="utf-8"?>
<formControlPr xmlns="http://schemas.microsoft.com/office/spreadsheetml/2009/9/main" objectType="Radio" firstButton="1" fmlaLink="$M$114" lockText="1" noThreeD="1"/>
</file>

<file path=xl/ctrlProps/ctrlProp72.xml><?xml version="1.0" encoding="utf-8"?>
<formControlPr xmlns="http://schemas.microsoft.com/office/spreadsheetml/2009/9/main" objectType="Radio" checked="Checked" lockText="1" noThreeD="1"/>
</file>

<file path=xl/ctrlProps/ctrlProp73.xml><?xml version="1.0" encoding="utf-8"?>
<formControlPr xmlns="http://schemas.microsoft.com/office/spreadsheetml/2009/9/main" objectType="Radio" firstButton="1" fmlaLink="$N$114" lockText="1" noThreeD="1"/>
</file>

<file path=xl/ctrlProps/ctrlProp74.xml><?xml version="1.0" encoding="utf-8"?>
<formControlPr xmlns="http://schemas.microsoft.com/office/spreadsheetml/2009/9/main" objectType="Radio" checked="Checked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checked="Checked" firstButton="1" fmlaLink="$M$11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N$11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32</xdr:row>
          <xdr:rowOff>114300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114300</xdr:rowOff>
        </xdr:from>
        <xdr:to>
          <xdr:col>4</xdr:col>
          <xdr:colOff>361950</xdr:colOff>
          <xdr:row>32</xdr:row>
          <xdr:rowOff>333375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5</xdr:col>
          <xdr:colOff>0</xdr:colOff>
          <xdr:row>32</xdr:row>
          <xdr:rowOff>400050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9524</xdr:colOff>
          <xdr:row>35</xdr:row>
          <xdr:rowOff>7327</xdr:rowOff>
        </xdr:from>
        <xdr:to>
          <xdr:col>5</xdr:col>
          <xdr:colOff>7327</xdr:colOff>
          <xdr:row>35</xdr:row>
          <xdr:rowOff>395655</xdr:rowOff>
        </xdr:to>
        <xdr:grpSp>
          <xdr:nvGrpSpPr>
            <xdr:cNvPr id="5" name="Grupa 4"/>
            <xdr:cNvGrpSpPr/>
          </xdr:nvGrpSpPr>
          <xdr:grpSpPr>
            <a:xfrm>
              <a:off x="990587" y="8541727"/>
              <a:ext cx="1893278" cy="388328"/>
              <a:chOff x="991314" y="10733942"/>
              <a:chExt cx="1888149" cy="388328"/>
            </a:xfrm>
          </xdr:grpSpPr>
          <xdr:sp macro="" textlink="">
            <xdr:nvSpPr>
              <xdr:cNvPr id="5124" name="Option Button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1109296" y="10826261"/>
                <a:ext cx="74148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TAK</a:t>
                </a:r>
              </a:p>
            </xdr:txBody>
          </xdr:sp>
          <xdr:sp macro="" textlink="">
            <xdr:nvSpPr>
              <xdr:cNvPr id="5125" name="Option Button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1913792" y="10826261"/>
                <a:ext cx="71291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</a:t>
                </a:r>
              </a:p>
            </xdr:txBody>
          </xdr:sp>
          <xdr:sp macro="" textlink="">
            <xdr:nvSpPr>
              <xdr:cNvPr id="5126" name="Group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991314" y="10733942"/>
                <a:ext cx="1888149" cy="38832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0</xdr:rowOff>
        </xdr:from>
        <xdr:to>
          <xdr:col>10</xdr:col>
          <xdr:colOff>600075</xdr:colOff>
          <xdr:row>36</xdr:row>
          <xdr:rowOff>0</xdr:rowOff>
        </xdr:to>
        <xdr:grpSp>
          <xdr:nvGrpSpPr>
            <xdr:cNvPr id="9" name="Grupa 8"/>
            <xdr:cNvGrpSpPr/>
          </xdr:nvGrpSpPr>
          <xdr:grpSpPr>
            <a:xfrm>
              <a:off x="4705350" y="8534484"/>
              <a:ext cx="1933575" cy="400050"/>
              <a:chOff x="4696544" y="10726865"/>
              <a:chExt cx="1816344" cy="402980"/>
            </a:xfrm>
          </xdr:grpSpPr>
          <xdr:sp macro="" textlink="">
            <xdr:nvSpPr>
              <xdr:cNvPr id="5127" name="Option Button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4887790" y="10821499"/>
                <a:ext cx="58908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TAK</a:t>
                </a:r>
              </a:p>
            </xdr:txBody>
          </xdr:sp>
          <xdr:sp macro="" textlink="">
            <xdr:nvSpPr>
              <xdr:cNvPr id="5128" name="Option Button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5523767" y="10821499"/>
                <a:ext cx="69386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</a:t>
                </a:r>
              </a:p>
            </xdr:txBody>
          </xdr:sp>
          <xdr:sp macro="" textlink="">
            <xdr:nvSpPr>
              <xdr:cNvPr id="5129" name="Group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4696544" y="10726865"/>
                <a:ext cx="1816344" cy="4029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608371</xdr:colOff>
          <xdr:row>38</xdr:row>
          <xdr:rowOff>3073</xdr:rowOff>
        </xdr:from>
        <xdr:to>
          <xdr:col>5</xdr:col>
          <xdr:colOff>600075</xdr:colOff>
          <xdr:row>39</xdr:row>
          <xdr:rowOff>3073</xdr:rowOff>
        </xdr:to>
        <xdr:grpSp>
          <xdr:nvGrpSpPr>
            <xdr:cNvPr id="13" name="Grupa 12"/>
            <xdr:cNvGrpSpPr/>
          </xdr:nvGrpSpPr>
          <xdr:grpSpPr>
            <a:xfrm>
              <a:off x="979844" y="9347140"/>
              <a:ext cx="2496779" cy="381000"/>
              <a:chOff x="991326" y="11532734"/>
              <a:chExt cx="2480897" cy="397851"/>
            </a:xfrm>
          </xdr:grpSpPr>
          <xdr:sp macro="" textlink="">
            <xdr:nvSpPr>
              <xdr:cNvPr id="5130" name="Option Button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1229458" y="11620867"/>
                <a:ext cx="93198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WYMAGANA</a:t>
                </a:r>
              </a:p>
            </xdr:txBody>
          </xdr:sp>
          <xdr:sp macro="" textlink="">
            <xdr:nvSpPr>
              <xdr:cNvPr id="5131" name="Option Button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2312376" y="11620867"/>
                <a:ext cx="105800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WYMAGANA</a:t>
                </a:r>
              </a:p>
            </xdr:txBody>
          </xdr:sp>
          <xdr:sp macro="" textlink="">
            <xdr:nvSpPr>
              <xdr:cNvPr id="5132" name="Group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991326" y="11532734"/>
                <a:ext cx="2480897" cy="39785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600075</xdr:colOff>
          <xdr:row>38</xdr:row>
          <xdr:rowOff>0</xdr:rowOff>
        </xdr:from>
        <xdr:to>
          <xdr:col>10</xdr:col>
          <xdr:colOff>600075</xdr:colOff>
          <xdr:row>39</xdr:row>
          <xdr:rowOff>0</xdr:rowOff>
        </xdr:to>
        <xdr:grpSp>
          <xdr:nvGrpSpPr>
            <xdr:cNvPr id="17" name="Grupa 16"/>
            <xdr:cNvGrpSpPr/>
          </xdr:nvGrpSpPr>
          <xdr:grpSpPr>
            <a:xfrm>
              <a:off x="3476625" y="9344123"/>
              <a:ext cx="3162300" cy="381000"/>
              <a:chOff x="3472224" y="11533011"/>
              <a:chExt cx="3040672" cy="397852"/>
            </a:xfrm>
          </xdr:grpSpPr>
          <xdr:sp macro="" textlink="">
            <xdr:nvSpPr>
              <xdr:cNvPr id="5133" name="Option Button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3772633" y="11610975"/>
                <a:ext cx="1026502" cy="2388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USTANOWIONA</a:t>
                </a:r>
              </a:p>
            </xdr:txBody>
          </xdr:sp>
          <xdr:sp macro="" textlink="">
            <xdr:nvSpPr>
              <xdr:cNvPr id="5134" name="Option Button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4999160" y="11606583"/>
                <a:ext cx="120674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USTANOWIONA</a:t>
                </a:r>
              </a:p>
            </xdr:txBody>
          </xdr:sp>
          <xdr:sp macro="" textlink="">
            <xdr:nvSpPr>
              <xdr:cNvPr id="5135" name="Group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3472224" y="11533011"/>
                <a:ext cx="3040672" cy="39785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608371</xdr:colOff>
          <xdr:row>39</xdr:row>
          <xdr:rowOff>7327</xdr:rowOff>
        </xdr:from>
        <xdr:to>
          <xdr:col>5</xdr:col>
          <xdr:colOff>602226</xdr:colOff>
          <xdr:row>39</xdr:row>
          <xdr:rowOff>374855</xdr:rowOff>
        </xdr:to>
        <xdr:grpSp>
          <xdr:nvGrpSpPr>
            <xdr:cNvPr id="21" name="Grupa 20"/>
            <xdr:cNvGrpSpPr/>
          </xdr:nvGrpSpPr>
          <xdr:grpSpPr>
            <a:xfrm>
              <a:off x="979846" y="9732199"/>
              <a:ext cx="2498930" cy="367528"/>
              <a:chOff x="991332" y="11927602"/>
              <a:chExt cx="2488956" cy="373674"/>
            </a:xfrm>
          </xdr:grpSpPr>
          <xdr:sp macro="" textlink="">
            <xdr:nvSpPr>
              <xdr:cNvPr id="5136" name="Option Button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1229458" y="12009195"/>
                <a:ext cx="82720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WYMAGANA</a:t>
                </a:r>
              </a:p>
            </xdr:txBody>
          </xdr:sp>
          <xdr:sp macro="" textlink="">
            <xdr:nvSpPr>
              <xdr:cNvPr id="5137" name="Option Button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2312377" y="12009195"/>
                <a:ext cx="105507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WYMAGANA</a:t>
                </a:r>
              </a:p>
            </xdr:txBody>
          </xdr:sp>
          <xdr:sp macro="" textlink="">
            <xdr:nvSpPr>
              <xdr:cNvPr id="5138" name="Group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991332" y="11927602"/>
                <a:ext cx="2488956" cy="37367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602226</xdr:colOff>
          <xdr:row>39</xdr:row>
          <xdr:rowOff>0</xdr:rowOff>
        </xdr:from>
        <xdr:to>
          <xdr:col>11</xdr:col>
          <xdr:colOff>3072</xdr:colOff>
          <xdr:row>39</xdr:row>
          <xdr:rowOff>371783</xdr:rowOff>
        </xdr:to>
        <xdr:grpSp>
          <xdr:nvGrpSpPr>
            <xdr:cNvPr id="25" name="Grupa 24"/>
            <xdr:cNvGrpSpPr/>
          </xdr:nvGrpSpPr>
          <xdr:grpSpPr>
            <a:xfrm>
              <a:off x="3478776" y="9725153"/>
              <a:ext cx="3172745" cy="371783"/>
              <a:chOff x="3480291" y="11921471"/>
              <a:chExt cx="3023088" cy="390525"/>
            </a:xfrm>
          </xdr:grpSpPr>
          <xdr:sp macro="" textlink="">
            <xdr:nvSpPr>
              <xdr:cNvPr id="5139" name="Option Button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3770434" y="12009196"/>
                <a:ext cx="104482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USTANOWIONA</a:t>
                </a:r>
              </a:p>
            </xdr:txBody>
          </xdr:sp>
          <xdr:sp macro="" textlink="">
            <xdr:nvSpPr>
              <xdr:cNvPr id="5140" name="Option Button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5011615" y="12009196"/>
                <a:ext cx="116864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USTANOWIONA</a:t>
                </a:r>
              </a:p>
            </xdr:txBody>
          </xdr:sp>
          <xdr:sp macro="" textlink="">
            <xdr:nvSpPr>
              <xdr:cNvPr id="5141" name="Group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3480291" y="11921471"/>
                <a:ext cx="3023088" cy="3905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377928</xdr:rowOff>
        </xdr:from>
        <xdr:to>
          <xdr:col>11</xdr:col>
          <xdr:colOff>0</xdr:colOff>
          <xdr:row>40</xdr:row>
          <xdr:rowOff>283426</xdr:rowOff>
        </xdr:to>
        <xdr:grpSp>
          <xdr:nvGrpSpPr>
            <xdr:cNvPr id="29" name="Grupa 28"/>
            <xdr:cNvGrpSpPr/>
          </xdr:nvGrpSpPr>
          <xdr:grpSpPr>
            <a:xfrm>
              <a:off x="981075" y="10102966"/>
              <a:ext cx="5667375" cy="286498"/>
              <a:chOff x="991333" y="12292298"/>
              <a:chExt cx="5512044" cy="314325"/>
            </a:xfrm>
          </xdr:grpSpPr>
          <xdr:sp macro="" textlink="">
            <xdr:nvSpPr>
              <xdr:cNvPr id="5142" name="Option Button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1170109" y="12329747"/>
                <a:ext cx="97667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Żelbetowa</a:t>
                </a:r>
              </a:p>
            </xdr:txBody>
          </xdr:sp>
          <xdr:sp macro="" textlink="">
            <xdr:nvSpPr>
              <xdr:cNvPr id="5143" name="Option Button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2216394" y="12339271"/>
                <a:ext cx="99646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Murowana</a:t>
                </a:r>
              </a:p>
            </xdr:txBody>
          </xdr:sp>
          <xdr:sp macro="" textlink="">
            <xdr:nvSpPr>
              <xdr:cNvPr id="5144" name="Option Button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3308106" y="12348797"/>
                <a:ext cx="104481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Drewniana</a:t>
                </a:r>
              </a:p>
            </xdr:txBody>
          </xdr:sp>
          <xdr:sp macro="" textlink="">
            <xdr:nvSpPr>
              <xdr:cNvPr id="5145" name="Option Button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4457700" y="12348797"/>
                <a:ext cx="102576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Stalowa</a:t>
                </a:r>
              </a:p>
            </xdr:txBody>
          </xdr:sp>
          <xdr:sp macro="" textlink="">
            <xdr:nvSpPr>
              <xdr:cNvPr id="5146" name="Option Button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5569194" y="12339271"/>
                <a:ext cx="89315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Inna</a:t>
                </a:r>
              </a:p>
            </xdr:txBody>
          </xdr:sp>
          <xdr:sp macro="" textlink="">
            <xdr:nvSpPr>
              <xdr:cNvPr id="5147" name="Group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991333" y="12292298"/>
                <a:ext cx="5512044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609599</xdr:colOff>
          <xdr:row>141</xdr:row>
          <xdr:rowOff>0</xdr:rowOff>
        </xdr:from>
        <xdr:to>
          <xdr:col>5</xdr:col>
          <xdr:colOff>609599</xdr:colOff>
          <xdr:row>142</xdr:row>
          <xdr:rowOff>0</xdr:rowOff>
        </xdr:to>
        <xdr:grpSp>
          <xdr:nvGrpSpPr>
            <xdr:cNvPr id="36" name="Grupa 35"/>
            <xdr:cNvGrpSpPr/>
          </xdr:nvGrpSpPr>
          <xdr:grpSpPr>
            <a:xfrm>
              <a:off x="981074" y="41281350"/>
              <a:ext cx="2505075" cy="381000"/>
              <a:chOff x="984030" y="54102000"/>
              <a:chExt cx="2509345" cy="381000"/>
            </a:xfrm>
          </xdr:grpSpPr>
          <xdr:sp macro="" textlink="">
            <xdr:nvSpPr>
              <xdr:cNvPr id="5148" name="Option Button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1263035" y="54202013"/>
                <a:ext cx="97417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DOTYCZY</a:t>
                </a:r>
              </a:p>
            </xdr:txBody>
          </xdr:sp>
          <xdr:sp macro="" textlink="">
            <xdr:nvSpPr>
              <xdr:cNvPr id="5149" name="Option Button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2464835" y="54202013"/>
                <a:ext cx="88615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DOTYCZY</a:t>
                </a:r>
              </a:p>
            </xdr:txBody>
          </xdr:sp>
          <xdr:sp macro="" textlink="">
            <xdr:nvSpPr>
              <xdr:cNvPr id="5150" name="Group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 bwMode="auto">
              <a:xfrm>
                <a:off x="984030" y="54102000"/>
                <a:ext cx="2509345" cy="381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604157</xdr:colOff>
          <xdr:row>141</xdr:row>
          <xdr:rowOff>1</xdr:rowOff>
        </xdr:from>
        <xdr:to>
          <xdr:col>10</xdr:col>
          <xdr:colOff>600074</xdr:colOff>
          <xdr:row>142</xdr:row>
          <xdr:rowOff>1</xdr:rowOff>
        </xdr:to>
        <xdr:grpSp>
          <xdr:nvGrpSpPr>
            <xdr:cNvPr id="40" name="Grupa 39"/>
            <xdr:cNvGrpSpPr/>
          </xdr:nvGrpSpPr>
          <xdr:grpSpPr>
            <a:xfrm>
              <a:off x="3480707" y="41281351"/>
              <a:ext cx="3158217" cy="381000"/>
              <a:chOff x="3487928" y="54102001"/>
              <a:chExt cx="3050486" cy="381000"/>
            </a:xfrm>
          </xdr:grpSpPr>
          <xdr:sp macro="" textlink="">
            <xdr:nvSpPr>
              <xdr:cNvPr id="5151" name="Option Button 31" hidden="1">
                <a:extLst>
                  <a:ext uri="{63B3BB69-23CF-44E3-9099-C40C66FF867C}">
                    <a14:compatExt spid="_x0000_s5151"/>
                  </a:ext>
                </a:extLst>
              </xdr:cNvPr>
              <xdr:cNvSpPr/>
            </xdr:nvSpPr>
            <xdr:spPr bwMode="auto">
              <a:xfrm>
                <a:off x="3742584" y="54202013"/>
                <a:ext cx="113610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WYKONANO</a:t>
                </a:r>
              </a:p>
            </xdr:txBody>
          </xdr:sp>
          <xdr:sp macro="" textlink="">
            <xdr:nvSpPr>
              <xdr:cNvPr id="5152" name="Option Button 32" hidden="1">
                <a:extLst>
                  <a:ext uri="{63B3BB69-23CF-44E3-9099-C40C66FF867C}">
                    <a14:compatExt spid="_x0000_s5152"/>
                  </a:ext>
                </a:extLst>
              </xdr:cNvPr>
              <xdr:cNvSpPr/>
            </xdr:nvSpPr>
            <xdr:spPr bwMode="auto">
              <a:xfrm>
                <a:off x="5106309" y="54202013"/>
                <a:ext cx="993228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WYKONANO</a:t>
                </a:r>
              </a:p>
            </xdr:txBody>
          </xdr:sp>
          <xdr:sp macro="" textlink="">
            <xdr:nvSpPr>
              <xdr:cNvPr id="5153" name="Group Box 33" hidden="1">
                <a:extLst>
                  <a:ext uri="{63B3BB69-23CF-44E3-9099-C40C66FF867C}">
                    <a14:compatExt spid="_x0000_s5153"/>
                  </a:ext>
                </a:extLst>
              </xdr:cNvPr>
              <xdr:cNvSpPr/>
            </xdr:nvSpPr>
            <xdr:spPr bwMode="auto">
              <a:xfrm>
                <a:off x="3487928" y="54102001"/>
                <a:ext cx="3050486" cy="381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143</xdr:row>
          <xdr:rowOff>0</xdr:rowOff>
        </xdr:from>
        <xdr:to>
          <xdr:col>5</xdr:col>
          <xdr:colOff>600075</xdr:colOff>
          <xdr:row>143</xdr:row>
          <xdr:rowOff>371475</xdr:rowOff>
        </xdr:to>
        <xdr:grpSp>
          <xdr:nvGrpSpPr>
            <xdr:cNvPr id="44" name="Grupa 43"/>
            <xdr:cNvGrpSpPr/>
          </xdr:nvGrpSpPr>
          <xdr:grpSpPr>
            <a:xfrm>
              <a:off x="981075" y="41910000"/>
              <a:ext cx="2495550" cy="371475"/>
              <a:chOff x="985357" y="54732621"/>
              <a:chExt cx="2498506" cy="371475"/>
            </a:xfrm>
          </xdr:grpSpPr>
          <xdr:sp macro="" textlink="">
            <xdr:nvSpPr>
              <xdr:cNvPr id="5154" name="Option Button 34" hidden="1">
                <a:extLst>
                  <a:ext uri="{63B3BB69-23CF-44E3-9099-C40C66FF867C}">
                    <a14:compatExt spid="_x0000_s5154"/>
                  </a:ext>
                </a:extLst>
              </xdr:cNvPr>
              <xdr:cNvSpPr/>
            </xdr:nvSpPr>
            <xdr:spPr bwMode="auto">
              <a:xfrm>
                <a:off x="1175845" y="54808821"/>
                <a:ext cx="7620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DOTYCZY</a:t>
                </a:r>
              </a:p>
            </xdr:txBody>
          </xdr:sp>
          <xdr:sp macro="" textlink="">
            <xdr:nvSpPr>
              <xdr:cNvPr id="5155" name="Option Button 35" hidden="1">
                <a:extLst>
                  <a:ext uri="{63B3BB69-23CF-44E3-9099-C40C66FF867C}">
                    <a14:compatExt spid="_x0000_s5155"/>
                  </a:ext>
                </a:extLst>
              </xdr:cNvPr>
              <xdr:cNvSpPr/>
            </xdr:nvSpPr>
            <xdr:spPr bwMode="auto">
              <a:xfrm>
                <a:off x="2406542" y="54821959"/>
                <a:ext cx="98961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DOTYCZY</a:t>
                </a:r>
              </a:p>
            </xdr:txBody>
          </xdr:sp>
          <xdr:sp macro="" textlink="">
            <xdr:nvSpPr>
              <xdr:cNvPr id="5156" name="Group Box 36" hidden="1">
                <a:extLst>
                  <a:ext uri="{63B3BB69-23CF-44E3-9099-C40C66FF867C}">
                    <a14:compatExt spid="_x0000_s5156"/>
                  </a:ext>
                </a:extLst>
              </xdr:cNvPr>
              <xdr:cNvSpPr/>
            </xdr:nvSpPr>
            <xdr:spPr bwMode="auto">
              <a:xfrm>
                <a:off x="985357" y="54732621"/>
                <a:ext cx="2498506" cy="3714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143</xdr:row>
          <xdr:rowOff>0</xdr:rowOff>
        </xdr:from>
        <xdr:to>
          <xdr:col>10</xdr:col>
          <xdr:colOff>600075</xdr:colOff>
          <xdr:row>143</xdr:row>
          <xdr:rowOff>371475</xdr:rowOff>
        </xdr:to>
        <xdr:grpSp>
          <xdr:nvGrpSpPr>
            <xdr:cNvPr id="48" name="Grupa 47"/>
            <xdr:cNvGrpSpPr/>
          </xdr:nvGrpSpPr>
          <xdr:grpSpPr>
            <a:xfrm>
              <a:off x="3467093" y="41910000"/>
              <a:ext cx="3171825" cy="371475"/>
              <a:chOff x="3474320" y="54732621"/>
              <a:chExt cx="3064094" cy="371475"/>
            </a:xfrm>
          </xdr:grpSpPr>
          <xdr:sp macro="" textlink="">
            <xdr:nvSpPr>
              <xdr:cNvPr id="5157" name="Option Button 37" hidden="1">
                <a:extLst>
                  <a:ext uri="{63B3BB69-23CF-44E3-9099-C40C66FF867C}">
                    <a14:compatExt spid="_x0000_s5157"/>
                  </a:ext>
                </a:extLst>
              </xdr:cNvPr>
              <xdr:cNvSpPr/>
            </xdr:nvSpPr>
            <xdr:spPr bwMode="auto">
              <a:xfrm>
                <a:off x="3732815" y="54818346"/>
                <a:ext cx="972863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WYKONANO</a:t>
                </a:r>
              </a:p>
            </xdr:txBody>
          </xdr:sp>
          <xdr:sp macro="" textlink="">
            <xdr:nvSpPr>
              <xdr:cNvPr id="5158" name="Option Button 38" hidden="1">
                <a:extLst>
                  <a:ext uri="{63B3BB69-23CF-44E3-9099-C40C66FF867C}">
                    <a14:compatExt spid="_x0000_s5158"/>
                  </a:ext>
                </a:extLst>
              </xdr:cNvPr>
              <xdr:cNvSpPr/>
            </xdr:nvSpPr>
            <xdr:spPr bwMode="auto">
              <a:xfrm>
                <a:off x="5087664" y="54799296"/>
                <a:ext cx="116599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WYKONANO</a:t>
                </a:r>
              </a:p>
            </xdr:txBody>
          </xdr:sp>
          <xdr:sp macro="" textlink="">
            <xdr:nvSpPr>
              <xdr:cNvPr id="5159" name="Group Box 39" hidden="1">
                <a:extLst>
                  <a:ext uri="{63B3BB69-23CF-44E3-9099-C40C66FF867C}">
                    <a14:compatExt spid="_x0000_s5159"/>
                  </a:ext>
                </a:extLst>
              </xdr:cNvPr>
              <xdr:cNvSpPr/>
            </xdr:nvSpPr>
            <xdr:spPr bwMode="auto">
              <a:xfrm>
                <a:off x="3474320" y="54732621"/>
                <a:ext cx="3064094" cy="3714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147</xdr:row>
          <xdr:rowOff>19049</xdr:rowOff>
        </xdr:from>
        <xdr:to>
          <xdr:col>11</xdr:col>
          <xdr:colOff>1808</xdr:colOff>
          <xdr:row>148</xdr:row>
          <xdr:rowOff>0</xdr:rowOff>
        </xdr:to>
        <xdr:grpSp>
          <xdr:nvGrpSpPr>
            <xdr:cNvPr id="52" name="Grupa 51"/>
            <xdr:cNvGrpSpPr/>
          </xdr:nvGrpSpPr>
          <xdr:grpSpPr>
            <a:xfrm>
              <a:off x="0" y="43299258"/>
              <a:ext cx="6650258" cy="171209"/>
              <a:chOff x="611606" y="55598283"/>
              <a:chExt cx="6552002" cy="179999"/>
            </a:xfrm>
          </xdr:grpSpPr>
          <xdr:sp macro="" textlink="">
            <xdr:nvSpPr>
              <xdr:cNvPr id="5160" name="Option Button 40" hidden="1">
                <a:extLst>
                  <a:ext uri="{63B3BB69-23CF-44E3-9099-C40C66FF867C}">
                    <a14:compatExt spid="_x0000_s5160"/>
                  </a:ext>
                </a:extLst>
              </xdr:cNvPr>
              <xdr:cNvSpPr/>
            </xdr:nvSpPr>
            <xdr:spPr bwMode="auto">
              <a:xfrm>
                <a:off x="5326982" y="55599746"/>
                <a:ext cx="727910" cy="1428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61" name="Option Button 41" hidden="1">
                <a:extLst>
                  <a:ext uri="{63B3BB69-23CF-44E3-9099-C40C66FF867C}">
                    <a14:compatExt spid="_x0000_s5161"/>
                  </a:ext>
                </a:extLst>
              </xdr:cNvPr>
              <xdr:cNvSpPr/>
            </xdr:nvSpPr>
            <xdr:spPr bwMode="auto">
              <a:xfrm>
                <a:off x="6216817" y="55609457"/>
                <a:ext cx="792580" cy="152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62" name="Group Box 42" hidden="1">
                <a:extLst>
                  <a:ext uri="{63B3BB69-23CF-44E3-9099-C40C66FF867C}">
                    <a14:compatExt spid="_x0000_s5162"/>
                  </a:ext>
                </a:extLst>
              </xdr:cNvPr>
              <xdr:cNvSpPr/>
            </xdr:nvSpPr>
            <xdr:spPr bwMode="auto">
              <a:xfrm>
                <a:off x="611606" y="55598283"/>
                <a:ext cx="6552002" cy="17999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148</xdr:row>
          <xdr:rowOff>16667</xdr:rowOff>
        </xdr:from>
        <xdr:to>
          <xdr:col>11</xdr:col>
          <xdr:colOff>1808</xdr:colOff>
          <xdr:row>149</xdr:row>
          <xdr:rowOff>6167</xdr:rowOff>
        </xdr:to>
        <xdr:grpSp>
          <xdr:nvGrpSpPr>
            <xdr:cNvPr id="56" name="Grupa 55"/>
            <xdr:cNvGrpSpPr/>
          </xdr:nvGrpSpPr>
          <xdr:grpSpPr>
            <a:xfrm>
              <a:off x="0" y="43488767"/>
              <a:ext cx="6650258" cy="180000"/>
              <a:chOff x="611605" y="56169049"/>
              <a:chExt cx="6551994" cy="180000"/>
            </a:xfrm>
          </xdr:grpSpPr>
          <xdr:sp macro="" textlink="">
            <xdr:nvSpPr>
              <xdr:cNvPr id="5163" name="Option Button 43" hidden="1">
                <a:extLst>
                  <a:ext uri="{63B3BB69-23CF-44E3-9099-C40C66FF867C}">
                    <a14:compatExt spid="_x0000_s5163"/>
                  </a:ext>
                </a:extLst>
              </xdr:cNvPr>
              <xdr:cNvSpPr/>
            </xdr:nvSpPr>
            <xdr:spPr bwMode="auto">
              <a:xfrm>
                <a:off x="5328987" y="56171432"/>
                <a:ext cx="7259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64" name="Option Button 44" hidden="1">
                <a:extLst>
                  <a:ext uri="{63B3BB69-23CF-44E3-9099-C40C66FF867C}">
                    <a14:compatExt spid="_x0000_s5164"/>
                  </a:ext>
                </a:extLst>
              </xdr:cNvPr>
              <xdr:cNvSpPr/>
            </xdr:nvSpPr>
            <xdr:spPr bwMode="auto">
              <a:xfrm>
                <a:off x="6207292" y="56171432"/>
                <a:ext cx="8021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65" name="Group Box 45" hidden="1">
                <a:extLst>
                  <a:ext uri="{63B3BB69-23CF-44E3-9099-C40C66FF867C}">
                    <a14:compatExt spid="_x0000_s5165"/>
                  </a:ext>
                </a:extLst>
              </xdr:cNvPr>
              <xdr:cNvSpPr/>
            </xdr:nvSpPr>
            <xdr:spPr bwMode="auto">
              <a:xfrm>
                <a:off x="611605" y="56169049"/>
                <a:ext cx="6551994" cy="180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151</xdr:row>
          <xdr:rowOff>14285</xdr:rowOff>
        </xdr:from>
        <xdr:to>
          <xdr:col>11</xdr:col>
          <xdr:colOff>1808</xdr:colOff>
          <xdr:row>152</xdr:row>
          <xdr:rowOff>0</xdr:rowOff>
        </xdr:to>
        <xdr:grpSp>
          <xdr:nvGrpSpPr>
            <xdr:cNvPr id="60" name="Grupa 59"/>
            <xdr:cNvGrpSpPr/>
          </xdr:nvGrpSpPr>
          <xdr:grpSpPr>
            <a:xfrm>
              <a:off x="0" y="44058701"/>
              <a:ext cx="6650258" cy="176251"/>
              <a:chOff x="611605" y="56743013"/>
              <a:chExt cx="6551994" cy="180038"/>
            </a:xfrm>
          </xdr:grpSpPr>
          <xdr:sp macro="" textlink="">
            <xdr:nvSpPr>
              <xdr:cNvPr id="5166" name="Option Button 46" hidden="1">
                <a:extLst>
                  <a:ext uri="{63B3BB69-23CF-44E3-9099-C40C66FF867C}">
                    <a14:compatExt spid="_x0000_s5166"/>
                  </a:ext>
                </a:extLst>
              </xdr:cNvPr>
              <xdr:cNvSpPr/>
            </xdr:nvSpPr>
            <xdr:spPr bwMode="auto">
              <a:xfrm>
                <a:off x="5328987" y="56752457"/>
                <a:ext cx="7259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67" name="Option Button 47" hidden="1">
                <a:extLst>
                  <a:ext uri="{63B3BB69-23CF-44E3-9099-C40C66FF867C}">
                    <a14:compatExt spid="_x0000_s5167"/>
                  </a:ext>
                </a:extLst>
              </xdr:cNvPr>
              <xdr:cNvSpPr/>
            </xdr:nvSpPr>
            <xdr:spPr bwMode="auto">
              <a:xfrm>
                <a:off x="6207292" y="56743013"/>
                <a:ext cx="802105" cy="1428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68" name="Group Box 48" hidden="1">
                <a:extLst>
                  <a:ext uri="{63B3BB69-23CF-44E3-9099-C40C66FF867C}">
                    <a14:compatExt spid="_x0000_s5168"/>
                  </a:ext>
                </a:extLst>
              </xdr:cNvPr>
              <xdr:cNvSpPr/>
            </xdr:nvSpPr>
            <xdr:spPr bwMode="auto">
              <a:xfrm>
                <a:off x="611605" y="56743051"/>
                <a:ext cx="6551994" cy="180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152</xdr:row>
          <xdr:rowOff>7327</xdr:rowOff>
        </xdr:from>
        <xdr:to>
          <xdr:col>11</xdr:col>
          <xdr:colOff>3274</xdr:colOff>
          <xdr:row>153</xdr:row>
          <xdr:rowOff>609</xdr:rowOff>
        </xdr:to>
        <xdr:grpSp>
          <xdr:nvGrpSpPr>
            <xdr:cNvPr id="64" name="Grupa 63"/>
            <xdr:cNvGrpSpPr/>
          </xdr:nvGrpSpPr>
          <xdr:grpSpPr>
            <a:xfrm>
              <a:off x="0" y="44241850"/>
              <a:ext cx="6651724" cy="183782"/>
              <a:chOff x="611605" y="57498716"/>
              <a:chExt cx="6551998" cy="180000"/>
            </a:xfrm>
          </xdr:grpSpPr>
          <xdr:sp macro="" textlink="">
            <xdr:nvSpPr>
              <xdr:cNvPr id="5169" name="Option Button 49" hidden="1">
                <a:extLst>
                  <a:ext uri="{63B3BB69-23CF-44E3-9099-C40C66FF867C}">
                    <a14:compatExt spid="_x0000_s5169"/>
                  </a:ext>
                </a:extLst>
              </xdr:cNvPr>
              <xdr:cNvSpPr/>
            </xdr:nvSpPr>
            <xdr:spPr bwMode="auto">
              <a:xfrm>
                <a:off x="5328987" y="57514457"/>
                <a:ext cx="7259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zagraża</a:t>
                </a:r>
              </a:p>
            </xdr:txBody>
          </xdr:sp>
          <xdr:sp macro="" textlink="">
            <xdr:nvSpPr>
              <xdr:cNvPr id="5170" name="Option Button 50" hidden="1">
                <a:extLst>
                  <a:ext uri="{63B3BB69-23CF-44E3-9099-C40C66FF867C}">
                    <a14:compatExt spid="_x0000_s5170"/>
                  </a:ext>
                </a:extLst>
              </xdr:cNvPr>
              <xdr:cNvSpPr/>
            </xdr:nvSpPr>
            <xdr:spPr bwMode="auto">
              <a:xfrm>
                <a:off x="6207292" y="57504932"/>
                <a:ext cx="8021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zagraża</a:t>
                </a:r>
              </a:p>
            </xdr:txBody>
          </xdr:sp>
          <xdr:sp macro="" textlink="">
            <xdr:nvSpPr>
              <xdr:cNvPr id="5171" name="Group Box 51" hidden="1">
                <a:extLst>
                  <a:ext uri="{63B3BB69-23CF-44E3-9099-C40C66FF867C}">
                    <a14:compatExt spid="_x0000_s5171"/>
                  </a:ext>
                </a:extLst>
              </xdr:cNvPr>
              <xdr:cNvSpPr/>
            </xdr:nvSpPr>
            <xdr:spPr bwMode="auto">
              <a:xfrm>
                <a:off x="611605" y="57498716"/>
                <a:ext cx="6551998" cy="180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153</xdr:row>
          <xdr:rowOff>10315</xdr:rowOff>
        </xdr:from>
        <xdr:to>
          <xdr:col>11</xdr:col>
          <xdr:colOff>1808</xdr:colOff>
          <xdr:row>153</xdr:row>
          <xdr:rowOff>190315</xdr:rowOff>
        </xdr:to>
        <xdr:grpSp>
          <xdr:nvGrpSpPr>
            <xdr:cNvPr id="68" name="Grupa 67"/>
            <xdr:cNvGrpSpPr/>
          </xdr:nvGrpSpPr>
          <xdr:grpSpPr>
            <a:xfrm>
              <a:off x="0" y="44434915"/>
              <a:ext cx="6650258" cy="180000"/>
              <a:chOff x="611605" y="57686697"/>
              <a:chExt cx="6551994" cy="180000"/>
            </a:xfrm>
          </xdr:grpSpPr>
          <xdr:sp macro="" textlink="">
            <xdr:nvSpPr>
              <xdr:cNvPr id="5172" name="Option Button 52" hidden="1">
                <a:extLst>
                  <a:ext uri="{63B3BB69-23CF-44E3-9099-C40C66FF867C}">
                    <a14:compatExt spid="_x0000_s5172"/>
                  </a:ext>
                </a:extLst>
              </xdr:cNvPr>
              <xdr:cNvSpPr/>
            </xdr:nvSpPr>
            <xdr:spPr bwMode="auto">
              <a:xfrm>
                <a:off x="5328987" y="57704957"/>
                <a:ext cx="7259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73" name="Option Button 53" hidden="1">
                <a:extLst>
                  <a:ext uri="{63B3BB69-23CF-44E3-9099-C40C66FF867C}">
                    <a14:compatExt spid="_x0000_s5173"/>
                  </a:ext>
                </a:extLst>
              </xdr:cNvPr>
              <xdr:cNvSpPr/>
            </xdr:nvSpPr>
            <xdr:spPr bwMode="auto">
              <a:xfrm>
                <a:off x="6207292" y="57704957"/>
                <a:ext cx="80210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74" name="Group Box 54" hidden="1">
                <a:extLst>
                  <a:ext uri="{63B3BB69-23CF-44E3-9099-C40C66FF867C}">
                    <a14:compatExt spid="_x0000_s5174"/>
                  </a:ext>
                </a:extLst>
              </xdr:cNvPr>
              <xdr:cNvSpPr/>
            </xdr:nvSpPr>
            <xdr:spPr bwMode="auto">
              <a:xfrm>
                <a:off x="611605" y="57686697"/>
                <a:ext cx="6551994" cy="180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154</xdr:row>
          <xdr:rowOff>9525</xdr:rowOff>
        </xdr:from>
        <xdr:to>
          <xdr:col>11</xdr:col>
          <xdr:colOff>1808</xdr:colOff>
          <xdr:row>154</xdr:row>
          <xdr:rowOff>189525</xdr:rowOff>
        </xdr:to>
        <xdr:grpSp>
          <xdr:nvGrpSpPr>
            <xdr:cNvPr id="72" name="Grupa 71"/>
            <xdr:cNvGrpSpPr/>
          </xdr:nvGrpSpPr>
          <xdr:grpSpPr>
            <a:xfrm>
              <a:off x="0" y="44624625"/>
              <a:ext cx="6650258" cy="180000"/>
              <a:chOff x="611605" y="57876407"/>
              <a:chExt cx="6551994" cy="180000"/>
            </a:xfrm>
          </xdr:grpSpPr>
          <xdr:sp macro="" textlink="">
            <xdr:nvSpPr>
              <xdr:cNvPr id="5175" name="Option Button 55" hidden="1">
                <a:extLst>
                  <a:ext uri="{63B3BB69-23CF-44E3-9099-C40C66FF867C}">
                    <a14:compatExt spid="_x0000_s5175"/>
                  </a:ext>
                </a:extLst>
              </xdr:cNvPr>
              <xdr:cNvSpPr/>
            </xdr:nvSpPr>
            <xdr:spPr bwMode="auto">
              <a:xfrm>
                <a:off x="5328987" y="57895457"/>
                <a:ext cx="7259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szpeci</a:t>
                </a:r>
              </a:p>
            </xdr:txBody>
          </xdr:sp>
          <xdr:sp macro="" textlink="">
            <xdr:nvSpPr>
              <xdr:cNvPr id="5176" name="Option Button 56" hidden="1">
                <a:extLst>
                  <a:ext uri="{63B3BB69-23CF-44E3-9099-C40C66FF867C}">
                    <a14:compatExt spid="_x0000_s5176"/>
                  </a:ext>
                </a:extLst>
              </xdr:cNvPr>
              <xdr:cNvSpPr/>
            </xdr:nvSpPr>
            <xdr:spPr bwMode="auto">
              <a:xfrm>
                <a:off x="6207292" y="57885932"/>
                <a:ext cx="80210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szpeci</a:t>
                </a:r>
              </a:p>
            </xdr:txBody>
          </xdr:sp>
          <xdr:sp macro="" textlink="">
            <xdr:nvSpPr>
              <xdr:cNvPr id="5177" name="Group Box 57" hidden="1">
                <a:extLst>
                  <a:ext uri="{63B3BB69-23CF-44E3-9099-C40C66FF867C}">
                    <a14:compatExt spid="_x0000_s5177"/>
                  </a:ext>
                </a:extLst>
              </xdr:cNvPr>
              <xdr:cNvSpPr/>
            </xdr:nvSpPr>
            <xdr:spPr bwMode="auto">
              <a:xfrm>
                <a:off x="611605" y="57876407"/>
                <a:ext cx="6551994" cy="180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11</xdr:col>
          <xdr:colOff>0</xdr:colOff>
          <xdr:row>149</xdr:row>
          <xdr:rowOff>183931</xdr:rowOff>
        </xdr:to>
        <xdr:grpSp>
          <xdr:nvGrpSpPr>
            <xdr:cNvPr id="76" name="Grupa 75"/>
            <xdr:cNvGrpSpPr/>
          </xdr:nvGrpSpPr>
          <xdr:grpSpPr>
            <a:xfrm>
              <a:off x="0" y="43662600"/>
              <a:ext cx="6648450" cy="183931"/>
              <a:chOff x="600075" y="56315741"/>
              <a:chExt cx="6569625" cy="183931"/>
            </a:xfrm>
          </xdr:grpSpPr>
          <xdr:sp macro="" textlink="">
            <xdr:nvSpPr>
              <xdr:cNvPr id="5178" name="Option Button 58" hidden="1">
                <a:extLst>
                  <a:ext uri="{63B3BB69-23CF-44E3-9099-C40C66FF867C}">
                    <a14:compatExt spid="_x0000_s5178"/>
                  </a:ext>
                </a:extLst>
              </xdr:cNvPr>
              <xdr:cNvSpPr/>
            </xdr:nvSpPr>
            <xdr:spPr bwMode="auto">
              <a:xfrm>
                <a:off x="5328265" y="56334791"/>
                <a:ext cx="725608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79" name="Option Button 59" hidden="1">
                <a:extLst>
                  <a:ext uri="{63B3BB69-23CF-44E3-9099-C40C66FF867C}">
                    <a14:compatExt spid="_x0000_s5179"/>
                  </a:ext>
                </a:extLst>
              </xdr:cNvPr>
              <xdr:cNvSpPr/>
            </xdr:nvSpPr>
            <xdr:spPr bwMode="auto">
              <a:xfrm>
                <a:off x="6211581" y="56349079"/>
                <a:ext cx="80148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80" name="Group Box 60" hidden="1">
                <a:extLst>
                  <a:ext uri="{63B3BB69-23CF-44E3-9099-C40C66FF867C}">
                    <a14:compatExt spid="_x0000_s5180"/>
                  </a:ext>
                </a:extLst>
              </xdr:cNvPr>
              <xdr:cNvSpPr/>
            </xdr:nvSpPr>
            <xdr:spPr bwMode="auto">
              <a:xfrm>
                <a:off x="600075" y="56315741"/>
                <a:ext cx="6569625" cy="18393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150</xdr:row>
          <xdr:rowOff>0</xdr:rowOff>
        </xdr:from>
        <xdr:to>
          <xdr:col>11</xdr:col>
          <xdr:colOff>0</xdr:colOff>
          <xdr:row>151</xdr:row>
          <xdr:rowOff>8550</xdr:rowOff>
        </xdr:to>
        <xdr:grpSp>
          <xdr:nvGrpSpPr>
            <xdr:cNvPr id="80" name="Grupa 79"/>
            <xdr:cNvGrpSpPr/>
          </xdr:nvGrpSpPr>
          <xdr:grpSpPr>
            <a:xfrm>
              <a:off x="0" y="43854940"/>
              <a:ext cx="6648450" cy="199051"/>
              <a:chOff x="610914" y="56524174"/>
              <a:chExt cx="6558785" cy="179997"/>
            </a:xfrm>
          </xdr:grpSpPr>
          <xdr:sp macro="" textlink="">
            <xdr:nvSpPr>
              <xdr:cNvPr id="5181" name="Option Button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 bwMode="auto">
              <a:xfrm>
                <a:off x="5326678" y="56525440"/>
                <a:ext cx="725656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spełnia</a:t>
                </a:r>
              </a:p>
            </xdr:txBody>
          </xdr:sp>
          <xdr:sp macro="" textlink="">
            <xdr:nvSpPr>
              <xdr:cNvPr id="5182" name="Option Button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 bwMode="auto">
              <a:xfrm>
                <a:off x="6204682" y="56532517"/>
                <a:ext cx="801830" cy="164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spełnia</a:t>
                </a:r>
              </a:p>
            </xdr:txBody>
          </xdr:sp>
          <xdr:sp macro="" textlink="">
            <xdr:nvSpPr>
              <xdr:cNvPr id="5183" name="Group Box 63" hidden="1">
                <a:extLst>
                  <a:ext uri="{63B3BB69-23CF-44E3-9099-C40C66FF867C}">
                    <a14:compatExt spid="_x0000_s5183"/>
                  </a:ext>
                </a:extLst>
              </xdr:cNvPr>
              <xdr:cNvSpPr/>
            </xdr:nvSpPr>
            <xdr:spPr bwMode="auto">
              <a:xfrm>
                <a:off x="610914" y="56524174"/>
                <a:ext cx="6558785" cy="17999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155</xdr:row>
          <xdr:rowOff>0</xdr:rowOff>
        </xdr:from>
        <xdr:to>
          <xdr:col>11</xdr:col>
          <xdr:colOff>1313</xdr:colOff>
          <xdr:row>156</xdr:row>
          <xdr:rowOff>9525</xdr:rowOff>
        </xdr:to>
        <xdr:grpSp>
          <xdr:nvGrpSpPr>
            <xdr:cNvPr id="84" name="Grupa 83"/>
            <xdr:cNvGrpSpPr/>
          </xdr:nvGrpSpPr>
          <xdr:grpSpPr>
            <a:xfrm>
              <a:off x="0" y="44805600"/>
              <a:ext cx="6649763" cy="390525"/>
              <a:chOff x="610915" y="58030241"/>
              <a:chExt cx="6549258" cy="390525"/>
            </a:xfrm>
          </xdr:grpSpPr>
          <xdr:sp macro="" textlink="">
            <xdr:nvSpPr>
              <xdr:cNvPr id="5184" name="Option Button 64" hidden="1">
                <a:extLst>
                  <a:ext uri="{63B3BB69-23CF-44E3-9099-C40C66FF867C}">
                    <a14:compatExt spid="_x0000_s5184"/>
                  </a:ext>
                </a:extLst>
              </xdr:cNvPr>
              <xdr:cNvSpPr/>
            </xdr:nvSpPr>
            <xdr:spPr bwMode="auto">
              <a:xfrm>
                <a:off x="6708253" y="58047826"/>
                <a:ext cx="396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TAK</a:t>
                </a:r>
              </a:p>
            </xdr:txBody>
          </xdr:sp>
          <xdr:sp macro="" textlink="">
            <xdr:nvSpPr>
              <xdr:cNvPr id="5185" name="Option Button 65" hidden="1">
                <a:extLst>
                  <a:ext uri="{63B3BB69-23CF-44E3-9099-C40C66FF867C}">
                    <a14:compatExt spid="_x0000_s5185"/>
                  </a:ext>
                </a:extLst>
              </xdr:cNvPr>
              <xdr:cNvSpPr/>
            </xdr:nvSpPr>
            <xdr:spPr bwMode="auto">
              <a:xfrm>
                <a:off x="6708253" y="58239059"/>
                <a:ext cx="396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</a:t>
                </a:r>
              </a:p>
            </xdr:txBody>
          </xdr:sp>
          <xdr:sp macro="" textlink="">
            <xdr:nvSpPr>
              <xdr:cNvPr id="5186" name="Group Box 66" hidden="1">
                <a:extLst>
                  <a:ext uri="{63B3BB69-23CF-44E3-9099-C40C66FF867C}">
                    <a14:compatExt spid="_x0000_s5186"/>
                  </a:ext>
                </a:extLst>
              </xdr:cNvPr>
              <xdr:cNvSpPr/>
            </xdr:nvSpPr>
            <xdr:spPr bwMode="auto">
              <a:xfrm>
                <a:off x="610915" y="58030241"/>
                <a:ext cx="6549258" cy="3905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109904</xdr:colOff>
          <xdr:row>42</xdr:row>
          <xdr:rowOff>109904</xdr:rowOff>
        </xdr:from>
        <xdr:to>
          <xdr:col>10</xdr:col>
          <xdr:colOff>490904</xdr:colOff>
          <xdr:row>45</xdr:row>
          <xdr:rowOff>293077</xdr:rowOff>
        </xdr:to>
        <xdr:grpSp>
          <xdr:nvGrpSpPr>
            <xdr:cNvPr id="88" name="Grupa 87"/>
            <xdr:cNvGrpSpPr/>
          </xdr:nvGrpSpPr>
          <xdr:grpSpPr>
            <a:xfrm>
              <a:off x="1090979" y="10816011"/>
              <a:ext cx="5438775" cy="1126129"/>
              <a:chOff x="1009650" y="11420499"/>
              <a:chExt cx="5524500" cy="942945"/>
            </a:xfrm>
          </xdr:grpSpPr>
          <xdr:sp macro="" textlink="">
            <xdr:nvSpPr>
              <xdr:cNvPr id="5187" name="Check Box 67" hidden="1">
                <a:extLst>
                  <a:ext uri="{63B3BB69-23CF-44E3-9099-C40C66FF867C}">
                    <a14:compatExt spid="_x0000_s5187"/>
                  </a:ext>
                </a:extLst>
              </xdr:cNvPr>
              <xdr:cNvSpPr/>
            </xdr:nvSpPr>
            <xdr:spPr bwMode="auto">
              <a:xfrm>
                <a:off x="1009650" y="11420499"/>
                <a:ext cx="5514975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przewody dymowe, spalinowe, wentylacyjne* - grawitacyjne</a:t>
                </a:r>
              </a:p>
            </xdr:txBody>
          </xdr:sp>
          <xdr:sp macro="" textlink="">
            <xdr:nvSpPr>
              <xdr:cNvPr id="5188" name="Check Box 68" hidden="1">
                <a:extLst>
                  <a:ext uri="{63B3BB69-23CF-44E3-9099-C40C66FF867C}">
                    <a14:compatExt spid="_x0000_s5188"/>
                  </a:ext>
                </a:extLst>
              </xdr:cNvPr>
              <xdr:cNvSpPr/>
            </xdr:nvSpPr>
            <xdr:spPr bwMode="auto">
              <a:xfrm>
                <a:off x="1009650" y="11662996"/>
                <a:ext cx="5524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przewody dymowe, spalinowe, wentylacyjne* - ciąg jest wymuszony mechaniczne</a:t>
                </a:r>
              </a:p>
            </xdr:txBody>
          </xdr:sp>
          <xdr:sp macro="" textlink="">
            <xdr:nvSpPr>
              <xdr:cNvPr id="5189" name="Check Box 69" hidden="1">
                <a:extLst>
                  <a:ext uri="{63B3BB69-23CF-44E3-9099-C40C66FF867C}">
                    <a14:compatExt spid="_x0000_s5189"/>
                  </a:ext>
                </a:extLst>
              </xdr:cNvPr>
              <xdr:cNvSpPr/>
            </xdr:nvSpPr>
            <xdr:spPr bwMode="auto">
              <a:xfrm>
                <a:off x="1009650" y="11906250"/>
                <a:ext cx="55149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instalacja gazowa</a:t>
                </a:r>
              </a:p>
            </xdr:txBody>
          </xdr:sp>
          <xdr:sp macro="" textlink="">
            <xdr:nvSpPr>
              <xdr:cNvPr id="5190" name="Check Box 70" hidden="1">
                <a:extLst>
                  <a:ext uri="{63B3BB69-23CF-44E3-9099-C40C66FF867C}">
                    <a14:compatExt spid="_x0000_s5190"/>
                  </a:ext>
                </a:extLst>
              </xdr:cNvPr>
              <xdr:cNvSpPr/>
            </xdr:nvSpPr>
            <xdr:spPr bwMode="auto">
              <a:xfrm>
                <a:off x="1009650" y="12144369"/>
                <a:ext cx="55149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instalacje i urządzenia służące ochronie środowiska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113</xdr:row>
          <xdr:rowOff>14288</xdr:rowOff>
        </xdr:from>
        <xdr:to>
          <xdr:col>10</xdr:col>
          <xdr:colOff>590550</xdr:colOff>
          <xdr:row>114</xdr:row>
          <xdr:rowOff>4763</xdr:rowOff>
        </xdr:to>
        <xdr:grpSp>
          <xdr:nvGrpSpPr>
            <xdr:cNvPr id="93" name="Grupa 92"/>
            <xdr:cNvGrpSpPr/>
          </xdr:nvGrpSpPr>
          <xdr:grpSpPr>
            <a:xfrm>
              <a:off x="19050" y="33037463"/>
              <a:ext cx="6610350" cy="247650"/>
              <a:chOff x="19050" y="33542288"/>
              <a:chExt cx="6601558" cy="246917"/>
            </a:xfrm>
          </xdr:grpSpPr>
          <xdr:sp macro="" textlink="">
            <xdr:nvSpPr>
              <xdr:cNvPr id="5191" name="Option Button 71" hidden="1">
                <a:extLst>
                  <a:ext uri="{63B3BB69-23CF-44E3-9099-C40C66FF867C}">
                    <a14:compatExt spid="_x0000_s5191"/>
                  </a:ext>
                </a:extLst>
              </xdr:cNvPr>
              <xdr:cNvSpPr/>
            </xdr:nvSpPr>
            <xdr:spPr bwMode="auto">
              <a:xfrm>
                <a:off x="468191" y="33556575"/>
                <a:ext cx="989135" cy="2183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DOTYCZY</a:t>
                </a:r>
              </a:p>
            </xdr:txBody>
          </xdr:sp>
          <xdr:sp macro="" textlink="">
            <xdr:nvSpPr>
              <xdr:cNvPr id="5192" name="Option Button 72" hidden="1">
                <a:extLst>
                  <a:ext uri="{63B3BB69-23CF-44E3-9099-C40C66FF867C}">
                    <a14:compatExt spid="_x0000_s5192"/>
                  </a:ext>
                </a:extLst>
              </xdr:cNvPr>
              <xdr:cNvSpPr/>
            </xdr:nvSpPr>
            <xdr:spPr bwMode="auto">
              <a:xfrm>
                <a:off x="1982910" y="33556575"/>
                <a:ext cx="1170110" cy="2183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DOTYCZY</a:t>
                </a:r>
              </a:p>
            </xdr:txBody>
          </xdr:sp>
          <xdr:sp macro="" textlink="">
            <xdr:nvSpPr>
              <xdr:cNvPr id="5193" name="Option Button 73" hidden="1">
                <a:extLst>
                  <a:ext uri="{63B3BB69-23CF-44E3-9099-C40C66FF867C}">
                    <a14:compatExt spid="_x0000_s5193"/>
                  </a:ext>
                </a:extLst>
              </xdr:cNvPr>
              <xdr:cNvSpPr/>
            </xdr:nvSpPr>
            <xdr:spPr bwMode="auto">
              <a:xfrm>
                <a:off x="3678604" y="33556575"/>
                <a:ext cx="978145" cy="2183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WYKONANO</a:t>
                </a:r>
              </a:p>
            </xdr:txBody>
          </xdr:sp>
          <xdr:sp macro="" textlink="">
            <xdr:nvSpPr>
              <xdr:cNvPr id="5194" name="Option Button 74" hidden="1">
                <a:extLst>
                  <a:ext uri="{63B3BB69-23CF-44E3-9099-C40C66FF867C}">
                    <a14:compatExt spid="_x0000_s5194"/>
                  </a:ext>
                </a:extLst>
              </xdr:cNvPr>
              <xdr:cNvSpPr/>
            </xdr:nvSpPr>
            <xdr:spPr bwMode="auto">
              <a:xfrm>
                <a:off x="5182333" y="33556575"/>
                <a:ext cx="914400" cy="2183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WYKONANO</a:t>
                </a:r>
              </a:p>
            </xdr:txBody>
          </xdr:sp>
          <xdr:sp macro="" textlink="">
            <xdr:nvSpPr>
              <xdr:cNvPr id="5195" name="Group Box 75" hidden="1">
                <a:extLst>
                  <a:ext uri="{63B3BB69-23CF-44E3-9099-C40C66FF867C}">
                    <a14:compatExt spid="_x0000_s5195"/>
                  </a:ext>
                </a:extLst>
              </xdr:cNvPr>
              <xdr:cNvSpPr/>
            </xdr:nvSpPr>
            <xdr:spPr bwMode="auto">
              <a:xfrm>
                <a:off x="19050" y="33542288"/>
                <a:ext cx="3461238" cy="24691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</a:t>
                </a:r>
              </a:p>
            </xdr:txBody>
          </xdr:sp>
          <xdr:sp macro="" textlink="">
            <xdr:nvSpPr>
              <xdr:cNvPr id="5196" name="Group Box 76" hidden="1">
                <a:extLst>
                  <a:ext uri="{63B3BB69-23CF-44E3-9099-C40C66FF867C}">
                    <a14:compatExt spid="_x0000_s5196"/>
                  </a:ext>
                </a:extLst>
              </xdr:cNvPr>
              <xdr:cNvSpPr/>
            </xdr:nvSpPr>
            <xdr:spPr bwMode="auto">
              <a:xfrm>
                <a:off x="3499338" y="33542288"/>
                <a:ext cx="3121270" cy="24691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116</xdr:row>
          <xdr:rowOff>19050</xdr:rowOff>
        </xdr:from>
        <xdr:to>
          <xdr:col>10</xdr:col>
          <xdr:colOff>600075</xdr:colOff>
          <xdr:row>116</xdr:row>
          <xdr:rowOff>265043</xdr:rowOff>
        </xdr:to>
        <xdr:grpSp>
          <xdr:nvGrpSpPr>
            <xdr:cNvPr id="100" name="Grupa 99"/>
            <xdr:cNvGrpSpPr/>
          </xdr:nvGrpSpPr>
          <xdr:grpSpPr>
            <a:xfrm>
              <a:off x="9525" y="33804225"/>
              <a:ext cx="6629400" cy="245993"/>
              <a:chOff x="9525" y="34309050"/>
              <a:chExt cx="6653420" cy="245993"/>
            </a:xfrm>
          </xdr:grpSpPr>
          <xdr:sp macro="" textlink="">
            <xdr:nvSpPr>
              <xdr:cNvPr id="5197" name="Option Button 77" hidden="1">
                <a:extLst>
                  <a:ext uri="{63B3BB69-23CF-44E3-9099-C40C66FF867C}">
                    <a14:compatExt spid="_x0000_s5197"/>
                  </a:ext>
                </a:extLst>
              </xdr:cNvPr>
              <xdr:cNvSpPr/>
            </xdr:nvSpPr>
            <xdr:spPr bwMode="auto">
              <a:xfrm>
                <a:off x="424074" y="34323411"/>
                <a:ext cx="1089759" cy="217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DOTYCZY</a:t>
                </a:r>
              </a:p>
            </xdr:txBody>
          </xdr:sp>
          <xdr:sp macro="" textlink="">
            <xdr:nvSpPr>
              <xdr:cNvPr id="5198" name="Option Button 78" hidden="1">
                <a:extLst>
                  <a:ext uri="{63B3BB69-23CF-44E3-9099-C40C66FF867C}">
                    <a14:compatExt spid="_x0000_s5198"/>
                  </a:ext>
                </a:extLst>
              </xdr:cNvPr>
              <xdr:cNvSpPr/>
            </xdr:nvSpPr>
            <xdr:spPr bwMode="auto">
              <a:xfrm>
                <a:off x="2000052" y="34323411"/>
                <a:ext cx="1298139" cy="217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DOTYCZY</a:t>
                </a:r>
              </a:p>
            </xdr:txBody>
          </xdr:sp>
          <xdr:sp macro="" textlink="">
            <xdr:nvSpPr>
              <xdr:cNvPr id="5199" name="Option Button 79" hidden="1">
                <a:extLst>
                  <a:ext uri="{63B3BB69-23CF-44E3-9099-C40C66FF867C}">
                    <a14:compatExt spid="_x0000_s5199"/>
                  </a:ext>
                </a:extLst>
              </xdr:cNvPr>
              <xdr:cNvSpPr/>
            </xdr:nvSpPr>
            <xdr:spPr bwMode="auto">
              <a:xfrm>
                <a:off x="3718387" y="34323411"/>
                <a:ext cx="964584" cy="217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WYKONANO</a:t>
                </a:r>
              </a:p>
            </xdr:txBody>
          </xdr:sp>
          <xdr:sp macro="" textlink="">
            <xdr:nvSpPr>
              <xdr:cNvPr id="5200" name="Option Button 80" hidden="1">
                <a:extLst>
                  <a:ext uri="{63B3BB69-23CF-44E3-9099-C40C66FF867C}">
                    <a14:compatExt spid="_x0000_s5200"/>
                  </a:ext>
                </a:extLst>
              </xdr:cNvPr>
              <xdr:cNvSpPr/>
            </xdr:nvSpPr>
            <xdr:spPr bwMode="auto">
              <a:xfrm>
                <a:off x="5264666" y="34323411"/>
                <a:ext cx="995509" cy="217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NIE WYKONANO</a:t>
                </a:r>
              </a:p>
            </xdr:txBody>
          </xdr:sp>
          <xdr:sp macro="" textlink="">
            <xdr:nvSpPr>
              <xdr:cNvPr id="5201" name="Group Box 81" hidden="1">
                <a:extLst>
                  <a:ext uri="{63B3BB69-23CF-44E3-9099-C40C66FF867C}">
                    <a14:compatExt spid="_x0000_s5201"/>
                  </a:ext>
                </a:extLst>
              </xdr:cNvPr>
              <xdr:cNvSpPr/>
            </xdr:nvSpPr>
            <xdr:spPr bwMode="auto">
              <a:xfrm>
                <a:off x="9525" y="34309050"/>
                <a:ext cx="3470293" cy="24599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33</a:t>
                </a:r>
              </a:p>
            </xdr:txBody>
          </xdr:sp>
          <xdr:sp macro="" textlink="">
            <xdr:nvSpPr>
              <xdr:cNvPr id="5202" name="Group Box 82" hidden="1">
                <a:extLst>
                  <a:ext uri="{63B3BB69-23CF-44E3-9099-C40C66FF867C}">
                    <a14:compatExt spid="_x0000_s5202"/>
                  </a:ext>
                </a:extLst>
              </xdr:cNvPr>
              <xdr:cNvSpPr/>
            </xdr:nvSpPr>
            <xdr:spPr bwMode="auto">
              <a:xfrm>
                <a:off x="3497489" y="34309050"/>
                <a:ext cx="3165456" cy="24599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781050</xdr:colOff>
          <xdr:row>17</xdr:row>
          <xdr:rowOff>0</xdr:rowOff>
        </xdr:from>
        <xdr:to>
          <xdr:col>18</xdr:col>
          <xdr:colOff>647700</xdr:colOff>
          <xdr:row>20</xdr:row>
          <xdr:rowOff>66675</xdr:rowOff>
        </xdr:to>
        <xdr:sp macro="" textlink="">
          <xdr:nvSpPr>
            <xdr:cNvPr id="5212" name="OWSPostData1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22</xdr:row>
          <xdr:rowOff>152400</xdr:rowOff>
        </xdr:from>
        <xdr:to>
          <xdr:col>18</xdr:col>
          <xdr:colOff>942975</xdr:colOff>
          <xdr:row>26</xdr:row>
          <xdr:rowOff>47625</xdr:rowOff>
        </xdr:to>
        <xdr:sp macro="" textlink="">
          <xdr:nvSpPr>
            <xdr:cNvPr id="5214" name="TV1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7" name="RodzKonstrukcji" displayName="RodzKonstrukcji" ref="F16:G21" totalsRowShown="0" headerRowDxfId="35" dataDxfId="34">
  <autoFilter ref="F16:G21"/>
  <tableColumns count="2">
    <tableColumn id="1" name="IdKonstr" dataDxfId="33"/>
    <tableColumn id="2" name="RodzKonstr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8" name="RSZ" displayName="RSZ" ref="F2:G9" totalsRowShown="0" headerRowDxfId="31" dataDxfId="30" tableBorderDxfId="29">
  <autoFilter ref="F2:G9"/>
  <tableColumns count="2">
    <tableColumn id="1" name="IdRSZ" dataDxfId="28"/>
    <tableColumn id="2" name="RSZ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9" name="ProcZUzycia" displayName="ProcZUzycia" ref="I2:J9" totalsRowShown="0" headerRowDxfId="26" dataDxfId="25" tableBorderDxfId="24">
  <autoFilter ref="I2:J9"/>
  <tableColumns count="2">
    <tableColumn id="1" name="Procent" dataDxfId="23"/>
    <tableColumn id="2" name="StanTechniczny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0" name="KlasyfikacjaObiektow" displayName="KlasyfikacjaObiektow" ref="A2:D83" totalsRowShown="0" headerRowDxfId="21" dataDxfId="20" tableBorderDxfId="19">
  <autoFilter ref="A2:D83"/>
  <tableColumns count="4">
    <tableColumn id="1" name="IdKlasyfikacja" dataDxfId="18"/>
    <tableColumn id="2" name="GrupaObiektowa" dataDxfId="17"/>
    <tableColumn id="3" name="RodzajObiektu" dataDxfId="16"/>
    <tableColumn id="4" name="Razem" dataDxfId="15">
      <calculatedColumnFormula>DANE!$B3&amp;" - "&amp;DANE!$C3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StopienRealizacjiZalecen" displayName="StopienRealizacjiZalecen" ref="I16:I23" totalsRowShown="0" headerRowDxfId="14" dataDxfId="13">
  <autoFilter ref="I16:I23"/>
  <tableColumns count="1">
    <tableColumn id="1" name="Stopień wykonania zaleceń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StanTechZapewnia_NieZapaewnia" displayName="StanTechZapewnia_NieZapaewnia" ref="G72:G81" totalsRowShown="0" headerRowDxfId="11" dataDxfId="10">
  <autoFilter ref="G72:G81"/>
  <tableColumns count="1">
    <tableColumn id="1" name="StanTechniczny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RodzajKonstrukcji" displayName="RodzajKonstrukcji" ref="I33:I39" totalsRowShown="0" headerRowDxfId="8" dataDxfId="7">
  <autoFilter ref="I33:I39"/>
  <tableColumns count="1">
    <tableColumn id="1" name="Rodzaj Konstrukcji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PrzewodyDymowe" displayName="PrzewodyDymowe" ref="G32:G40" totalsRowShown="0" headerRowDxfId="5" dataDxfId="4">
  <autoFilter ref="G32:G40"/>
  <tableColumns count="1">
    <tableColumn id="1" name="Przewody Dymowe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Zaznaczanie" displayName="Zaznaczanie" ref="I46:I48" totalsRowShown="0" headerRowDxfId="2" dataDxfId="1">
  <autoFilter ref="I46:I48"/>
  <tableColumns count="1">
    <tableColumn id="1" name="Zaznaczan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76" Type="http://schemas.openxmlformats.org/officeDocument/2006/relationships/ctrlProp" Target="../ctrlProps/ctrlProp69.xml"/><Relationship Id="rId84" Type="http://schemas.openxmlformats.org/officeDocument/2006/relationships/ctrlProp" Target="../ctrlProps/ctrlProp77.xml"/><Relationship Id="rId89" Type="http://schemas.openxmlformats.org/officeDocument/2006/relationships/ctrlProp" Target="../ctrlProps/ctrlProp82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66" Type="http://schemas.openxmlformats.org/officeDocument/2006/relationships/ctrlProp" Target="../ctrlProps/ctrlProp59.xml"/><Relationship Id="rId74" Type="http://schemas.openxmlformats.org/officeDocument/2006/relationships/ctrlProp" Target="../ctrlProps/ctrlProp67.xml"/><Relationship Id="rId79" Type="http://schemas.openxmlformats.org/officeDocument/2006/relationships/ctrlProp" Target="../ctrlProps/ctrlProp72.xml"/><Relationship Id="rId87" Type="http://schemas.openxmlformats.org/officeDocument/2006/relationships/ctrlProp" Target="../ctrlProps/ctrlProp80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Relationship Id="rId90" Type="http://schemas.openxmlformats.org/officeDocument/2006/relationships/comments" Target="../comments1.xml"/><Relationship Id="rId19" Type="http://schemas.openxmlformats.org/officeDocument/2006/relationships/ctrlProp" Target="../ctrlProps/ctrlProp12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56" Type="http://schemas.openxmlformats.org/officeDocument/2006/relationships/ctrlProp" Target="../ctrlProps/ctrlProp49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77" Type="http://schemas.openxmlformats.org/officeDocument/2006/relationships/ctrlProp" Target="../ctrlProps/ctrlProp70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59" Type="http://schemas.openxmlformats.org/officeDocument/2006/relationships/ctrlProp" Target="../ctrlProps/ctrlProp52.xml"/><Relationship Id="rId67" Type="http://schemas.openxmlformats.org/officeDocument/2006/relationships/ctrlProp" Target="../ctrlProps/ctrlProp60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54" Type="http://schemas.openxmlformats.org/officeDocument/2006/relationships/ctrlProp" Target="../ctrlProps/ctrlProp47.xml"/><Relationship Id="rId62" Type="http://schemas.openxmlformats.org/officeDocument/2006/relationships/ctrlProp" Target="../ctrlProps/ctrlProp55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83" Type="http://schemas.openxmlformats.org/officeDocument/2006/relationships/ctrlProp" Target="../ctrlProps/ctrlProp76.xml"/><Relationship Id="rId88" Type="http://schemas.openxmlformats.org/officeDocument/2006/relationships/ctrlProp" Target="../ctrlProps/ctrlProp8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57" Type="http://schemas.openxmlformats.org/officeDocument/2006/relationships/ctrlProp" Target="../ctrlProps/ctrlProp5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81" Type="http://schemas.openxmlformats.org/officeDocument/2006/relationships/ctrlProp" Target="../ctrlProps/ctrlProp74.xml"/><Relationship Id="rId86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>
    <tabColor theme="5" tint="-0.249977111117893"/>
  </sheetPr>
  <dimension ref="A1:S224"/>
  <sheetViews>
    <sheetView topLeftCell="A23" workbookViewId="0"/>
  </sheetViews>
  <sheetFormatPr defaultRowHeight="15" x14ac:dyDescent="0.25"/>
  <cols>
    <col min="1" max="1" width="5.5703125" customWidth="1"/>
    <col min="2" max="2" width="9.140625" customWidth="1"/>
    <col min="5" max="5" width="10.140625" bestFit="1" customWidth="1"/>
    <col min="9" max="9" width="10.85546875" customWidth="1"/>
    <col min="13" max="13" width="9" style="84" hidden="1" customWidth="1"/>
    <col min="14" max="14" width="9.140625" style="84" hidden="1" customWidth="1"/>
    <col min="16" max="16" width="14.5703125" customWidth="1"/>
    <col min="19" max="19" width="15.5703125" bestFit="1" customWidth="1"/>
    <col min="257" max="257" width="5.5703125" customWidth="1"/>
    <col min="258" max="258" width="9.140625" customWidth="1"/>
    <col min="280" max="280" width="19.7109375" customWidth="1"/>
    <col min="282" max="282" width="12.28515625" customWidth="1"/>
    <col min="283" max="283" width="12.42578125" customWidth="1"/>
    <col min="284" max="284" width="12.5703125" customWidth="1"/>
    <col min="285" max="285" width="12.42578125" customWidth="1"/>
    <col min="513" max="513" width="5.5703125" customWidth="1"/>
    <col min="514" max="514" width="9.140625" customWidth="1"/>
    <col min="536" max="536" width="19.7109375" customWidth="1"/>
    <col min="538" max="538" width="12.28515625" customWidth="1"/>
    <col min="539" max="539" width="12.42578125" customWidth="1"/>
    <col min="540" max="540" width="12.5703125" customWidth="1"/>
    <col min="541" max="541" width="12.42578125" customWidth="1"/>
    <col min="769" max="769" width="5.5703125" customWidth="1"/>
    <col min="770" max="770" width="9.140625" customWidth="1"/>
    <col min="792" max="792" width="19.7109375" customWidth="1"/>
    <col min="794" max="794" width="12.28515625" customWidth="1"/>
    <col min="795" max="795" width="12.42578125" customWidth="1"/>
    <col min="796" max="796" width="12.5703125" customWidth="1"/>
    <col min="797" max="797" width="12.42578125" customWidth="1"/>
    <col min="1025" max="1025" width="5.5703125" customWidth="1"/>
    <col min="1026" max="1026" width="9.140625" customWidth="1"/>
    <col min="1048" max="1048" width="19.7109375" customWidth="1"/>
    <col min="1050" max="1050" width="12.28515625" customWidth="1"/>
    <col min="1051" max="1051" width="12.42578125" customWidth="1"/>
    <col min="1052" max="1052" width="12.5703125" customWidth="1"/>
    <col min="1053" max="1053" width="12.42578125" customWidth="1"/>
    <col min="1281" max="1281" width="5.5703125" customWidth="1"/>
    <col min="1282" max="1282" width="9.140625" customWidth="1"/>
    <col min="1304" max="1304" width="19.7109375" customWidth="1"/>
    <col min="1306" max="1306" width="12.28515625" customWidth="1"/>
    <col min="1307" max="1307" width="12.42578125" customWidth="1"/>
    <col min="1308" max="1308" width="12.5703125" customWidth="1"/>
    <col min="1309" max="1309" width="12.42578125" customWidth="1"/>
    <col min="1537" max="1537" width="5.5703125" customWidth="1"/>
    <col min="1538" max="1538" width="9.140625" customWidth="1"/>
    <col min="1560" max="1560" width="19.7109375" customWidth="1"/>
    <col min="1562" max="1562" width="12.28515625" customWidth="1"/>
    <col min="1563" max="1563" width="12.42578125" customWidth="1"/>
    <col min="1564" max="1564" width="12.5703125" customWidth="1"/>
    <col min="1565" max="1565" width="12.42578125" customWidth="1"/>
    <col min="1793" max="1793" width="5.5703125" customWidth="1"/>
    <col min="1794" max="1794" width="9.140625" customWidth="1"/>
    <col min="1816" max="1816" width="19.7109375" customWidth="1"/>
    <col min="1818" max="1818" width="12.28515625" customWidth="1"/>
    <col min="1819" max="1819" width="12.42578125" customWidth="1"/>
    <col min="1820" max="1820" width="12.5703125" customWidth="1"/>
    <col min="1821" max="1821" width="12.42578125" customWidth="1"/>
    <col min="2049" max="2049" width="5.5703125" customWidth="1"/>
    <col min="2050" max="2050" width="9.140625" customWidth="1"/>
    <col min="2072" max="2072" width="19.7109375" customWidth="1"/>
    <col min="2074" max="2074" width="12.28515625" customWidth="1"/>
    <col min="2075" max="2075" width="12.42578125" customWidth="1"/>
    <col min="2076" max="2076" width="12.5703125" customWidth="1"/>
    <col min="2077" max="2077" width="12.42578125" customWidth="1"/>
    <col min="2305" max="2305" width="5.5703125" customWidth="1"/>
    <col min="2306" max="2306" width="9.140625" customWidth="1"/>
    <col min="2328" max="2328" width="19.7109375" customWidth="1"/>
    <col min="2330" max="2330" width="12.28515625" customWidth="1"/>
    <col min="2331" max="2331" width="12.42578125" customWidth="1"/>
    <col min="2332" max="2332" width="12.5703125" customWidth="1"/>
    <col min="2333" max="2333" width="12.42578125" customWidth="1"/>
    <col min="2561" max="2561" width="5.5703125" customWidth="1"/>
    <col min="2562" max="2562" width="9.140625" customWidth="1"/>
    <col min="2584" max="2584" width="19.7109375" customWidth="1"/>
    <col min="2586" max="2586" width="12.28515625" customWidth="1"/>
    <col min="2587" max="2587" width="12.42578125" customWidth="1"/>
    <col min="2588" max="2588" width="12.5703125" customWidth="1"/>
    <col min="2589" max="2589" width="12.42578125" customWidth="1"/>
    <col min="2817" max="2817" width="5.5703125" customWidth="1"/>
    <col min="2818" max="2818" width="9.140625" customWidth="1"/>
    <col min="2840" max="2840" width="19.7109375" customWidth="1"/>
    <col min="2842" max="2842" width="12.28515625" customWidth="1"/>
    <col min="2843" max="2843" width="12.42578125" customWidth="1"/>
    <col min="2844" max="2844" width="12.5703125" customWidth="1"/>
    <col min="2845" max="2845" width="12.42578125" customWidth="1"/>
    <col min="3073" max="3073" width="5.5703125" customWidth="1"/>
    <col min="3074" max="3074" width="9.140625" customWidth="1"/>
    <col min="3096" max="3096" width="19.7109375" customWidth="1"/>
    <col min="3098" max="3098" width="12.28515625" customWidth="1"/>
    <col min="3099" max="3099" width="12.42578125" customWidth="1"/>
    <col min="3100" max="3100" width="12.5703125" customWidth="1"/>
    <col min="3101" max="3101" width="12.42578125" customWidth="1"/>
    <col min="3329" max="3329" width="5.5703125" customWidth="1"/>
    <col min="3330" max="3330" width="9.140625" customWidth="1"/>
    <col min="3352" max="3352" width="19.7109375" customWidth="1"/>
    <col min="3354" max="3354" width="12.28515625" customWidth="1"/>
    <col min="3355" max="3355" width="12.42578125" customWidth="1"/>
    <col min="3356" max="3356" width="12.5703125" customWidth="1"/>
    <col min="3357" max="3357" width="12.42578125" customWidth="1"/>
    <col min="3585" max="3585" width="5.5703125" customWidth="1"/>
    <col min="3586" max="3586" width="9.140625" customWidth="1"/>
    <col min="3608" max="3608" width="19.7109375" customWidth="1"/>
    <col min="3610" max="3610" width="12.28515625" customWidth="1"/>
    <col min="3611" max="3611" width="12.42578125" customWidth="1"/>
    <col min="3612" max="3612" width="12.5703125" customWidth="1"/>
    <col min="3613" max="3613" width="12.42578125" customWidth="1"/>
    <col min="3841" max="3841" width="5.5703125" customWidth="1"/>
    <col min="3842" max="3842" width="9.140625" customWidth="1"/>
    <col min="3864" max="3864" width="19.7109375" customWidth="1"/>
    <col min="3866" max="3866" width="12.28515625" customWidth="1"/>
    <col min="3867" max="3867" width="12.42578125" customWidth="1"/>
    <col min="3868" max="3868" width="12.5703125" customWidth="1"/>
    <col min="3869" max="3869" width="12.42578125" customWidth="1"/>
    <col min="4097" max="4097" width="5.5703125" customWidth="1"/>
    <col min="4098" max="4098" width="9.140625" customWidth="1"/>
    <col min="4120" max="4120" width="19.7109375" customWidth="1"/>
    <col min="4122" max="4122" width="12.28515625" customWidth="1"/>
    <col min="4123" max="4123" width="12.42578125" customWidth="1"/>
    <col min="4124" max="4124" width="12.5703125" customWidth="1"/>
    <col min="4125" max="4125" width="12.42578125" customWidth="1"/>
    <col min="4353" max="4353" width="5.5703125" customWidth="1"/>
    <col min="4354" max="4354" width="9.140625" customWidth="1"/>
    <col min="4376" max="4376" width="19.7109375" customWidth="1"/>
    <col min="4378" max="4378" width="12.28515625" customWidth="1"/>
    <col min="4379" max="4379" width="12.42578125" customWidth="1"/>
    <col min="4380" max="4380" width="12.5703125" customWidth="1"/>
    <col min="4381" max="4381" width="12.42578125" customWidth="1"/>
    <col min="4609" max="4609" width="5.5703125" customWidth="1"/>
    <col min="4610" max="4610" width="9.140625" customWidth="1"/>
    <col min="4632" max="4632" width="19.7109375" customWidth="1"/>
    <col min="4634" max="4634" width="12.28515625" customWidth="1"/>
    <col min="4635" max="4635" width="12.42578125" customWidth="1"/>
    <col min="4636" max="4636" width="12.5703125" customWidth="1"/>
    <col min="4637" max="4637" width="12.42578125" customWidth="1"/>
    <col min="4865" max="4865" width="5.5703125" customWidth="1"/>
    <col min="4866" max="4866" width="9.140625" customWidth="1"/>
    <col min="4888" max="4888" width="19.7109375" customWidth="1"/>
    <col min="4890" max="4890" width="12.28515625" customWidth="1"/>
    <col min="4891" max="4891" width="12.42578125" customWidth="1"/>
    <col min="4892" max="4892" width="12.5703125" customWidth="1"/>
    <col min="4893" max="4893" width="12.42578125" customWidth="1"/>
    <col min="5121" max="5121" width="5.5703125" customWidth="1"/>
    <col min="5122" max="5122" width="9.140625" customWidth="1"/>
    <col min="5144" max="5144" width="19.7109375" customWidth="1"/>
    <col min="5146" max="5146" width="12.28515625" customWidth="1"/>
    <col min="5147" max="5147" width="12.42578125" customWidth="1"/>
    <col min="5148" max="5148" width="12.5703125" customWidth="1"/>
    <col min="5149" max="5149" width="12.42578125" customWidth="1"/>
    <col min="5377" max="5377" width="5.5703125" customWidth="1"/>
    <col min="5378" max="5378" width="9.140625" customWidth="1"/>
    <col min="5400" max="5400" width="19.7109375" customWidth="1"/>
    <col min="5402" max="5402" width="12.28515625" customWidth="1"/>
    <col min="5403" max="5403" width="12.42578125" customWidth="1"/>
    <col min="5404" max="5404" width="12.5703125" customWidth="1"/>
    <col min="5405" max="5405" width="12.42578125" customWidth="1"/>
    <col min="5633" max="5633" width="5.5703125" customWidth="1"/>
    <col min="5634" max="5634" width="9.140625" customWidth="1"/>
    <col min="5656" max="5656" width="19.7109375" customWidth="1"/>
    <col min="5658" max="5658" width="12.28515625" customWidth="1"/>
    <col min="5659" max="5659" width="12.42578125" customWidth="1"/>
    <col min="5660" max="5660" width="12.5703125" customWidth="1"/>
    <col min="5661" max="5661" width="12.42578125" customWidth="1"/>
    <col min="5889" max="5889" width="5.5703125" customWidth="1"/>
    <col min="5890" max="5890" width="9.140625" customWidth="1"/>
    <col min="5912" max="5912" width="19.7109375" customWidth="1"/>
    <col min="5914" max="5914" width="12.28515625" customWidth="1"/>
    <col min="5915" max="5915" width="12.42578125" customWidth="1"/>
    <col min="5916" max="5916" width="12.5703125" customWidth="1"/>
    <col min="5917" max="5917" width="12.42578125" customWidth="1"/>
    <col min="6145" max="6145" width="5.5703125" customWidth="1"/>
    <col min="6146" max="6146" width="9.140625" customWidth="1"/>
    <col min="6168" max="6168" width="19.7109375" customWidth="1"/>
    <col min="6170" max="6170" width="12.28515625" customWidth="1"/>
    <col min="6171" max="6171" width="12.42578125" customWidth="1"/>
    <col min="6172" max="6172" width="12.5703125" customWidth="1"/>
    <col min="6173" max="6173" width="12.42578125" customWidth="1"/>
    <col min="6401" max="6401" width="5.5703125" customWidth="1"/>
    <col min="6402" max="6402" width="9.140625" customWidth="1"/>
    <col min="6424" max="6424" width="19.7109375" customWidth="1"/>
    <col min="6426" max="6426" width="12.28515625" customWidth="1"/>
    <col min="6427" max="6427" width="12.42578125" customWidth="1"/>
    <col min="6428" max="6428" width="12.5703125" customWidth="1"/>
    <col min="6429" max="6429" width="12.42578125" customWidth="1"/>
    <col min="6657" max="6657" width="5.5703125" customWidth="1"/>
    <col min="6658" max="6658" width="9.140625" customWidth="1"/>
    <col min="6680" max="6680" width="19.7109375" customWidth="1"/>
    <col min="6682" max="6682" width="12.28515625" customWidth="1"/>
    <col min="6683" max="6683" width="12.42578125" customWidth="1"/>
    <col min="6684" max="6684" width="12.5703125" customWidth="1"/>
    <col min="6685" max="6685" width="12.42578125" customWidth="1"/>
    <col min="6913" max="6913" width="5.5703125" customWidth="1"/>
    <col min="6914" max="6914" width="9.140625" customWidth="1"/>
    <col min="6936" max="6936" width="19.7109375" customWidth="1"/>
    <col min="6938" max="6938" width="12.28515625" customWidth="1"/>
    <col min="6939" max="6939" width="12.42578125" customWidth="1"/>
    <col min="6940" max="6940" width="12.5703125" customWidth="1"/>
    <col min="6941" max="6941" width="12.42578125" customWidth="1"/>
    <col min="7169" max="7169" width="5.5703125" customWidth="1"/>
    <col min="7170" max="7170" width="9.140625" customWidth="1"/>
    <col min="7192" max="7192" width="19.7109375" customWidth="1"/>
    <col min="7194" max="7194" width="12.28515625" customWidth="1"/>
    <col min="7195" max="7195" width="12.42578125" customWidth="1"/>
    <col min="7196" max="7196" width="12.5703125" customWidth="1"/>
    <col min="7197" max="7197" width="12.42578125" customWidth="1"/>
    <col min="7425" max="7425" width="5.5703125" customWidth="1"/>
    <col min="7426" max="7426" width="9.140625" customWidth="1"/>
    <col min="7448" max="7448" width="19.7109375" customWidth="1"/>
    <col min="7450" max="7450" width="12.28515625" customWidth="1"/>
    <col min="7451" max="7451" width="12.42578125" customWidth="1"/>
    <col min="7452" max="7452" width="12.5703125" customWidth="1"/>
    <col min="7453" max="7453" width="12.42578125" customWidth="1"/>
    <col min="7681" max="7681" width="5.5703125" customWidth="1"/>
    <col min="7682" max="7682" width="9.140625" customWidth="1"/>
    <col min="7704" max="7704" width="19.7109375" customWidth="1"/>
    <col min="7706" max="7706" width="12.28515625" customWidth="1"/>
    <col min="7707" max="7707" width="12.42578125" customWidth="1"/>
    <col min="7708" max="7708" width="12.5703125" customWidth="1"/>
    <col min="7709" max="7709" width="12.42578125" customWidth="1"/>
    <col min="7937" max="7937" width="5.5703125" customWidth="1"/>
    <col min="7938" max="7938" width="9.140625" customWidth="1"/>
    <col min="7960" max="7960" width="19.7109375" customWidth="1"/>
    <col min="7962" max="7962" width="12.28515625" customWidth="1"/>
    <col min="7963" max="7963" width="12.42578125" customWidth="1"/>
    <col min="7964" max="7964" width="12.5703125" customWidth="1"/>
    <col min="7965" max="7965" width="12.42578125" customWidth="1"/>
    <col min="8193" max="8193" width="5.5703125" customWidth="1"/>
    <col min="8194" max="8194" width="9.140625" customWidth="1"/>
    <col min="8216" max="8216" width="19.7109375" customWidth="1"/>
    <col min="8218" max="8218" width="12.28515625" customWidth="1"/>
    <col min="8219" max="8219" width="12.42578125" customWidth="1"/>
    <col min="8220" max="8220" width="12.5703125" customWidth="1"/>
    <col min="8221" max="8221" width="12.42578125" customWidth="1"/>
    <col min="8449" max="8449" width="5.5703125" customWidth="1"/>
    <col min="8450" max="8450" width="9.140625" customWidth="1"/>
    <col min="8472" max="8472" width="19.7109375" customWidth="1"/>
    <col min="8474" max="8474" width="12.28515625" customWidth="1"/>
    <col min="8475" max="8475" width="12.42578125" customWidth="1"/>
    <col min="8476" max="8476" width="12.5703125" customWidth="1"/>
    <col min="8477" max="8477" width="12.42578125" customWidth="1"/>
    <col min="8705" max="8705" width="5.5703125" customWidth="1"/>
    <col min="8706" max="8706" width="9.140625" customWidth="1"/>
    <col min="8728" max="8728" width="19.7109375" customWidth="1"/>
    <col min="8730" max="8730" width="12.28515625" customWidth="1"/>
    <col min="8731" max="8731" width="12.42578125" customWidth="1"/>
    <col min="8732" max="8732" width="12.5703125" customWidth="1"/>
    <col min="8733" max="8733" width="12.42578125" customWidth="1"/>
    <col min="8961" max="8961" width="5.5703125" customWidth="1"/>
    <col min="8962" max="8962" width="9.140625" customWidth="1"/>
    <col min="8984" max="8984" width="19.7109375" customWidth="1"/>
    <col min="8986" max="8986" width="12.28515625" customWidth="1"/>
    <col min="8987" max="8987" width="12.42578125" customWidth="1"/>
    <col min="8988" max="8988" width="12.5703125" customWidth="1"/>
    <col min="8989" max="8989" width="12.42578125" customWidth="1"/>
    <col min="9217" max="9217" width="5.5703125" customWidth="1"/>
    <col min="9218" max="9218" width="9.140625" customWidth="1"/>
    <col min="9240" max="9240" width="19.7109375" customWidth="1"/>
    <col min="9242" max="9242" width="12.28515625" customWidth="1"/>
    <col min="9243" max="9243" width="12.42578125" customWidth="1"/>
    <col min="9244" max="9244" width="12.5703125" customWidth="1"/>
    <col min="9245" max="9245" width="12.42578125" customWidth="1"/>
    <col min="9473" max="9473" width="5.5703125" customWidth="1"/>
    <col min="9474" max="9474" width="9.140625" customWidth="1"/>
    <col min="9496" max="9496" width="19.7109375" customWidth="1"/>
    <col min="9498" max="9498" width="12.28515625" customWidth="1"/>
    <col min="9499" max="9499" width="12.42578125" customWidth="1"/>
    <col min="9500" max="9500" width="12.5703125" customWidth="1"/>
    <col min="9501" max="9501" width="12.42578125" customWidth="1"/>
    <col min="9729" max="9729" width="5.5703125" customWidth="1"/>
    <col min="9730" max="9730" width="9.140625" customWidth="1"/>
    <col min="9752" max="9752" width="19.7109375" customWidth="1"/>
    <col min="9754" max="9754" width="12.28515625" customWidth="1"/>
    <col min="9755" max="9755" width="12.42578125" customWidth="1"/>
    <col min="9756" max="9756" width="12.5703125" customWidth="1"/>
    <col min="9757" max="9757" width="12.42578125" customWidth="1"/>
    <col min="9985" max="9985" width="5.5703125" customWidth="1"/>
    <col min="9986" max="9986" width="9.140625" customWidth="1"/>
    <col min="10008" max="10008" width="19.7109375" customWidth="1"/>
    <col min="10010" max="10010" width="12.28515625" customWidth="1"/>
    <col min="10011" max="10011" width="12.42578125" customWidth="1"/>
    <col min="10012" max="10012" width="12.5703125" customWidth="1"/>
    <col min="10013" max="10013" width="12.42578125" customWidth="1"/>
    <col min="10241" max="10241" width="5.5703125" customWidth="1"/>
    <col min="10242" max="10242" width="9.140625" customWidth="1"/>
    <col min="10264" max="10264" width="19.7109375" customWidth="1"/>
    <col min="10266" max="10266" width="12.28515625" customWidth="1"/>
    <col min="10267" max="10267" width="12.42578125" customWidth="1"/>
    <col min="10268" max="10268" width="12.5703125" customWidth="1"/>
    <col min="10269" max="10269" width="12.42578125" customWidth="1"/>
    <col min="10497" max="10497" width="5.5703125" customWidth="1"/>
    <col min="10498" max="10498" width="9.140625" customWidth="1"/>
    <col min="10520" max="10520" width="19.7109375" customWidth="1"/>
    <col min="10522" max="10522" width="12.28515625" customWidth="1"/>
    <col min="10523" max="10523" width="12.42578125" customWidth="1"/>
    <col min="10524" max="10524" width="12.5703125" customWidth="1"/>
    <col min="10525" max="10525" width="12.42578125" customWidth="1"/>
    <col min="10753" max="10753" width="5.5703125" customWidth="1"/>
    <col min="10754" max="10754" width="9.140625" customWidth="1"/>
    <col min="10776" max="10776" width="19.7109375" customWidth="1"/>
    <col min="10778" max="10778" width="12.28515625" customWidth="1"/>
    <col min="10779" max="10779" width="12.42578125" customWidth="1"/>
    <col min="10780" max="10780" width="12.5703125" customWidth="1"/>
    <col min="10781" max="10781" width="12.42578125" customWidth="1"/>
    <col min="11009" max="11009" width="5.5703125" customWidth="1"/>
    <col min="11010" max="11010" width="9.140625" customWidth="1"/>
    <col min="11032" max="11032" width="19.7109375" customWidth="1"/>
    <col min="11034" max="11034" width="12.28515625" customWidth="1"/>
    <col min="11035" max="11035" width="12.42578125" customWidth="1"/>
    <col min="11036" max="11036" width="12.5703125" customWidth="1"/>
    <col min="11037" max="11037" width="12.42578125" customWidth="1"/>
    <col min="11265" max="11265" width="5.5703125" customWidth="1"/>
    <col min="11266" max="11266" width="9.140625" customWidth="1"/>
    <col min="11288" max="11288" width="19.7109375" customWidth="1"/>
    <col min="11290" max="11290" width="12.28515625" customWidth="1"/>
    <col min="11291" max="11291" width="12.42578125" customWidth="1"/>
    <col min="11292" max="11292" width="12.5703125" customWidth="1"/>
    <col min="11293" max="11293" width="12.42578125" customWidth="1"/>
    <col min="11521" max="11521" width="5.5703125" customWidth="1"/>
    <col min="11522" max="11522" width="9.140625" customWidth="1"/>
    <col min="11544" max="11544" width="19.7109375" customWidth="1"/>
    <col min="11546" max="11546" width="12.28515625" customWidth="1"/>
    <col min="11547" max="11547" width="12.42578125" customWidth="1"/>
    <col min="11548" max="11548" width="12.5703125" customWidth="1"/>
    <col min="11549" max="11549" width="12.42578125" customWidth="1"/>
    <col min="11777" max="11777" width="5.5703125" customWidth="1"/>
    <col min="11778" max="11778" width="9.140625" customWidth="1"/>
    <col min="11800" max="11800" width="19.7109375" customWidth="1"/>
    <col min="11802" max="11802" width="12.28515625" customWidth="1"/>
    <col min="11803" max="11803" width="12.42578125" customWidth="1"/>
    <col min="11804" max="11804" width="12.5703125" customWidth="1"/>
    <col min="11805" max="11805" width="12.42578125" customWidth="1"/>
    <col min="12033" max="12033" width="5.5703125" customWidth="1"/>
    <col min="12034" max="12034" width="9.140625" customWidth="1"/>
    <col min="12056" max="12056" width="19.7109375" customWidth="1"/>
    <col min="12058" max="12058" width="12.28515625" customWidth="1"/>
    <col min="12059" max="12059" width="12.42578125" customWidth="1"/>
    <col min="12060" max="12060" width="12.5703125" customWidth="1"/>
    <col min="12061" max="12061" width="12.42578125" customWidth="1"/>
    <col min="12289" max="12289" width="5.5703125" customWidth="1"/>
    <col min="12290" max="12290" width="9.140625" customWidth="1"/>
    <col min="12312" max="12312" width="19.7109375" customWidth="1"/>
    <col min="12314" max="12314" width="12.28515625" customWidth="1"/>
    <col min="12315" max="12315" width="12.42578125" customWidth="1"/>
    <col min="12316" max="12316" width="12.5703125" customWidth="1"/>
    <col min="12317" max="12317" width="12.42578125" customWidth="1"/>
    <col min="12545" max="12545" width="5.5703125" customWidth="1"/>
    <col min="12546" max="12546" width="9.140625" customWidth="1"/>
    <col min="12568" max="12568" width="19.7109375" customWidth="1"/>
    <col min="12570" max="12570" width="12.28515625" customWidth="1"/>
    <col min="12571" max="12571" width="12.42578125" customWidth="1"/>
    <col min="12572" max="12572" width="12.5703125" customWidth="1"/>
    <col min="12573" max="12573" width="12.42578125" customWidth="1"/>
    <col min="12801" max="12801" width="5.5703125" customWidth="1"/>
    <col min="12802" max="12802" width="9.140625" customWidth="1"/>
    <col min="12824" max="12824" width="19.7109375" customWidth="1"/>
    <col min="12826" max="12826" width="12.28515625" customWidth="1"/>
    <col min="12827" max="12827" width="12.42578125" customWidth="1"/>
    <col min="12828" max="12828" width="12.5703125" customWidth="1"/>
    <col min="12829" max="12829" width="12.42578125" customWidth="1"/>
    <col min="13057" max="13057" width="5.5703125" customWidth="1"/>
    <col min="13058" max="13058" width="9.140625" customWidth="1"/>
    <col min="13080" max="13080" width="19.7109375" customWidth="1"/>
    <col min="13082" max="13082" width="12.28515625" customWidth="1"/>
    <col min="13083" max="13083" width="12.42578125" customWidth="1"/>
    <col min="13084" max="13084" width="12.5703125" customWidth="1"/>
    <col min="13085" max="13085" width="12.42578125" customWidth="1"/>
    <col min="13313" max="13313" width="5.5703125" customWidth="1"/>
    <col min="13314" max="13314" width="9.140625" customWidth="1"/>
    <col min="13336" max="13336" width="19.7109375" customWidth="1"/>
    <col min="13338" max="13338" width="12.28515625" customWidth="1"/>
    <col min="13339" max="13339" width="12.42578125" customWidth="1"/>
    <col min="13340" max="13340" width="12.5703125" customWidth="1"/>
    <col min="13341" max="13341" width="12.42578125" customWidth="1"/>
    <col min="13569" max="13569" width="5.5703125" customWidth="1"/>
    <col min="13570" max="13570" width="9.140625" customWidth="1"/>
    <col min="13592" max="13592" width="19.7109375" customWidth="1"/>
    <col min="13594" max="13594" width="12.28515625" customWidth="1"/>
    <col min="13595" max="13595" width="12.42578125" customWidth="1"/>
    <col min="13596" max="13596" width="12.5703125" customWidth="1"/>
    <col min="13597" max="13597" width="12.42578125" customWidth="1"/>
    <col min="13825" max="13825" width="5.5703125" customWidth="1"/>
    <col min="13826" max="13826" width="9.140625" customWidth="1"/>
    <col min="13848" max="13848" width="19.7109375" customWidth="1"/>
    <col min="13850" max="13850" width="12.28515625" customWidth="1"/>
    <col min="13851" max="13851" width="12.42578125" customWidth="1"/>
    <col min="13852" max="13852" width="12.5703125" customWidth="1"/>
    <col min="13853" max="13853" width="12.42578125" customWidth="1"/>
    <col min="14081" max="14081" width="5.5703125" customWidth="1"/>
    <col min="14082" max="14082" width="9.140625" customWidth="1"/>
    <col min="14104" max="14104" width="19.7109375" customWidth="1"/>
    <col min="14106" max="14106" width="12.28515625" customWidth="1"/>
    <col min="14107" max="14107" width="12.42578125" customWidth="1"/>
    <col min="14108" max="14108" width="12.5703125" customWidth="1"/>
    <col min="14109" max="14109" width="12.42578125" customWidth="1"/>
    <col min="14337" max="14337" width="5.5703125" customWidth="1"/>
    <col min="14338" max="14338" width="9.140625" customWidth="1"/>
    <col min="14360" max="14360" width="19.7109375" customWidth="1"/>
    <col min="14362" max="14362" width="12.28515625" customWidth="1"/>
    <col min="14363" max="14363" width="12.42578125" customWidth="1"/>
    <col min="14364" max="14364" width="12.5703125" customWidth="1"/>
    <col min="14365" max="14365" width="12.42578125" customWidth="1"/>
    <col min="14593" max="14593" width="5.5703125" customWidth="1"/>
    <col min="14594" max="14594" width="9.140625" customWidth="1"/>
    <col min="14616" max="14616" width="19.7109375" customWidth="1"/>
    <col min="14618" max="14618" width="12.28515625" customWidth="1"/>
    <col min="14619" max="14619" width="12.42578125" customWidth="1"/>
    <col min="14620" max="14620" width="12.5703125" customWidth="1"/>
    <col min="14621" max="14621" width="12.42578125" customWidth="1"/>
    <col min="14849" max="14849" width="5.5703125" customWidth="1"/>
    <col min="14850" max="14850" width="9.140625" customWidth="1"/>
    <col min="14872" max="14872" width="19.7109375" customWidth="1"/>
    <col min="14874" max="14874" width="12.28515625" customWidth="1"/>
    <col min="14875" max="14875" width="12.42578125" customWidth="1"/>
    <col min="14876" max="14876" width="12.5703125" customWidth="1"/>
    <col min="14877" max="14877" width="12.42578125" customWidth="1"/>
    <col min="15105" max="15105" width="5.5703125" customWidth="1"/>
    <col min="15106" max="15106" width="9.140625" customWidth="1"/>
    <col min="15128" max="15128" width="19.7109375" customWidth="1"/>
    <col min="15130" max="15130" width="12.28515625" customWidth="1"/>
    <col min="15131" max="15131" width="12.42578125" customWidth="1"/>
    <col min="15132" max="15132" width="12.5703125" customWidth="1"/>
    <col min="15133" max="15133" width="12.42578125" customWidth="1"/>
    <col min="15361" max="15361" width="5.5703125" customWidth="1"/>
    <col min="15362" max="15362" width="9.140625" customWidth="1"/>
    <col min="15384" max="15384" width="19.7109375" customWidth="1"/>
    <col min="15386" max="15386" width="12.28515625" customWidth="1"/>
    <col min="15387" max="15387" width="12.42578125" customWidth="1"/>
    <col min="15388" max="15388" width="12.5703125" customWidth="1"/>
    <col min="15389" max="15389" width="12.42578125" customWidth="1"/>
    <col min="15617" max="15617" width="5.5703125" customWidth="1"/>
    <col min="15618" max="15618" width="9.140625" customWidth="1"/>
    <col min="15640" max="15640" width="19.7109375" customWidth="1"/>
    <col min="15642" max="15642" width="12.28515625" customWidth="1"/>
    <col min="15643" max="15643" width="12.42578125" customWidth="1"/>
    <col min="15644" max="15644" width="12.5703125" customWidth="1"/>
    <col min="15645" max="15645" width="12.42578125" customWidth="1"/>
    <col min="15873" max="15873" width="5.5703125" customWidth="1"/>
    <col min="15874" max="15874" width="9.140625" customWidth="1"/>
    <col min="15896" max="15896" width="19.7109375" customWidth="1"/>
    <col min="15898" max="15898" width="12.28515625" customWidth="1"/>
    <col min="15899" max="15899" width="12.42578125" customWidth="1"/>
    <col min="15900" max="15900" width="12.5703125" customWidth="1"/>
    <col min="15901" max="15901" width="12.42578125" customWidth="1"/>
    <col min="16129" max="16129" width="5.5703125" customWidth="1"/>
    <col min="16130" max="16130" width="9.140625" customWidth="1"/>
    <col min="16152" max="16152" width="19.7109375" customWidth="1"/>
    <col min="16154" max="16154" width="12.28515625" customWidth="1"/>
    <col min="16155" max="16155" width="12.42578125" customWidth="1"/>
    <col min="16156" max="16156" width="12.5703125" customWidth="1"/>
    <col min="16157" max="16157" width="12.42578125" customWidth="1"/>
  </cols>
  <sheetData>
    <row r="1" spans="1:19" ht="23.25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9" ht="26.25" x14ac:dyDescent="0.4">
      <c r="A2" s="110"/>
      <c r="B2" s="111"/>
      <c r="C2" s="112"/>
      <c r="D2" s="112"/>
      <c r="E2" s="111"/>
      <c r="F2" s="113" t="s">
        <v>142</v>
      </c>
      <c r="G2" s="124">
        <v>1</v>
      </c>
      <c r="H2" s="114" t="str">
        <f ca="1">CONCATENATE("/",D5,"/",E10,"/",YEAR(D17))</f>
        <v>/1/8696/2021</v>
      </c>
      <c r="I2" s="115"/>
      <c r="J2" s="115"/>
      <c r="K2" s="116"/>
    </row>
    <row r="3" spans="1:19" ht="18" x14ac:dyDescent="0.25">
      <c r="A3" s="110"/>
      <c r="B3" s="227" t="s">
        <v>270</v>
      </c>
      <c r="C3" s="227"/>
      <c r="D3" s="227"/>
      <c r="E3" s="227"/>
      <c r="F3" s="227"/>
      <c r="G3" s="227"/>
      <c r="H3" s="227"/>
      <c r="I3" s="227"/>
      <c r="J3" s="227"/>
      <c r="K3" s="116"/>
    </row>
    <row r="4" spans="1:19" ht="18" x14ac:dyDescent="0.25">
      <c r="A4" s="110"/>
      <c r="B4" s="227" t="s">
        <v>376</v>
      </c>
      <c r="C4" s="227"/>
      <c r="D4" s="227"/>
      <c r="E4" s="227"/>
      <c r="F4" s="227"/>
      <c r="G4" s="227"/>
      <c r="H4" s="227"/>
      <c r="I4" s="227"/>
      <c r="J4" s="227"/>
      <c r="K4" s="116"/>
    </row>
    <row r="5" spans="1:19" ht="18" x14ac:dyDescent="0.25">
      <c r="A5" s="110"/>
      <c r="B5" s="157" t="s">
        <v>0</v>
      </c>
      <c r="C5" s="112"/>
      <c r="D5" s="228">
        <v>1</v>
      </c>
      <c r="E5" s="228"/>
      <c r="F5" s="112"/>
      <c r="G5" s="112"/>
      <c r="H5" s="112"/>
      <c r="I5" s="117"/>
      <c r="J5" s="112"/>
      <c r="K5" s="116"/>
    </row>
    <row r="6" spans="1:19" ht="18" x14ac:dyDescent="0.25">
      <c r="A6" s="110"/>
      <c r="B6" s="157" t="s">
        <v>1</v>
      </c>
      <c r="C6" s="112"/>
      <c r="D6" s="228" t="s">
        <v>299</v>
      </c>
      <c r="E6" s="228"/>
      <c r="F6" s="228"/>
      <c r="G6" s="228"/>
      <c r="H6" s="228"/>
      <c r="I6" s="228"/>
      <c r="J6" s="228"/>
      <c r="K6" s="116"/>
    </row>
    <row r="7" spans="1:19" ht="18" x14ac:dyDescent="0.25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1"/>
    </row>
    <row r="8" spans="1:19" ht="20.100000000000001" customHeight="1" x14ac:dyDescent="0.25">
      <c r="A8" s="122"/>
      <c r="B8" s="229" t="s">
        <v>2</v>
      </c>
      <c r="C8" s="229"/>
      <c r="D8" s="229"/>
      <c r="E8" s="230" t="s">
        <v>3</v>
      </c>
      <c r="F8" s="230"/>
      <c r="G8" s="230"/>
      <c r="H8" s="230"/>
      <c r="I8" s="230"/>
      <c r="J8" s="230"/>
      <c r="K8" s="231"/>
    </row>
    <row r="9" spans="1:19" ht="20.100000000000001" customHeight="1" x14ac:dyDescent="0.25">
      <c r="A9" s="122"/>
      <c r="B9" s="229" t="s">
        <v>4</v>
      </c>
      <c r="C9" s="229"/>
      <c r="D9" s="229"/>
      <c r="E9" s="248" t="s">
        <v>298</v>
      </c>
      <c r="F9" s="248"/>
      <c r="G9" s="248"/>
      <c r="H9" s="248"/>
      <c r="I9" s="248"/>
      <c r="J9" s="248"/>
      <c r="K9" s="249"/>
    </row>
    <row r="10" spans="1:19" ht="26.25" customHeight="1" thickBot="1" x14ac:dyDescent="0.3">
      <c r="A10" s="123"/>
      <c r="B10" s="250" t="s">
        <v>5</v>
      </c>
      <c r="C10" s="250"/>
      <c r="D10" s="250"/>
      <c r="E10" s="251">
        <v>8696</v>
      </c>
      <c r="F10" s="251"/>
      <c r="G10" s="252" t="s">
        <v>6</v>
      </c>
      <c r="H10" s="252"/>
      <c r="I10" s="253" t="s">
        <v>300</v>
      </c>
      <c r="J10" s="253"/>
      <c r="K10" s="254"/>
    </row>
    <row r="11" spans="1:19" ht="45" customHeight="1" thickBot="1" x14ac:dyDescent="0.3">
      <c r="A11" s="232" t="s">
        <v>7</v>
      </c>
      <c r="B11" s="233"/>
      <c r="C11" s="234" t="s">
        <v>377</v>
      </c>
      <c r="D11" s="235"/>
      <c r="E11" s="235"/>
      <c r="F11" s="235"/>
      <c r="G11" s="235"/>
      <c r="H11" s="235"/>
      <c r="I11" s="235"/>
      <c r="J11" s="235"/>
      <c r="K11" s="236"/>
    </row>
    <row r="12" spans="1:19" s="2" customFormat="1" ht="20.100000000000001" customHeight="1" thickBot="1" x14ac:dyDescent="0.3">
      <c r="A12" s="1" t="s">
        <v>8</v>
      </c>
      <c r="B12" s="237" t="s">
        <v>9</v>
      </c>
      <c r="C12" s="237"/>
      <c r="D12" s="237"/>
      <c r="E12" s="237"/>
      <c r="F12" s="237"/>
      <c r="G12" s="237"/>
      <c r="H12" s="237"/>
      <c r="I12" s="237"/>
      <c r="J12" s="237"/>
      <c r="K12" s="238"/>
      <c r="M12" s="85"/>
      <c r="N12" s="85"/>
    </row>
    <row r="13" spans="1:19" s="2" customFormat="1" x14ac:dyDescent="0.25">
      <c r="A13" s="98">
        <v>1</v>
      </c>
      <c r="B13" s="239" t="s">
        <v>10</v>
      </c>
      <c r="C13" s="240"/>
      <c r="D13" s="240"/>
      <c r="E13" s="240"/>
      <c r="F13" s="240"/>
      <c r="G13" s="240"/>
      <c r="H13" s="240"/>
      <c r="I13" s="240"/>
      <c r="J13" s="240"/>
      <c r="K13" s="241"/>
      <c r="M13" s="85"/>
      <c r="N13" s="85"/>
      <c r="S13" s="158"/>
    </row>
    <row r="14" spans="1:19" s="2" customFormat="1" ht="25.5" customHeight="1" x14ac:dyDescent="0.25">
      <c r="A14" s="99">
        <v>2</v>
      </c>
      <c r="B14" s="242" t="s">
        <v>271</v>
      </c>
      <c r="C14" s="243"/>
      <c r="D14" s="243"/>
      <c r="E14" s="243"/>
      <c r="F14" s="243"/>
      <c r="G14" s="243"/>
      <c r="H14" s="243"/>
      <c r="I14" s="243"/>
      <c r="J14" s="243"/>
      <c r="K14" s="244"/>
      <c r="M14" s="85"/>
      <c r="N14" s="85"/>
      <c r="S14" s="159"/>
    </row>
    <row r="15" spans="1:19" s="2" customFormat="1" x14ac:dyDescent="0.25">
      <c r="A15" s="99">
        <v>3</v>
      </c>
      <c r="B15" s="245" t="s">
        <v>11</v>
      </c>
      <c r="C15" s="246"/>
      <c r="D15" s="246"/>
      <c r="E15" s="246"/>
      <c r="F15" s="246"/>
      <c r="G15" s="246"/>
      <c r="H15" s="246"/>
      <c r="I15" s="246"/>
      <c r="J15" s="246"/>
      <c r="K15" s="247"/>
      <c r="M15" s="85"/>
      <c r="N15" s="85"/>
    </row>
    <row r="16" spans="1:19" s="2" customFormat="1" ht="15.75" thickBot="1" x14ac:dyDescent="0.3">
      <c r="A16" s="99">
        <v>4</v>
      </c>
      <c r="B16" s="95" t="s">
        <v>12</v>
      </c>
      <c r="C16" s="96"/>
      <c r="D16" s="96"/>
      <c r="E16" s="96"/>
      <c r="F16" s="96"/>
      <c r="G16" s="96"/>
      <c r="H16" s="96"/>
      <c r="I16" s="96"/>
      <c r="J16" s="96"/>
      <c r="K16" s="97"/>
      <c r="M16" s="85"/>
      <c r="N16" s="85"/>
    </row>
    <row r="17" spans="1:14" s="2" customFormat="1" ht="20.100000000000001" customHeight="1" thickBot="1" x14ac:dyDescent="0.3">
      <c r="A17" s="80"/>
      <c r="B17" s="81" t="s">
        <v>154</v>
      </c>
      <c r="C17" s="81"/>
      <c r="D17" s="255">
        <f ca="1">TODAY()</f>
        <v>44377</v>
      </c>
      <c r="E17" s="255"/>
      <c r="F17" s="81"/>
      <c r="G17" s="81"/>
      <c r="H17" s="82" t="s">
        <v>13</v>
      </c>
      <c r="I17" s="256">
        <f ca="1">D17+365</f>
        <v>44742</v>
      </c>
      <c r="J17" s="256"/>
      <c r="K17" s="83"/>
      <c r="M17" s="85"/>
      <c r="N17" s="85"/>
    </row>
    <row r="18" spans="1:14" ht="15" customHeight="1" x14ac:dyDescent="0.25">
      <c r="A18" s="257" t="s">
        <v>14</v>
      </c>
      <c r="B18" s="258"/>
      <c r="C18" s="7" t="s">
        <v>15</v>
      </c>
      <c r="D18" s="8"/>
      <c r="E18" s="9"/>
      <c r="F18" s="259" t="s">
        <v>302</v>
      </c>
      <c r="G18" s="260"/>
      <c r="H18" s="260"/>
      <c r="I18" s="260"/>
      <c r="J18" s="260"/>
      <c r="K18" s="261"/>
    </row>
    <row r="19" spans="1:14" x14ac:dyDescent="0.25">
      <c r="A19" s="257"/>
      <c r="B19" s="258"/>
      <c r="C19" s="7" t="s">
        <v>16</v>
      </c>
      <c r="D19" s="8"/>
      <c r="E19" s="9"/>
      <c r="F19" s="262" t="s">
        <v>305</v>
      </c>
      <c r="G19" s="263"/>
      <c r="H19" s="263"/>
      <c r="I19" s="263"/>
      <c r="J19" s="263"/>
      <c r="K19" s="264"/>
    </row>
    <row r="20" spans="1:14" x14ac:dyDescent="0.25">
      <c r="A20" s="257"/>
      <c r="B20" s="258"/>
      <c r="C20" s="7" t="s">
        <v>17</v>
      </c>
      <c r="D20" s="8"/>
      <c r="E20" s="9"/>
      <c r="F20" s="262" t="s">
        <v>306</v>
      </c>
      <c r="G20" s="263"/>
      <c r="H20" s="263"/>
      <c r="I20" s="263"/>
      <c r="J20" s="263"/>
      <c r="K20" s="264"/>
    </row>
    <row r="21" spans="1:14" x14ac:dyDescent="0.25">
      <c r="A21" s="257"/>
      <c r="B21" s="258"/>
      <c r="C21" s="10" t="s">
        <v>18</v>
      </c>
      <c r="D21" s="11"/>
      <c r="E21" s="12"/>
      <c r="F21" s="265"/>
      <c r="G21" s="266"/>
      <c r="H21" s="266"/>
      <c r="I21" s="266"/>
      <c r="J21" s="266"/>
      <c r="K21" s="267"/>
    </row>
    <row r="22" spans="1:14" x14ac:dyDescent="0.25">
      <c r="A22" s="257"/>
      <c r="B22" s="258"/>
      <c r="C22" s="4" t="s">
        <v>15</v>
      </c>
      <c r="D22" s="5"/>
      <c r="E22" s="6"/>
      <c r="F22" s="268" t="s">
        <v>303</v>
      </c>
      <c r="G22" s="269"/>
      <c r="H22" s="269"/>
      <c r="I22" s="269"/>
      <c r="J22" s="269"/>
      <c r="K22" s="270"/>
    </row>
    <row r="23" spans="1:14" x14ac:dyDescent="0.25">
      <c r="A23" s="257"/>
      <c r="B23" s="258"/>
      <c r="C23" s="7" t="s">
        <v>16</v>
      </c>
      <c r="D23" s="8"/>
      <c r="E23" s="9"/>
      <c r="F23" s="262" t="s">
        <v>307</v>
      </c>
      <c r="G23" s="263"/>
      <c r="H23" s="263"/>
      <c r="I23" s="263"/>
      <c r="J23" s="263"/>
      <c r="K23" s="264"/>
    </row>
    <row r="24" spans="1:14" x14ac:dyDescent="0.25">
      <c r="A24" s="257"/>
      <c r="B24" s="258"/>
      <c r="C24" s="7" t="s">
        <v>17</v>
      </c>
      <c r="D24" s="8"/>
      <c r="E24" s="9"/>
      <c r="F24" s="262" t="s">
        <v>308</v>
      </c>
      <c r="G24" s="263"/>
      <c r="H24" s="263"/>
      <c r="I24" s="263"/>
      <c r="J24" s="263"/>
      <c r="K24" s="264"/>
    </row>
    <row r="25" spans="1:14" x14ac:dyDescent="0.25">
      <c r="A25" s="257"/>
      <c r="B25" s="258"/>
      <c r="C25" s="10" t="s">
        <v>19</v>
      </c>
      <c r="D25" s="11"/>
      <c r="E25" s="12"/>
      <c r="F25" s="265"/>
      <c r="G25" s="266"/>
      <c r="H25" s="266"/>
      <c r="I25" s="266"/>
      <c r="J25" s="266"/>
      <c r="K25" s="267"/>
    </row>
    <row r="26" spans="1:14" x14ac:dyDescent="0.25">
      <c r="A26" s="257"/>
      <c r="B26" s="258"/>
      <c r="C26" s="4" t="s">
        <v>15</v>
      </c>
      <c r="D26" s="5"/>
      <c r="E26" s="6"/>
      <c r="F26" s="268" t="s">
        <v>304</v>
      </c>
      <c r="G26" s="269"/>
      <c r="H26" s="269"/>
      <c r="I26" s="269"/>
      <c r="J26" s="269"/>
      <c r="K26" s="270"/>
    </row>
    <row r="27" spans="1:14" x14ac:dyDescent="0.25">
      <c r="A27" s="257"/>
      <c r="B27" s="258"/>
      <c r="C27" s="7" t="s">
        <v>16</v>
      </c>
      <c r="D27" s="8"/>
      <c r="E27" s="9"/>
      <c r="F27" s="262" t="s">
        <v>309</v>
      </c>
      <c r="G27" s="263"/>
      <c r="H27" s="263"/>
      <c r="I27" s="263"/>
      <c r="J27" s="263"/>
      <c r="K27" s="264"/>
    </row>
    <row r="28" spans="1:14" x14ac:dyDescent="0.25">
      <c r="A28" s="257"/>
      <c r="B28" s="258"/>
      <c r="C28" s="7" t="s">
        <v>17</v>
      </c>
      <c r="D28" s="8"/>
      <c r="E28" s="9"/>
      <c r="F28" s="262"/>
      <c r="G28" s="263"/>
      <c r="H28" s="263"/>
      <c r="I28" s="263"/>
      <c r="J28" s="263"/>
      <c r="K28" s="264"/>
    </row>
    <row r="29" spans="1:14" x14ac:dyDescent="0.25">
      <c r="A29" s="257"/>
      <c r="B29" s="258"/>
      <c r="C29" s="10" t="s">
        <v>20</v>
      </c>
      <c r="D29" s="11"/>
      <c r="E29" s="12"/>
      <c r="F29" s="265"/>
      <c r="G29" s="266"/>
      <c r="H29" s="266"/>
      <c r="I29" s="266"/>
      <c r="J29" s="266"/>
      <c r="K29" s="267"/>
    </row>
    <row r="30" spans="1:14" x14ac:dyDescent="0.25">
      <c r="A30" s="288" t="s">
        <v>21</v>
      </c>
      <c r="B30" s="289"/>
      <c r="C30" s="292"/>
      <c r="D30" s="293"/>
      <c r="E30" s="293"/>
      <c r="F30" s="293"/>
      <c r="G30" s="293"/>
      <c r="H30" s="293"/>
      <c r="I30" s="293"/>
      <c r="J30" s="293"/>
      <c r="K30" s="294"/>
    </row>
    <row r="31" spans="1:14" ht="15.75" thickBot="1" x14ac:dyDescent="0.3">
      <c r="A31" s="290"/>
      <c r="B31" s="291"/>
      <c r="C31" s="295"/>
      <c r="D31" s="296"/>
      <c r="E31" s="296"/>
      <c r="F31" s="296"/>
      <c r="G31" s="296"/>
      <c r="H31" s="296"/>
      <c r="I31" s="296"/>
      <c r="J31" s="296"/>
      <c r="K31" s="297"/>
    </row>
    <row r="32" spans="1:14" s="2" customFormat="1" ht="20.100000000000001" customHeight="1" x14ac:dyDescent="0.25">
      <c r="A32" s="1" t="s">
        <v>22</v>
      </c>
      <c r="B32" s="237" t="s">
        <v>23</v>
      </c>
      <c r="C32" s="237"/>
      <c r="D32" s="237"/>
      <c r="E32" s="237"/>
      <c r="F32" s="237"/>
      <c r="G32" s="237"/>
      <c r="H32" s="237"/>
      <c r="I32" s="237"/>
      <c r="J32" s="237"/>
      <c r="K32" s="238"/>
      <c r="M32" s="85"/>
      <c r="N32" s="85"/>
    </row>
    <row r="33" spans="1:14" ht="32.25" customHeight="1" x14ac:dyDescent="0.25">
      <c r="A33" s="271" t="s">
        <v>24</v>
      </c>
      <c r="B33" s="272"/>
      <c r="C33" s="13"/>
      <c r="D33" s="5"/>
      <c r="E33" s="5"/>
      <c r="F33" s="273" t="s">
        <v>25</v>
      </c>
      <c r="G33" s="274"/>
      <c r="H33" s="275"/>
      <c r="I33" s="276" t="s">
        <v>310</v>
      </c>
      <c r="J33" s="277"/>
      <c r="K33" s="278"/>
      <c r="M33" s="84">
        <v>2</v>
      </c>
    </row>
    <row r="34" spans="1:14" ht="24.95" customHeight="1" x14ac:dyDescent="0.25">
      <c r="A34" s="279" t="s">
        <v>26</v>
      </c>
      <c r="B34" s="280"/>
      <c r="C34" s="281">
        <v>733</v>
      </c>
      <c r="D34" s="282"/>
      <c r="E34" s="61" t="s">
        <v>27</v>
      </c>
      <c r="F34" s="283" t="s">
        <v>28</v>
      </c>
      <c r="G34" s="284"/>
      <c r="H34" s="285"/>
      <c r="I34" s="286">
        <v>1158</v>
      </c>
      <c r="J34" s="287"/>
      <c r="K34" s="62" t="s">
        <v>27</v>
      </c>
    </row>
    <row r="35" spans="1:14" ht="24.95" customHeight="1" x14ac:dyDescent="0.25">
      <c r="A35" s="279" t="s">
        <v>272</v>
      </c>
      <c r="B35" s="280"/>
      <c r="C35" s="281" t="str">
        <f>D6</f>
        <v>koszarowo-biurowy</v>
      </c>
      <c r="D35" s="282"/>
      <c r="E35" s="314"/>
      <c r="F35" s="283" t="s">
        <v>273</v>
      </c>
      <c r="G35" s="284"/>
      <c r="H35" s="285"/>
      <c r="I35" s="286" t="s">
        <v>301</v>
      </c>
      <c r="J35" s="287"/>
      <c r="K35" s="315"/>
    </row>
    <row r="36" spans="1:14" ht="31.5" customHeight="1" x14ac:dyDescent="0.25">
      <c r="A36" s="316" t="s">
        <v>29</v>
      </c>
      <c r="B36" s="317"/>
      <c r="C36" s="14"/>
      <c r="D36" s="15"/>
      <c r="E36" s="16"/>
      <c r="F36" s="273" t="s">
        <v>30</v>
      </c>
      <c r="G36" s="274"/>
      <c r="H36" s="275"/>
      <c r="I36" s="14"/>
      <c r="J36" s="15"/>
      <c r="K36" s="17"/>
      <c r="M36" s="84">
        <v>1</v>
      </c>
      <c r="N36" s="84">
        <v>1</v>
      </c>
    </row>
    <row r="37" spans="1:14" ht="17.25" customHeight="1" x14ac:dyDescent="0.25">
      <c r="A37" s="271" t="s">
        <v>31</v>
      </c>
      <c r="B37" s="272"/>
      <c r="C37" s="300">
        <v>6573</v>
      </c>
      <c r="D37" s="301"/>
      <c r="E37" s="304" t="s">
        <v>32</v>
      </c>
      <c r="F37" s="306" t="s">
        <v>33</v>
      </c>
      <c r="G37" s="307"/>
      <c r="H37" s="308"/>
      <c r="I37" s="309">
        <v>12.98</v>
      </c>
      <c r="J37" s="310"/>
      <c r="K37" s="18" t="s">
        <v>34</v>
      </c>
    </row>
    <row r="38" spans="1:14" x14ac:dyDescent="0.25">
      <c r="A38" s="298"/>
      <c r="B38" s="299"/>
      <c r="C38" s="302"/>
      <c r="D38" s="303"/>
      <c r="E38" s="305"/>
      <c r="F38" s="311" t="s">
        <v>35</v>
      </c>
      <c r="G38" s="312"/>
      <c r="H38" s="313"/>
      <c r="I38" s="55">
        <v>2</v>
      </c>
      <c r="J38" s="19" t="s">
        <v>36</v>
      </c>
      <c r="K38" s="56">
        <v>0</v>
      </c>
    </row>
    <row r="39" spans="1:14" ht="30" customHeight="1" x14ac:dyDescent="0.25">
      <c r="A39" s="279" t="s">
        <v>311</v>
      </c>
      <c r="B39" s="280"/>
      <c r="C39" s="20"/>
      <c r="D39" s="20"/>
      <c r="E39" s="20"/>
      <c r="F39" s="20"/>
      <c r="G39" s="20"/>
      <c r="H39" s="20"/>
      <c r="I39" s="20"/>
      <c r="J39" s="20"/>
      <c r="K39" s="17"/>
      <c r="M39" s="84">
        <v>2</v>
      </c>
      <c r="N39" s="84">
        <v>2</v>
      </c>
    </row>
    <row r="40" spans="1:14" ht="30" customHeight="1" x14ac:dyDescent="0.25">
      <c r="A40" s="316" t="s">
        <v>37</v>
      </c>
      <c r="B40" s="317"/>
      <c r="C40" s="20"/>
      <c r="D40" s="20"/>
      <c r="E40" s="20"/>
      <c r="F40" s="20"/>
      <c r="G40" s="20"/>
      <c r="H40" s="20"/>
      <c r="I40" s="20"/>
      <c r="J40" s="20"/>
      <c r="K40" s="17"/>
      <c r="M40" s="84">
        <v>2</v>
      </c>
      <c r="N40" s="84">
        <v>2</v>
      </c>
    </row>
    <row r="41" spans="1:14" ht="22.5" customHeight="1" x14ac:dyDescent="0.25">
      <c r="A41" s="324" t="s">
        <v>38</v>
      </c>
      <c r="B41" s="325"/>
      <c r="C41" s="5"/>
      <c r="D41" s="5"/>
      <c r="E41" s="5"/>
      <c r="F41" s="5"/>
      <c r="G41" s="5"/>
      <c r="H41" s="5"/>
      <c r="I41" s="5"/>
      <c r="J41" s="5"/>
      <c r="K41" s="21"/>
      <c r="M41" s="84">
        <v>2</v>
      </c>
    </row>
    <row r="42" spans="1:14" ht="24.95" customHeight="1" thickBot="1" x14ac:dyDescent="0.3">
      <c r="A42" s="326"/>
      <c r="B42" s="327"/>
      <c r="C42" s="63" t="s">
        <v>150</v>
      </c>
      <c r="D42" s="328"/>
      <c r="E42" s="328"/>
      <c r="F42" s="328"/>
      <c r="G42" s="328"/>
      <c r="H42" s="328"/>
      <c r="I42" s="328"/>
      <c r="J42" s="328"/>
      <c r="K42" s="329"/>
    </row>
    <row r="43" spans="1:14" ht="24.95" customHeight="1" x14ac:dyDescent="0.25">
      <c r="A43" s="330" t="s">
        <v>274</v>
      </c>
      <c r="B43" s="331"/>
      <c r="C43" s="101"/>
      <c r="D43" s="101"/>
      <c r="E43" s="101"/>
      <c r="F43" s="101"/>
      <c r="G43" s="101"/>
      <c r="H43" s="101"/>
      <c r="I43" s="101"/>
      <c r="J43" s="101"/>
      <c r="K43" s="102"/>
      <c r="M43" s="84" t="b">
        <v>1</v>
      </c>
    </row>
    <row r="44" spans="1:14" ht="24.95" customHeight="1" x14ac:dyDescent="0.25">
      <c r="A44" s="332"/>
      <c r="B44" s="333"/>
      <c r="C44" s="100"/>
      <c r="D44" s="100"/>
      <c r="E44" s="100"/>
      <c r="F44" s="100"/>
      <c r="G44" s="100"/>
      <c r="H44" s="100"/>
      <c r="I44" s="100"/>
      <c r="J44" s="100"/>
      <c r="K44" s="103"/>
      <c r="M44" s="84" t="b">
        <v>0</v>
      </c>
    </row>
    <row r="45" spans="1:14" ht="24.95" customHeight="1" x14ac:dyDescent="0.25">
      <c r="A45" s="332"/>
      <c r="B45" s="333"/>
      <c r="C45" s="100"/>
      <c r="D45" s="100"/>
      <c r="E45" s="100"/>
      <c r="F45" s="100"/>
      <c r="G45" s="100"/>
      <c r="H45" s="100"/>
      <c r="I45" s="100"/>
      <c r="J45" s="100"/>
      <c r="K45" s="103"/>
      <c r="M45" s="84" t="b">
        <v>0</v>
      </c>
    </row>
    <row r="46" spans="1:14" ht="24.95" customHeight="1" x14ac:dyDescent="0.25">
      <c r="A46" s="332"/>
      <c r="B46" s="333"/>
      <c r="C46" s="336"/>
      <c r="D46" s="337"/>
      <c r="E46" s="337"/>
      <c r="F46" s="337"/>
      <c r="G46" s="337"/>
      <c r="H46" s="337"/>
      <c r="I46" s="337"/>
      <c r="J46" s="337"/>
      <c r="K46" s="338"/>
      <c r="M46" s="84" t="b">
        <v>1</v>
      </c>
    </row>
    <row r="47" spans="1:14" ht="24.95" customHeight="1" x14ac:dyDescent="0.25">
      <c r="A47" s="332"/>
      <c r="B47" s="333"/>
      <c r="C47" s="339"/>
      <c r="D47" s="340"/>
      <c r="E47" s="340"/>
      <c r="F47" s="340"/>
      <c r="G47" s="340"/>
      <c r="H47" s="340"/>
      <c r="I47" s="340"/>
      <c r="J47" s="340"/>
      <c r="K47" s="341"/>
    </row>
    <row r="48" spans="1:14" ht="24.95" customHeight="1" thickBot="1" x14ac:dyDescent="0.3">
      <c r="A48" s="334"/>
      <c r="B48" s="335"/>
      <c r="C48" s="63"/>
      <c r="D48" s="63"/>
      <c r="E48" s="63"/>
      <c r="F48" s="63"/>
      <c r="G48" s="63"/>
      <c r="H48" s="63"/>
      <c r="I48" s="63"/>
      <c r="J48" s="63"/>
      <c r="K48" s="104"/>
    </row>
    <row r="49" spans="1:14" s="2" customFormat="1" ht="20.100000000000001" customHeight="1" x14ac:dyDescent="0.25">
      <c r="A49" s="1" t="s">
        <v>39</v>
      </c>
      <c r="B49" s="237" t="s">
        <v>40</v>
      </c>
      <c r="C49" s="237"/>
      <c r="D49" s="237"/>
      <c r="E49" s="237"/>
      <c r="F49" s="237"/>
      <c r="G49" s="237"/>
      <c r="H49" s="237"/>
      <c r="I49" s="237"/>
      <c r="J49" s="237"/>
      <c r="K49" s="238"/>
      <c r="M49" s="85"/>
      <c r="N49" s="85"/>
    </row>
    <row r="50" spans="1:14" x14ac:dyDescent="0.25">
      <c r="A50" s="22" t="s">
        <v>41</v>
      </c>
      <c r="B50" s="8"/>
      <c r="C50" s="8"/>
      <c r="D50" s="8"/>
      <c r="E50" s="8"/>
      <c r="F50" s="8"/>
      <c r="G50" s="8"/>
      <c r="H50" s="8"/>
      <c r="I50" s="8"/>
      <c r="J50" s="8"/>
      <c r="K50" s="23"/>
    </row>
    <row r="51" spans="1:14" x14ac:dyDescent="0.25">
      <c r="A51" s="3">
        <v>1</v>
      </c>
      <c r="B51" s="8" t="s">
        <v>42</v>
      </c>
      <c r="C51" s="8"/>
      <c r="D51" s="8"/>
      <c r="E51" s="8"/>
      <c r="F51" s="8"/>
      <c r="G51" s="8"/>
      <c r="H51" s="8"/>
      <c r="I51" s="8"/>
      <c r="J51" s="8"/>
      <c r="K51" s="23"/>
    </row>
    <row r="52" spans="1:14" ht="24.95" customHeight="1" x14ac:dyDescent="0.25">
      <c r="A52" s="3"/>
      <c r="B52" s="318" t="s">
        <v>312</v>
      </c>
      <c r="C52" s="318"/>
      <c r="D52" s="155" t="s">
        <v>149</v>
      </c>
      <c r="E52" s="54">
        <v>43599</v>
      </c>
      <c r="F52" s="319" t="s">
        <v>43</v>
      </c>
      <c r="G52" s="319"/>
      <c r="H52" s="319"/>
      <c r="I52" s="320" t="s">
        <v>313</v>
      </c>
      <c r="J52" s="320"/>
      <c r="K52" s="321"/>
    </row>
    <row r="53" spans="1:14" ht="24.95" customHeight="1" x14ac:dyDescent="0.25">
      <c r="A53" s="3"/>
      <c r="B53" s="322" t="s">
        <v>314</v>
      </c>
      <c r="C53" s="322"/>
      <c r="D53" s="322"/>
      <c r="E53" s="322"/>
      <c r="F53" s="322"/>
      <c r="G53" s="322"/>
      <c r="H53" s="322"/>
      <c r="I53" s="322"/>
      <c r="J53" s="322"/>
      <c r="K53" s="323"/>
    </row>
    <row r="54" spans="1:14" ht="24.95" customHeight="1" x14ac:dyDescent="0.25">
      <c r="A54" s="3"/>
      <c r="B54" s="322"/>
      <c r="C54" s="322"/>
      <c r="D54" s="322"/>
      <c r="E54" s="322"/>
      <c r="F54" s="322"/>
      <c r="G54" s="322"/>
      <c r="H54" s="322"/>
      <c r="I54" s="322"/>
      <c r="J54" s="322"/>
      <c r="K54" s="323"/>
    </row>
    <row r="55" spans="1:14" ht="24.95" customHeight="1" x14ac:dyDescent="0.25">
      <c r="A55" s="3"/>
      <c r="B55" s="322"/>
      <c r="C55" s="322"/>
      <c r="D55" s="322"/>
      <c r="E55" s="322"/>
      <c r="F55" s="322"/>
      <c r="G55" s="322"/>
      <c r="H55" s="322"/>
      <c r="I55" s="322"/>
      <c r="J55" s="322"/>
      <c r="K55" s="323"/>
    </row>
    <row r="56" spans="1:14" x14ac:dyDescent="0.25">
      <c r="A56" s="3">
        <v>2</v>
      </c>
      <c r="B56" s="8" t="s">
        <v>44</v>
      </c>
      <c r="C56" s="8"/>
      <c r="D56" s="8"/>
      <c r="E56" s="8"/>
      <c r="F56" s="8"/>
      <c r="G56" s="8"/>
      <c r="H56" s="8"/>
      <c r="I56" s="8"/>
      <c r="J56" s="8"/>
      <c r="K56" s="23"/>
    </row>
    <row r="57" spans="1:14" ht="24.95" customHeight="1" x14ac:dyDescent="0.25">
      <c r="A57" s="24"/>
      <c r="B57" s="350" t="s">
        <v>275</v>
      </c>
      <c r="C57" s="350"/>
      <c r="D57" s="350"/>
      <c r="E57" s="350"/>
      <c r="F57" s="350"/>
      <c r="G57" s="350"/>
      <c r="H57" s="350"/>
      <c r="I57" s="350"/>
      <c r="J57" s="350"/>
      <c r="K57" s="351"/>
    </row>
    <row r="58" spans="1:14" ht="24.95" customHeight="1" x14ac:dyDescent="0.25">
      <c r="A58" s="24"/>
      <c r="B58" s="352"/>
      <c r="C58" s="352"/>
      <c r="D58" s="352"/>
      <c r="E58" s="352"/>
      <c r="F58" s="352"/>
      <c r="G58" s="352"/>
      <c r="H58" s="352"/>
      <c r="I58" s="352"/>
      <c r="J58" s="352"/>
      <c r="K58" s="353"/>
    </row>
    <row r="59" spans="1:14" ht="24.75" customHeight="1" x14ac:dyDescent="0.25">
      <c r="A59" s="354" t="s">
        <v>45</v>
      </c>
      <c r="B59" s="355"/>
      <c r="C59" s="356"/>
      <c r="D59" s="357" t="s">
        <v>46</v>
      </c>
      <c r="E59" s="355"/>
      <c r="F59" s="356"/>
      <c r="G59" s="357" t="s">
        <v>47</v>
      </c>
      <c r="H59" s="355"/>
      <c r="I59" s="356"/>
      <c r="J59" s="357" t="s">
        <v>48</v>
      </c>
      <c r="K59" s="358"/>
    </row>
    <row r="60" spans="1:14" ht="107.25" customHeight="1" thickBot="1" x14ac:dyDescent="0.3">
      <c r="A60" s="342" t="s">
        <v>315</v>
      </c>
      <c r="B60" s="343"/>
      <c r="C60" s="343"/>
      <c r="D60" s="343" t="s">
        <v>316</v>
      </c>
      <c r="E60" s="343"/>
      <c r="F60" s="343"/>
      <c r="G60" s="343" t="s">
        <v>317</v>
      </c>
      <c r="H60" s="343"/>
      <c r="I60" s="343"/>
      <c r="J60" s="343"/>
      <c r="K60" s="344"/>
    </row>
    <row r="61" spans="1:14" s="2" customFormat="1" ht="20.100000000000001" customHeight="1" x14ac:dyDescent="0.25">
      <c r="A61" s="1" t="s">
        <v>49</v>
      </c>
      <c r="B61" s="237" t="s">
        <v>50</v>
      </c>
      <c r="C61" s="237"/>
      <c r="D61" s="237"/>
      <c r="E61" s="237"/>
      <c r="F61" s="237"/>
      <c r="G61" s="237"/>
      <c r="H61" s="237"/>
      <c r="I61" s="237"/>
      <c r="J61" s="237"/>
      <c r="K61" s="238"/>
      <c r="M61" s="85"/>
      <c r="N61" s="85"/>
    </row>
    <row r="62" spans="1:14" x14ac:dyDescent="0.25">
      <c r="A62" s="22" t="s">
        <v>51</v>
      </c>
      <c r="B62" s="8"/>
      <c r="C62" s="8"/>
      <c r="D62" s="8"/>
      <c r="E62" s="8"/>
      <c r="F62" s="8"/>
      <c r="G62" s="8"/>
      <c r="H62" s="8"/>
      <c r="I62" s="8"/>
      <c r="J62" s="8"/>
      <c r="K62" s="23"/>
    </row>
    <row r="63" spans="1:14" ht="68.25" customHeight="1" x14ac:dyDescent="0.25">
      <c r="A63" s="345" t="s">
        <v>45</v>
      </c>
      <c r="B63" s="346"/>
      <c r="C63" s="346"/>
      <c r="D63" s="346" t="s">
        <v>52</v>
      </c>
      <c r="E63" s="346"/>
      <c r="F63" s="346"/>
      <c r="G63" s="347" t="s">
        <v>269</v>
      </c>
      <c r="H63" s="348"/>
      <c r="I63" s="349"/>
      <c r="J63" s="25" t="s">
        <v>53</v>
      </c>
      <c r="K63" s="26" t="s">
        <v>279</v>
      </c>
    </row>
    <row r="64" spans="1:14" ht="15" customHeight="1" x14ac:dyDescent="0.25">
      <c r="A64" s="363" t="s">
        <v>278</v>
      </c>
      <c r="B64" s="364"/>
      <c r="C64" s="364"/>
      <c r="D64" s="364"/>
      <c r="E64" s="364"/>
      <c r="F64" s="364"/>
      <c r="G64" s="364"/>
      <c r="H64" s="364"/>
      <c r="I64" s="364"/>
      <c r="J64" s="90"/>
      <c r="K64" s="91"/>
    </row>
    <row r="65" spans="1:11" ht="24.95" customHeight="1" x14ac:dyDescent="0.25">
      <c r="A65" s="27">
        <v>1</v>
      </c>
      <c r="B65" s="366" t="s">
        <v>276</v>
      </c>
      <c r="C65" s="367"/>
      <c r="D65" s="368" t="s">
        <v>318</v>
      </c>
      <c r="E65" s="369"/>
      <c r="F65" s="370"/>
      <c r="G65" s="361" t="s">
        <v>324</v>
      </c>
      <c r="H65" s="365"/>
      <c r="I65" s="89" t="str">
        <f>IF(J65=DANE!$I$3,DANE!$J$3,IF(J65&lt;=DANE!$I$4,DANE!$J$4,IF(J65&gt;DANE!$I$4,IF(J65&lt;=DANE!$I$5,DANE!$J$5,IF(J65&gt;DANE!$I$5,DANE!$J$8)))))</f>
        <v>Zadowalający</v>
      </c>
      <c r="J65" s="57">
        <v>0.2</v>
      </c>
      <c r="K65" s="58"/>
    </row>
    <row r="66" spans="1:11" ht="24.95" customHeight="1" x14ac:dyDescent="0.25">
      <c r="A66" s="27">
        <v>2</v>
      </c>
      <c r="B66" s="371" t="s">
        <v>277</v>
      </c>
      <c r="C66" s="371"/>
      <c r="D66" s="360" t="s">
        <v>319</v>
      </c>
      <c r="E66" s="360"/>
      <c r="F66" s="360"/>
      <c r="G66" s="361"/>
      <c r="H66" s="362"/>
      <c r="I66" s="89" t="str">
        <f>IF(J66=DANE!$I$3,DANE!$J$3,IF(J66&lt;=DANE!$I$4,DANE!$J$4,IF(J66&gt;DANE!$I$4,IF(J66&lt;=DANE!$I$5,DANE!$J$5,IF(J66&gt;DANE!$I$5,DANE!$J$8)))))</f>
        <v>Nie występuje</v>
      </c>
      <c r="J66" s="57"/>
      <c r="K66" s="58"/>
    </row>
    <row r="67" spans="1:11" ht="24.95" customHeight="1" x14ac:dyDescent="0.25">
      <c r="A67" s="27">
        <v>3</v>
      </c>
      <c r="B67" s="359"/>
      <c r="C67" s="359"/>
      <c r="D67" s="360"/>
      <c r="E67" s="360"/>
      <c r="F67" s="360"/>
      <c r="G67" s="361"/>
      <c r="H67" s="362"/>
      <c r="I67" s="89" t="str">
        <f>IF(J67=DANE!$I$3,DANE!$J$3,IF(J67&lt;=DANE!$I$4,DANE!$J$4,IF(J67&gt;DANE!$I$4,IF(J67&lt;=DANE!$I$5,DANE!$J$5,IF(J67&gt;DANE!$I$5,DANE!$J$8)))))</f>
        <v>Nie występuje</v>
      </c>
      <c r="J67" s="57"/>
      <c r="K67" s="58"/>
    </row>
    <row r="68" spans="1:11" x14ac:dyDescent="0.25">
      <c r="A68" s="363" t="s">
        <v>280</v>
      </c>
      <c r="B68" s="364"/>
      <c r="C68" s="364"/>
      <c r="D68" s="364"/>
      <c r="E68" s="364"/>
      <c r="F68" s="364"/>
      <c r="G68" s="364"/>
      <c r="H68" s="364"/>
      <c r="I68" s="364"/>
      <c r="J68" s="90"/>
      <c r="K68" s="91"/>
    </row>
    <row r="69" spans="1:11" ht="24.95" customHeight="1" x14ac:dyDescent="0.25">
      <c r="A69" s="27">
        <v>1</v>
      </c>
      <c r="B69" s="153" t="s">
        <v>54</v>
      </c>
      <c r="C69" s="154"/>
      <c r="D69" s="360" t="s">
        <v>320</v>
      </c>
      <c r="E69" s="360"/>
      <c r="F69" s="360"/>
      <c r="G69" s="361" t="s">
        <v>324</v>
      </c>
      <c r="H69" s="365"/>
      <c r="I69" s="89" t="str">
        <f>IF(J69=DANE!$I$3,DANE!$J$3,IF(J69&lt;=DANE!$I$4,DANE!$J$4,IF(J69&gt;DANE!$I$4,IF(J69&lt;=DANE!$I$5,DANE!$J$5,IF(J69&gt;DANE!$I$5,DANE!$J$8)))))</f>
        <v>Zadowalający</v>
      </c>
      <c r="J69" s="57">
        <v>0.1</v>
      </c>
      <c r="K69" s="58"/>
    </row>
    <row r="70" spans="1:11" ht="24.95" customHeight="1" x14ac:dyDescent="0.25">
      <c r="A70" s="27">
        <v>2</v>
      </c>
      <c r="B70" s="153" t="s">
        <v>55</v>
      </c>
      <c r="C70" s="154"/>
      <c r="D70" s="360" t="s">
        <v>321</v>
      </c>
      <c r="E70" s="360"/>
      <c r="F70" s="360"/>
      <c r="G70" s="361" t="s">
        <v>324</v>
      </c>
      <c r="H70" s="365"/>
      <c r="I70" s="89" t="str">
        <f>IF(J70=DANE!$I$3,DANE!$J$3,IF(J70&lt;=DANE!$I$4,DANE!$J$4,IF(J70&gt;DANE!$I$4,IF(J70&lt;=DANE!$I$5,DANE!$J$5,IF(J70&gt;DANE!$I$5,DANE!$J$8)))))</f>
        <v>Zadowalający</v>
      </c>
      <c r="J70" s="57">
        <v>0.1</v>
      </c>
      <c r="K70" s="58"/>
    </row>
    <row r="71" spans="1:11" ht="24.95" customHeight="1" x14ac:dyDescent="0.25">
      <c r="A71" s="27">
        <v>3</v>
      </c>
      <c r="B71" s="153" t="s">
        <v>56</v>
      </c>
      <c r="C71" s="154"/>
      <c r="D71" s="360" t="s">
        <v>322</v>
      </c>
      <c r="E71" s="360"/>
      <c r="F71" s="360"/>
      <c r="G71" s="361"/>
      <c r="H71" s="362"/>
      <c r="I71" s="89" t="str">
        <f>IF(J71=DANE!$I$3,DANE!$J$3,IF(J71&lt;=DANE!$I$4,DANE!$J$4,IF(J71&gt;DANE!$I$4,IF(J71&lt;=DANE!$I$5,DANE!$J$5,IF(J71&gt;DANE!$I$5,DANE!$J$8)))))</f>
        <v>Nie występuje</v>
      </c>
      <c r="J71" s="57"/>
      <c r="K71" s="58"/>
    </row>
    <row r="72" spans="1:11" ht="24.95" customHeight="1" x14ac:dyDescent="0.25">
      <c r="A72" s="27">
        <v>4</v>
      </c>
      <c r="B72" s="153" t="s">
        <v>57</v>
      </c>
      <c r="C72" s="154"/>
      <c r="D72" s="360" t="s">
        <v>322</v>
      </c>
      <c r="E72" s="360"/>
      <c r="F72" s="360"/>
      <c r="G72" s="361"/>
      <c r="H72" s="362"/>
      <c r="I72" s="89" t="str">
        <f>IF(J72=DANE!$I$3,DANE!$J$3,IF(J72&lt;=DANE!$I$4,DANE!$J$4,IF(J72&gt;DANE!$I$4,IF(J72&lt;=DANE!$I$5,DANE!$J$5,IF(J72&gt;DANE!$I$5,DANE!$J$8)))))</f>
        <v>Nie występuje</v>
      </c>
      <c r="J72" s="57"/>
      <c r="K72" s="58"/>
    </row>
    <row r="73" spans="1:11" ht="24.95" customHeight="1" x14ac:dyDescent="0.25">
      <c r="A73" s="27">
        <v>5</v>
      </c>
      <c r="B73" s="371" t="s">
        <v>58</v>
      </c>
      <c r="C73" s="371"/>
      <c r="D73" s="360" t="s">
        <v>322</v>
      </c>
      <c r="E73" s="360"/>
      <c r="F73" s="360"/>
      <c r="G73" s="361"/>
      <c r="H73" s="362"/>
      <c r="I73" s="89" t="str">
        <f>IF(J73=DANE!$I$3,DANE!$J$3,IF(J73&lt;=DANE!$I$4,DANE!$J$4,IF(J73&gt;DANE!$I$4,IF(J73&lt;=DANE!$I$5,DANE!$J$5,IF(J73&gt;DANE!$I$5,DANE!$J$8)))))</f>
        <v>Nie występuje</v>
      </c>
      <c r="J73" s="57"/>
      <c r="K73" s="58"/>
    </row>
    <row r="74" spans="1:11" ht="24.95" customHeight="1" x14ac:dyDescent="0.25">
      <c r="A74" s="27">
        <v>6</v>
      </c>
      <c r="B74" s="359"/>
      <c r="C74" s="359"/>
      <c r="D74" s="360"/>
      <c r="E74" s="360"/>
      <c r="F74" s="360"/>
      <c r="G74" s="361"/>
      <c r="H74" s="362"/>
      <c r="I74" s="89" t="str">
        <f>IF(J74=DANE!$I$3,DANE!$J$3,IF(J74&lt;=DANE!$I$4,DANE!$J$4,IF(J74&gt;DANE!$I$4,IF(J74&lt;=DANE!$I$5,DANE!$J$5,IF(J74&gt;DANE!$I$5,DANE!$J$8)))))</f>
        <v>Nie występuje</v>
      </c>
      <c r="J74" s="57"/>
      <c r="K74" s="58"/>
    </row>
    <row r="75" spans="1:11" x14ac:dyDescent="0.25">
      <c r="A75" s="363" t="s">
        <v>59</v>
      </c>
      <c r="B75" s="364"/>
      <c r="C75" s="364"/>
      <c r="D75" s="364"/>
      <c r="E75" s="364"/>
      <c r="F75" s="364"/>
      <c r="G75" s="364"/>
      <c r="H75" s="364"/>
      <c r="I75" s="364"/>
      <c r="J75" s="90"/>
      <c r="K75" s="91"/>
    </row>
    <row r="76" spans="1:11" ht="24.95" customHeight="1" x14ac:dyDescent="0.25">
      <c r="A76" s="27">
        <v>1</v>
      </c>
      <c r="B76" s="371" t="s">
        <v>60</v>
      </c>
      <c r="C76" s="371"/>
      <c r="D76" s="360" t="s">
        <v>322</v>
      </c>
      <c r="E76" s="360"/>
      <c r="F76" s="360"/>
      <c r="G76" s="361"/>
      <c r="H76" s="362"/>
      <c r="I76" s="89" t="str">
        <f>IF(J76=DANE!$I$3,DANE!$J$3,IF(J76&lt;=DANE!$I$4,DANE!$J$4,IF(J76&gt;DANE!$I$4,IF(J76&lt;=DANE!$I$5,DANE!$J$5,IF(J76&gt;DANE!$I$5,DANE!$J$8)))))</f>
        <v>Nie występuje</v>
      </c>
      <c r="J76" s="57"/>
      <c r="K76" s="58"/>
    </row>
    <row r="77" spans="1:11" ht="24.95" customHeight="1" x14ac:dyDescent="0.25">
      <c r="A77" s="27">
        <v>2</v>
      </c>
      <c r="B77" s="371" t="s">
        <v>61</v>
      </c>
      <c r="C77" s="371"/>
      <c r="D77" s="360" t="s">
        <v>322</v>
      </c>
      <c r="E77" s="360"/>
      <c r="F77" s="360"/>
      <c r="G77" s="361"/>
      <c r="H77" s="362"/>
      <c r="I77" s="89" t="str">
        <f>IF(J77=DANE!$I$3,DANE!$J$3,IF(J77&lt;=DANE!$I$4,DANE!$J$4,IF(J77&gt;DANE!$I$4,IF(J77&lt;=DANE!$I$5,DANE!$J$5,IF(J77&gt;DANE!$I$5,DANE!$J$8)))))</f>
        <v>Nie występuje</v>
      </c>
      <c r="J77" s="57"/>
      <c r="K77" s="58"/>
    </row>
    <row r="78" spans="1:11" ht="24.95" customHeight="1" x14ac:dyDescent="0.25">
      <c r="A78" s="27">
        <v>3</v>
      </c>
      <c r="B78" s="371" t="s">
        <v>62</v>
      </c>
      <c r="C78" s="371"/>
      <c r="D78" s="360" t="s">
        <v>322</v>
      </c>
      <c r="E78" s="360"/>
      <c r="F78" s="360"/>
      <c r="G78" s="361"/>
      <c r="H78" s="362"/>
      <c r="I78" s="89" t="str">
        <f>IF(J78=DANE!$I$3,DANE!$J$3,IF(J78&lt;=DANE!$I$4,DANE!$J$4,IF(J78&gt;DANE!$I$4,IF(J78&lt;=DANE!$I$5,DANE!$J$5,IF(J78&gt;DANE!$I$5,DANE!$J$8)))))</f>
        <v>Nie występuje</v>
      </c>
      <c r="J78" s="57"/>
      <c r="K78" s="58"/>
    </row>
    <row r="79" spans="1:11" ht="24.95" customHeight="1" x14ac:dyDescent="0.25">
      <c r="A79" s="27">
        <v>4</v>
      </c>
      <c r="B79" s="359"/>
      <c r="C79" s="359"/>
      <c r="D79" s="360"/>
      <c r="E79" s="360"/>
      <c r="F79" s="360"/>
      <c r="G79" s="361"/>
      <c r="H79" s="362"/>
      <c r="I79" s="89" t="str">
        <f>IF(J79=DANE!$I$3,DANE!$J$3,IF(J79&lt;=DANE!$I$4,DANE!$J$4,IF(J79&gt;DANE!$I$4,IF(J79&lt;=DANE!$I$5,DANE!$J$5,IF(J79&gt;DANE!$I$5,DANE!$J$8)))))</f>
        <v>Nie występuje</v>
      </c>
      <c r="J79" s="57"/>
      <c r="K79" s="58"/>
    </row>
    <row r="80" spans="1:11" x14ac:dyDescent="0.25">
      <c r="A80" s="363" t="s">
        <v>147</v>
      </c>
      <c r="B80" s="364"/>
      <c r="C80" s="364"/>
      <c r="D80" s="364"/>
      <c r="E80" s="364"/>
      <c r="F80" s="364"/>
      <c r="G80" s="364"/>
      <c r="H80" s="364"/>
      <c r="I80" s="364"/>
      <c r="J80" s="90"/>
      <c r="K80" s="91"/>
    </row>
    <row r="81" spans="1:11" ht="24.95" customHeight="1" x14ac:dyDescent="0.25">
      <c r="A81" s="27">
        <v>1</v>
      </c>
      <c r="B81" s="371" t="s">
        <v>63</v>
      </c>
      <c r="C81" s="371"/>
      <c r="D81" s="360" t="s">
        <v>323</v>
      </c>
      <c r="E81" s="360"/>
      <c r="F81" s="360"/>
      <c r="G81" s="361" t="s">
        <v>324</v>
      </c>
      <c r="H81" s="365"/>
      <c r="I81" s="89" t="str">
        <f>IF(J81=DANE!$I$3,DANE!$J$3,IF(J81&lt;=DANE!$I$4,DANE!$J$4,IF(J81&gt;DANE!$I$4,IF(J81&lt;=DANE!$I$5,DANE!$J$5,IF(J81&gt;DANE!$I$5,DANE!$J$8)))))</f>
        <v>Zadowalający</v>
      </c>
      <c r="J81" s="57">
        <v>0.06</v>
      </c>
      <c r="K81" s="58"/>
    </row>
    <row r="82" spans="1:11" ht="24.95" customHeight="1" x14ac:dyDescent="0.25">
      <c r="A82" s="27">
        <v>2</v>
      </c>
      <c r="B82" s="371" t="s">
        <v>293</v>
      </c>
      <c r="C82" s="371"/>
      <c r="D82" s="360" t="s">
        <v>325</v>
      </c>
      <c r="E82" s="360"/>
      <c r="F82" s="360"/>
      <c r="G82" s="361" t="s">
        <v>324</v>
      </c>
      <c r="H82" s="365"/>
      <c r="I82" s="89" t="str">
        <f>IF(J82=DANE!$I$3,DANE!$J$3,IF(J82&lt;=DANE!$I$4,DANE!$J$4,IF(J82&gt;DANE!$I$4,IF(J82&lt;=DANE!$I$5,DANE!$J$5,IF(J82&gt;DANE!$I$5,DANE!$J$8)))))</f>
        <v>Zadowalający</v>
      </c>
      <c r="J82" s="57">
        <v>0.15</v>
      </c>
      <c r="K82" s="58"/>
    </row>
    <row r="83" spans="1:11" ht="24.95" customHeight="1" x14ac:dyDescent="0.25">
      <c r="A83" s="27">
        <v>3</v>
      </c>
      <c r="B83" s="371" t="s">
        <v>64</v>
      </c>
      <c r="C83" s="371"/>
      <c r="D83" s="360" t="s">
        <v>326</v>
      </c>
      <c r="E83" s="360"/>
      <c r="F83" s="360"/>
      <c r="G83" s="361" t="s">
        <v>324</v>
      </c>
      <c r="H83" s="365"/>
      <c r="I83" s="89" t="str">
        <f>IF(J83=DANE!$I$3,DANE!$J$3,IF(J83&lt;=DANE!$I$4,DANE!$J$4,IF(J83&gt;DANE!$I$4,IF(J83&lt;=DANE!$I$5,DANE!$J$5,IF(J83&gt;DANE!$I$5,DANE!$J$8)))))</f>
        <v>Zadowalający</v>
      </c>
      <c r="J83" s="57">
        <v>0.06</v>
      </c>
      <c r="K83" s="58"/>
    </row>
    <row r="84" spans="1:11" ht="24.95" customHeight="1" x14ac:dyDescent="0.25">
      <c r="A84" s="27">
        <v>4</v>
      </c>
      <c r="B84" s="371" t="s">
        <v>65</v>
      </c>
      <c r="C84" s="371"/>
      <c r="D84" s="360" t="s">
        <v>326</v>
      </c>
      <c r="E84" s="360"/>
      <c r="F84" s="360"/>
      <c r="G84" s="361" t="s">
        <v>324</v>
      </c>
      <c r="H84" s="365"/>
      <c r="I84" s="89" t="str">
        <f>IF(J84=DANE!$I$3,DANE!$J$3,IF(J84&lt;=DANE!$I$4,DANE!$J$4,IF(J84&gt;DANE!$I$4,IF(J84&lt;=DANE!$I$5,DANE!$J$5,IF(J84&gt;DANE!$I$5,DANE!$J$8)))))</f>
        <v>Zadowalający</v>
      </c>
      <c r="J84" s="57">
        <v>0.11</v>
      </c>
      <c r="K84" s="58"/>
    </row>
    <row r="85" spans="1:11" ht="24.95" customHeight="1" x14ac:dyDescent="0.25">
      <c r="A85" s="27">
        <v>5</v>
      </c>
      <c r="B85" s="371" t="s">
        <v>66</v>
      </c>
      <c r="C85" s="371"/>
      <c r="D85" s="360" t="s">
        <v>326</v>
      </c>
      <c r="E85" s="360"/>
      <c r="F85" s="360"/>
      <c r="G85" s="361" t="s">
        <v>324</v>
      </c>
      <c r="H85" s="365"/>
      <c r="I85" s="89" t="str">
        <f>IF(J85=DANE!$I$3,DANE!$J$3,IF(J85&lt;=DANE!$I$4,DANE!$J$4,IF(J85&gt;DANE!$I$4,IF(J85&lt;=DANE!$I$5,DANE!$J$5,IF(J85&gt;DANE!$I$5,DANE!$J$8)))))</f>
        <v>Zadowalający</v>
      </c>
      <c r="J85" s="57">
        <v>0.11</v>
      </c>
      <c r="K85" s="58"/>
    </row>
    <row r="86" spans="1:11" ht="24.95" customHeight="1" x14ac:dyDescent="0.25">
      <c r="A86" s="27">
        <v>6</v>
      </c>
      <c r="B86" s="359"/>
      <c r="C86" s="359"/>
      <c r="D86" s="360"/>
      <c r="E86" s="360"/>
      <c r="F86" s="360"/>
      <c r="G86" s="361"/>
      <c r="H86" s="362"/>
      <c r="I86" s="89" t="str">
        <f>IF(J86=DANE!$I$3,DANE!$J$3,IF(J86&lt;=DANE!$I$4,DANE!$J$4,IF(J86&gt;DANE!$I$4,IF(J86&lt;=DANE!$I$5,DANE!$J$5,IF(J86&gt;DANE!$I$5,DANE!$J$8)))))</f>
        <v>Nie występuje</v>
      </c>
      <c r="J86" s="57"/>
      <c r="K86" s="58"/>
    </row>
    <row r="87" spans="1:11" x14ac:dyDescent="0.25">
      <c r="A87" s="363" t="s">
        <v>68</v>
      </c>
      <c r="B87" s="364"/>
      <c r="C87" s="364"/>
      <c r="D87" s="364"/>
      <c r="E87" s="364"/>
      <c r="F87" s="364"/>
      <c r="G87" s="364"/>
      <c r="H87" s="364"/>
      <c r="I87" s="364"/>
      <c r="J87" s="90"/>
      <c r="K87" s="91"/>
    </row>
    <row r="88" spans="1:11" ht="24.95" customHeight="1" x14ac:dyDescent="0.25">
      <c r="A88" s="27">
        <v>1</v>
      </c>
      <c r="B88" s="371" t="s">
        <v>69</v>
      </c>
      <c r="C88" s="371"/>
      <c r="D88" s="360" t="s">
        <v>327</v>
      </c>
      <c r="E88" s="360"/>
      <c r="F88" s="360"/>
      <c r="G88" s="361" t="s">
        <v>329</v>
      </c>
      <c r="H88" s="362"/>
      <c r="I88" s="89" t="str">
        <f>IF(J88=DANE!$I$3,DANE!$J$3,IF(J88&lt;=DANE!$I$4,DANE!$J$4,IF(J88&gt;DANE!$I$4,IF(J88&lt;=DANE!$I$5,DANE!$J$5,IF(J88&gt;DANE!$I$5,DANE!$J$8)))))</f>
        <v>Zupełnie zły</v>
      </c>
      <c r="J88" s="57">
        <v>0.3</v>
      </c>
      <c r="K88" s="58"/>
    </row>
    <row r="89" spans="1:11" ht="24.95" customHeight="1" x14ac:dyDescent="0.25">
      <c r="A89" s="27">
        <v>2</v>
      </c>
      <c r="B89" s="371" t="s">
        <v>70</v>
      </c>
      <c r="C89" s="371"/>
      <c r="D89" s="360" t="s">
        <v>328</v>
      </c>
      <c r="E89" s="360"/>
      <c r="F89" s="360"/>
      <c r="G89" s="361" t="s">
        <v>329</v>
      </c>
      <c r="H89" s="362"/>
      <c r="I89" s="89" t="str">
        <f>IF(J89=DANE!$I$3,DANE!$J$3,IF(J89&lt;=DANE!$I$4,DANE!$J$4,IF(J89&gt;DANE!$I$4,IF(J89&lt;=DANE!$I$5,DANE!$J$5,IF(J89&gt;DANE!$I$5,DANE!$J$8)))))</f>
        <v>Zupełnie zły</v>
      </c>
      <c r="J89" s="57">
        <v>0.3</v>
      </c>
      <c r="K89" s="58"/>
    </row>
    <row r="90" spans="1:11" ht="24.95" customHeight="1" x14ac:dyDescent="0.25">
      <c r="A90" s="27">
        <v>3</v>
      </c>
      <c r="B90" s="371" t="s">
        <v>71</v>
      </c>
      <c r="C90" s="371"/>
      <c r="D90" s="360" t="s">
        <v>322</v>
      </c>
      <c r="E90" s="360"/>
      <c r="F90" s="360"/>
      <c r="G90" s="361"/>
      <c r="H90" s="362"/>
      <c r="I90" s="89" t="str">
        <f>IF(J90=DANE!$I$3,DANE!$J$3,IF(J90&lt;=DANE!$I$4,DANE!$J$4,IF(J90&gt;DANE!$I$4,IF(J90&lt;=DANE!$I$5,DANE!$J$5,IF(J90&gt;DANE!$I$5,DANE!$J$8)))))</f>
        <v>Nie występuje</v>
      </c>
      <c r="J90" s="57"/>
      <c r="K90" s="58"/>
    </row>
    <row r="91" spans="1:11" ht="24.95" customHeight="1" x14ac:dyDescent="0.25">
      <c r="A91" s="27">
        <v>4</v>
      </c>
      <c r="B91" s="371" t="s">
        <v>72</v>
      </c>
      <c r="C91" s="371"/>
      <c r="D91" s="360" t="s">
        <v>322</v>
      </c>
      <c r="E91" s="360"/>
      <c r="F91" s="360"/>
      <c r="G91" s="361"/>
      <c r="H91" s="362"/>
      <c r="I91" s="89" t="str">
        <f>IF(J91=DANE!$I$3,DANE!$J$3,IF(J91&lt;=DANE!$I$4,DANE!$J$4,IF(J91&gt;DANE!$I$4,IF(J91&lt;=DANE!$I$5,DANE!$J$5,IF(J91&gt;DANE!$I$5,DANE!$J$8)))))</f>
        <v>Nie występuje</v>
      </c>
      <c r="J91" s="57"/>
      <c r="K91" s="58"/>
    </row>
    <row r="92" spans="1:11" ht="24.95" customHeight="1" x14ac:dyDescent="0.25">
      <c r="A92" s="27">
        <v>5</v>
      </c>
      <c r="B92" s="371" t="s">
        <v>73</v>
      </c>
      <c r="C92" s="371"/>
      <c r="D92" s="360" t="s">
        <v>322</v>
      </c>
      <c r="E92" s="360"/>
      <c r="F92" s="360"/>
      <c r="G92" s="361"/>
      <c r="H92" s="362"/>
      <c r="I92" s="89" t="str">
        <f>IF(J92=DANE!$I$3,DANE!$J$3,IF(J92&lt;=DANE!$I$4,DANE!$J$4,IF(J92&gt;DANE!$I$4,IF(J92&lt;=DANE!$I$5,DANE!$J$5,IF(J92&gt;DANE!$I$5,DANE!$J$8)))))</f>
        <v>Nie występuje</v>
      </c>
      <c r="J92" s="57"/>
      <c r="K92" s="58"/>
    </row>
    <row r="93" spans="1:11" ht="24.95" customHeight="1" x14ac:dyDescent="0.25">
      <c r="A93" s="27">
        <v>6</v>
      </c>
      <c r="B93" s="371" t="s">
        <v>74</v>
      </c>
      <c r="C93" s="371"/>
      <c r="D93" s="360" t="s">
        <v>322</v>
      </c>
      <c r="E93" s="360"/>
      <c r="F93" s="360"/>
      <c r="G93" s="361"/>
      <c r="H93" s="362"/>
      <c r="I93" s="89" t="str">
        <f>IF(J93=DANE!$I$3,DANE!$J$3,IF(J93&lt;=DANE!$I$4,DANE!$J$4,IF(J93&gt;DANE!$I$4,IF(J93&lt;=DANE!$I$5,DANE!$J$5,IF(J93&gt;DANE!$I$5,DANE!$J$8)))))</f>
        <v>Nie występuje</v>
      </c>
      <c r="J93" s="57"/>
      <c r="K93" s="58"/>
    </row>
    <row r="94" spans="1:11" ht="24.95" customHeight="1" x14ac:dyDescent="0.25">
      <c r="A94" s="27">
        <v>7</v>
      </c>
      <c r="B94" s="359" t="s">
        <v>67</v>
      </c>
      <c r="C94" s="359"/>
      <c r="D94" s="360"/>
      <c r="E94" s="360"/>
      <c r="F94" s="360"/>
      <c r="G94" s="361"/>
      <c r="H94" s="362"/>
      <c r="I94" s="89" t="str">
        <f>IF(J94=DANE!$I$3,DANE!$J$3,IF(J94&lt;=DANE!$I$4,DANE!$J$4,IF(J94&gt;DANE!$I$4,IF(J94&lt;=DANE!$I$5,DANE!$J$5,IF(J94&gt;DANE!$I$5,DANE!$J$8)))))</f>
        <v>Nie występuje</v>
      </c>
      <c r="J94" s="57"/>
      <c r="K94" s="58"/>
    </row>
    <row r="95" spans="1:11" x14ac:dyDescent="0.25">
      <c r="A95" s="363" t="s">
        <v>75</v>
      </c>
      <c r="B95" s="364"/>
      <c r="C95" s="364"/>
      <c r="D95" s="364"/>
      <c r="E95" s="364"/>
      <c r="F95" s="364"/>
      <c r="G95" s="364"/>
      <c r="H95" s="364"/>
      <c r="I95" s="364"/>
      <c r="J95" s="90"/>
      <c r="K95" s="91"/>
    </row>
    <row r="96" spans="1:11" ht="24.95" customHeight="1" x14ac:dyDescent="0.25">
      <c r="A96" s="27">
        <v>1</v>
      </c>
      <c r="B96" s="371" t="s">
        <v>76</v>
      </c>
      <c r="C96" s="371"/>
      <c r="D96" s="360" t="s">
        <v>322</v>
      </c>
      <c r="E96" s="360"/>
      <c r="F96" s="360"/>
      <c r="G96" s="361"/>
      <c r="H96" s="362"/>
      <c r="I96" s="89" t="str">
        <f>IF(J96=DANE!$I$3,DANE!$J$3,IF(J96&lt;=DANE!$I$4,DANE!$J$4,IF(J96&gt;DANE!$I$4,IF(J96&lt;=DANE!$I$5,DANE!$J$5,IF(J96&gt;DANE!$I$5,DANE!$J$8)))))</f>
        <v>Nie występuje</v>
      </c>
      <c r="J96" s="57"/>
      <c r="K96" s="58"/>
    </row>
    <row r="97" spans="1:11" ht="24.95" customHeight="1" x14ac:dyDescent="0.25">
      <c r="A97" s="27">
        <v>2</v>
      </c>
      <c r="B97" s="371" t="s">
        <v>77</v>
      </c>
      <c r="C97" s="371"/>
      <c r="D97" s="360" t="s">
        <v>322</v>
      </c>
      <c r="E97" s="360"/>
      <c r="F97" s="360"/>
      <c r="G97" s="361"/>
      <c r="H97" s="362"/>
      <c r="I97" s="89" t="str">
        <f>IF(J97=DANE!$I$3,DANE!$J$3,IF(J97&lt;=DANE!$I$4,DANE!$J$4,IF(J97&gt;DANE!$I$4,IF(J97&lt;=DANE!$I$5,DANE!$J$5,IF(J97&gt;DANE!$I$5,DANE!$J$8)))))</f>
        <v>Nie występuje</v>
      </c>
      <c r="J97" s="57"/>
      <c r="K97" s="58"/>
    </row>
    <row r="98" spans="1:11" ht="24.95" customHeight="1" x14ac:dyDescent="0.25">
      <c r="A98" s="27">
        <v>3</v>
      </c>
      <c r="B98" s="371" t="s">
        <v>78</v>
      </c>
      <c r="C98" s="371"/>
      <c r="D98" s="360" t="s">
        <v>322</v>
      </c>
      <c r="E98" s="360"/>
      <c r="F98" s="360"/>
      <c r="G98" s="361"/>
      <c r="H98" s="362"/>
      <c r="I98" s="89" t="str">
        <f>IF(J98=DANE!$I$3,DANE!$J$3,IF(J98&lt;=DANE!$I$4,DANE!$J$4,IF(J98&gt;DANE!$I$4,IF(J98&lt;=DANE!$I$5,DANE!$J$5,IF(J98&gt;DANE!$I$5,DANE!$J$8)))))</f>
        <v>Nie występuje</v>
      </c>
      <c r="J98" s="57"/>
      <c r="K98" s="58"/>
    </row>
    <row r="99" spans="1:11" ht="24.95" customHeight="1" x14ac:dyDescent="0.25">
      <c r="A99" s="27">
        <v>4</v>
      </c>
      <c r="B99" s="371" t="s">
        <v>79</v>
      </c>
      <c r="C99" s="371"/>
      <c r="D99" s="360" t="s">
        <v>322</v>
      </c>
      <c r="E99" s="360"/>
      <c r="F99" s="360"/>
      <c r="G99" s="361"/>
      <c r="H99" s="362"/>
      <c r="I99" s="89" t="str">
        <f>IF(J99=DANE!$I$3,DANE!$J$3,IF(J99&lt;=DANE!$I$4,DANE!$J$4,IF(J99&gt;DANE!$I$4,IF(J99&lt;=DANE!$I$5,DANE!$J$5,IF(J99&gt;DANE!$I$5,DANE!$J$8)))))</f>
        <v>Nie występuje</v>
      </c>
      <c r="J99" s="57"/>
      <c r="K99" s="58"/>
    </row>
    <row r="100" spans="1:11" ht="24.95" customHeight="1" x14ac:dyDescent="0.25">
      <c r="A100" s="27">
        <v>5</v>
      </c>
      <c r="B100" s="371" t="s">
        <v>80</v>
      </c>
      <c r="C100" s="371"/>
      <c r="D100" s="360" t="s">
        <v>322</v>
      </c>
      <c r="E100" s="360"/>
      <c r="F100" s="360"/>
      <c r="G100" s="361"/>
      <c r="H100" s="362"/>
      <c r="I100" s="89" t="str">
        <f>IF(J100=DANE!$I$3,DANE!$J$3,IF(J100&lt;=DANE!$I$4,DANE!$J$4,IF(J100&gt;DANE!$I$4,IF(J100&lt;=DANE!$I$5,DANE!$J$5,IF(J100&gt;DANE!$I$5,DANE!$J$8)))))</f>
        <v>Nie występuje</v>
      </c>
      <c r="J100" s="57"/>
      <c r="K100" s="58"/>
    </row>
    <row r="101" spans="1:11" ht="24.95" customHeight="1" x14ac:dyDescent="0.25">
      <c r="A101" s="27">
        <v>6</v>
      </c>
      <c r="B101" s="371" t="s">
        <v>81</v>
      </c>
      <c r="C101" s="371"/>
      <c r="D101" s="360" t="s">
        <v>322</v>
      </c>
      <c r="E101" s="360"/>
      <c r="F101" s="360"/>
      <c r="G101" s="361"/>
      <c r="H101" s="362"/>
      <c r="I101" s="89" t="str">
        <f>IF(J101=DANE!$I$3,DANE!$J$3,IF(J101&lt;=DANE!$I$4,DANE!$J$4,IF(J101&gt;DANE!$I$4,IF(J101&lt;=DANE!$I$5,DANE!$J$5,IF(J101&gt;DANE!$I$5,DANE!$J$8)))))</f>
        <v>Nie występuje</v>
      </c>
      <c r="J101" s="57"/>
      <c r="K101" s="58"/>
    </row>
    <row r="102" spans="1:11" ht="28.5" customHeight="1" x14ac:dyDescent="0.25">
      <c r="A102" s="27">
        <v>7</v>
      </c>
      <c r="B102" s="371" t="s">
        <v>82</v>
      </c>
      <c r="C102" s="371"/>
      <c r="D102" s="360" t="s">
        <v>322</v>
      </c>
      <c r="E102" s="360"/>
      <c r="F102" s="360"/>
      <c r="G102" s="361"/>
      <c r="H102" s="362"/>
      <c r="I102" s="89" t="str">
        <f>IF(J102=DANE!$I$3,DANE!$J$3,IF(J102&lt;=DANE!$I$4,DANE!$J$4,IF(J102&gt;DANE!$I$4,IF(J102&lt;=DANE!$I$5,DANE!$J$5,IF(J102&gt;DANE!$I$5,DANE!$J$8)))))</f>
        <v>Nie występuje</v>
      </c>
      <c r="J102" s="57"/>
      <c r="K102" s="58"/>
    </row>
    <row r="103" spans="1:11" x14ac:dyDescent="0.25">
      <c r="A103" s="363" t="s">
        <v>281</v>
      </c>
      <c r="B103" s="364"/>
      <c r="C103" s="364"/>
      <c r="D103" s="364"/>
      <c r="E103" s="364"/>
      <c r="F103" s="364"/>
      <c r="G103" s="364"/>
      <c r="H103" s="364"/>
      <c r="I103" s="364"/>
      <c r="J103" s="90"/>
      <c r="K103" s="91"/>
    </row>
    <row r="104" spans="1:11" ht="24.95" customHeight="1" x14ac:dyDescent="0.25">
      <c r="A104" s="27">
        <v>1</v>
      </c>
      <c r="B104" s="371" t="s">
        <v>282</v>
      </c>
      <c r="C104" s="371"/>
      <c r="D104" s="360" t="s">
        <v>330</v>
      </c>
      <c r="E104" s="360"/>
      <c r="F104" s="360"/>
      <c r="G104" s="361" t="s">
        <v>324</v>
      </c>
      <c r="H104" s="362"/>
      <c r="I104" s="89" t="str">
        <f>IF(J104=DANE!$I$3,DANE!$J$3,IF(J104&lt;=DANE!$I$4,DANE!$J$4,IF(J104&gt;DANE!$I$4,IF(J104&lt;=DANE!$I$5,DANE!$J$5,IF(J104&gt;DANE!$I$5,DANE!$J$8)))))</f>
        <v>Zadowalający</v>
      </c>
      <c r="J104" s="57">
        <v>0.1</v>
      </c>
      <c r="K104" s="58"/>
    </row>
    <row r="105" spans="1:11" ht="24.95" customHeight="1" x14ac:dyDescent="0.25">
      <c r="A105" s="27">
        <v>2</v>
      </c>
      <c r="B105" s="371" t="s">
        <v>283</v>
      </c>
      <c r="C105" s="371"/>
      <c r="D105" s="360" t="s">
        <v>330</v>
      </c>
      <c r="E105" s="360"/>
      <c r="F105" s="360"/>
      <c r="G105" s="361" t="s">
        <v>324</v>
      </c>
      <c r="H105" s="362"/>
      <c r="I105" s="89" t="str">
        <f>IF(J105=DANE!$I$3,DANE!$J$3,IF(J105&lt;=DANE!$I$4,DANE!$J$4,IF(J105&gt;DANE!$I$4,IF(J105&lt;=DANE!$I$5,DANE!$J$5,IF(J105&gt;DANE!$I$5,DANE!$J$8)))))</f>
        <v>Zadowalający</v>
      </c>
      <c r="J105" s="57">
        <v>0.1</v>
      </c>
      <c r="K105" s="58"/>
    </row>
    <row r="106" spans="1:11" ht="24.95" customHeight="1" x14ac:dyDescent="0.25">
      <c r="A106" s="27">
        <v>3</v>
      </c>
      <c r="B106" s="371" t="s">
        <v>284</v>
      </c>
      <c r="C106" s="371"/>
      <c r="D106" s="360" t="s">
        <v>330</v>
      </c>
      <c r="E106" s="360"/>
      <c r="F106" s="360"/>
      <c r="G106" s="361" t="s">
        <v>324</v>
      </c>
      <c r="H106" s="362"/>
      <c r="I106" s="89" t="str">
        <f>IF(J106=DANE!$I$3,DANE!$J$3,IF(J106&lt;=DANE!$I$4,DANE!$J$4,IF(J106&gt;DANE!$I$4,IF(J106&lt;=DANE!$I$5,DANE!$J$5,IF(J106&gt;DANE!$I$5,DANE!$J$8)))))</f>
        <v>Zadowalający</v>
      </c>
      <c r="J106" s="57">
        <v>0.1</v>
      </c>
      <c r="K106" s="58"/>
    </row>
    <row r="107" spans="1:11" x14ac:dyDescent="0.25">
      <c r="A107" s="363" t="s">
        <v>87</v>
      </c>
      <c r="B107" s="364"/>
      <c r="C107" s="364"/>
      <c r="D107" s="364"/>
      <c r="E107" s="364"/>
      <c r="F107" s="364"/>
      <c r="G107" s="364"/>
      <c r="H107" s="364"/>
      <c r="I107" s="364"/>
      <c r="J107" s="90"/>
      <c r="K107" s="91"/>
    </row>
    <row r="108" spans="1:11" ht="24.95" customHeight="1" x14ac:dyDescent="0.25">
      <c r="A108" s="27">
        <v>1</v>
      </c>
      <c r="B108" s="371" t="s">
        <v>88</v>
      </c>
      <c r="C108" s="371"/>
      <c r="D108" s="360" t="s">
        <v>331</v>
      </c>
      <c r="E108" s="360"/>
      <c r="F108" s="360"/>
      <c r="G108" s="361" t="s">
        <v>324</v>
      </c>
      <c r="H108" s="362"/>
      <c r="I108" s="89" t="str">
        <f>IF(J108=DANE!$I$3,DANE!$J$3,IF(J108&lt;=DANE!$I$4,DANE!$J$4,IF(J108&gt;DANE!$I$4,IF(J108&lt;=DANE!$I$5,DANE!$J$5,IF(J108&gt;DANE!$I$5,DANE!$J$8)))))</f>
        <v>Zadowalający</v>
      </c>
      <c r="J108" s="57">
        <v>0.08</v>
      </c>
      <c r="K108" s="58"/>
    </row>
    <row r="109" spans="1:11" ht="24.95" customHeight="1" x14ac:dyDescent="0.25">
      <c r="A109" s="27">
        <v>2</v>
      </c>
      <c r="B109" s="371" t="s">
        <v>89</v>
      </c>
      <c r="C109" s="371"/>
      <c r="D109" s="360" t="s">
        <v>332</v>
      </c>
      <c r="E109" s="360"/>
      <c r="F109" s="360"/>
      <c r="G109" s="361" t="s">
        <v>324</v>
      </c>
      <c r="H109" s="362"/>
      <c r="I109" s="89" t="str">
        <f>IF(J109=DANE!$I$3,DANE!$J$3,IF(J109&lt;=DANE!$I$4,DANE!$J$4,IF(J109&gt;DANE!$I$4,IF(J109&lt;=DANE!$I$5,DANE!$J$5,IF(J109&gt;DANE!$I$5,DANE!$J$8)))))</f>
        <v>Zadowalający</v>
      </c>
      <c r="J109" s="57">
        <v>0.1</v>
      </c>
      <c r="K109" s="58"/>
    </row>
    <row r="110" spans="1:11" ht="24.95" customHeight="1" x14ac:dyDescent="0.25">
      <c r="A110" s="27">
        <v>3</v>
      </c>
      <c r="B110" s="371" t="s">
        <v>90</v>
      </c>
      <c r="C110" s="371"/>
      <c r="D110" s="360" t="s">
        <v>333</v>
      </c>
      <c r="E110" s="360"/>
      <c r="F110" s="360"/>
      <c r="G110" s="361" t="s">
        <v>324</v>
      </c>
      <c r="H110" s="362"/>
      <c r="I110" s="89" t="str">
        <f>IF(J110=DANE!$I$3,DANE!$J$3,IF(J110&lt;=DANE!$I$4,DANE!$J$4,IF(J110&gt;DANE!$I$4,IF(J110&lt;=DANE!$I$5,DANE!$J$5,IF(J110&gt;DANE!$I$5,DANE!$J$8)))))</f>
        <v>Zadowalający</v>
      </c>
      <c r="J110" s="57">
        <v>0.08</v>
      </c>
      <c r="K110" s="58"/>
    </row>
    <row r="111" spans="1:11" ht="32.25" customHeight="1" x14ac:dyDescent="0.25">
      <c r="A111" s="27">
        <v>4</v>
      </c>
      <c r="B111" s="371" t="s">
        <v>91</v>
      </c>
      <c r="C111" s="371"/>
      <c r="D111" s="360" t="s">
        <v>334</v>
      </c>
      <c r="E111" s="360"/>
      <c r="F111" s="360"/>
      <c r="G111" s="361" t="s">
        <v>324</v>
      </c>
      <c r="H111" s="362"/>
      <c r="I111" s="89" t="str">
        <f>IF(J111=DANE!$I$3,DANE!$J$3,IF(J111&lt;=DANE!$I$4,DANE!$J$4,IF(J111&gt;DANE!$I$4,IF(J111&lt;=DANE!$I$5,DANE!$J$5,IF(J111&gt;DANE!$I$5,DANE!$J$8)))))</f>
        <v>Zadowalający</v>
      </c>
      <c r="J111" s="57">
        <v>0.12</v>
      </c>
      <c r="K111" s="58"/>
    </row>
    <row r="112" spans="1:11" ht="24.95" customHeight="1" x14ac:dyDescent="0.25">
      <c r="A112" s="27">
        <v>5</v>
      </c>
      <c r="B112" s="371" t="s">
        <v>92</v>
      </c>
      <c r="C112" s="371"/>
      <c r="D112" s="360" t="s">
        <v>335</v>
      </c>
      <c r="E112" s="360"/>
      <c r="F112" s="360"/>
      <c r="G112" s="361" t="s">
        <v>324</v>
      </c>
      <c r="H112" s="362"/>
      <c r="I112" s="89" t="str">
        <f>IF(J112=DANE!$I$3,DANE!$J$3,IF(J112&lt;=DANE!$I$4,DANE!$J$4,IF(J112&gt;DANE!$I$4,IF(J112&lt;=DANE!$I$5,DANE!$J$5,IF(J112&gt;DANE!$I$5,DANE!$J$8)))))</f>
        <v>Zadowalający</v>
      </c>
      <c r="J112" s="57">
        <v>0.1</v>
      </c>
      <c r="K112" s="58"/>
    </row>
    <row r="113" spans="1:14" x14ac:dyDescent="0.25">
      <c r="A113" s="363" t="s">
        <v>75</v>
      </c>
      <c r="B113" s="364"/>
      <c r="C113" s="364"/>
      <c r="D113" s="364"/>
      <c r="E113" s="364"/>
      <c r="F113" s="364"/>
      <c r="G113" s="364"/>
      <c r="H113" s="364"/>
      <c r="I113" s="364"/>
      <c r="J113" s="90"/>
      <c r="K113" s="91"/>
    </row>
    <row r="114" spans="1:14" ht="20.25" customHeight="1" x14ac:dyDescent="0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7"/>
      <c r="K114" s="128"/>
      <c r="M114" s="84">
        <v>2</v>
      </c>
      <c r="N114" s="84">
        <v>2</v>
      </c>
    </row>
    <row r="115" spans="1:14" ht="24.95" customHeight="1" x14ac:dyDescent="0.25">
      <c r="A115" s="27">
        <v>1</v>
      </c>
      <c r="B115" s="371"/>
      <c r="C115" s="371"/>
      <c r="D115" s="360" t="s">
        <v>322</v>
      </c>
      <c r="E115" s="360"/>
      <c r="F115" s="360"/>
      <c r="G115" s="361"/>
      <c r="H115" s="362"/>
      <c r="I115" s="89" t="str">
        <f>IF(J115=DANE!$I$3,DANE!$J$3,IF(J115&lt;=DANE!$I$4,DANE!$J$4,IF(J115&gt;DANE!$I$4,IF(J115&lt;=DANE!$I$5,DANE!$J$5,IF(J115&gt;DANE!$I$5,DANE!$J$8)))))</f>
        <v>Nie występuje</v>
      </c>
      <c r="J115" s="57"/>
      <c r="K115" s="58"/>
    </row>
    <row r="116" spans="1:14" x14ac:dyDescent="0.25">
      <c r="A116" s="363" t="s">
        <v>291</v>
      </c>
      <c r="B116" s="364"/>
      <c r="C116" s="364"/>
      <c r="D116" s="364"/>
      <c r="E116" s="364"/>
      <c r="F116" s="364"/>
      <c r="G116" s="364"/>
      <c r="H116" s="364"/>
      <c r="I116" s="364"/>
      <c r="J116" s="90"/>
      <c r="K116" s="91"/>
    </row>
    <row r="117" spans="1:14" ht="21" customHeight="1" x14ac:dyDescent="0.25">
      <c r="A117" s="129"/>
      <c r="B117" s="130"/>
      <c r="C117" s="130"/>
      <c r="D117" s="131"/>
      <c r="E117" s="131"/>
      <c r="F117" s="131"/>
      <c r="G117" s="132"/>
      <c r="H117" s="132"/>
      <c r="I117" s="133"/>
      <c r="J117" s="134"/>
      <c r="K117" s="135"/>
      <c r="M117" s="84">
        <v>1</v>
      </c>
      <c r="N117" s="84">
        <v>1</v>
      </c>
    </row>
    <row r="118" spans="1:14" x14ac:dyDescent="0.25">
      <c r="A118" s="363" t="s">
        <v>83</v>
      </c>
      <c r="B118" s="364"/>
      <c r="C118" s="364"/>
      <c r="D118" s="364"/>
      <c r="E118" s="364"/>
      <c r="F118" s="364"/>
      <c r="G118" s="364"/>
      <c r="H118" s="364"/>
      <c r="I118" s="364"/>
      <c r="J118" s="90"/>
      <c r="K118" s="91"/>
    </row>
    <row r="119" spans="1:14" ht="24.95" customHeight="1" x14ac:dyDescent="0.25">
      <c r="A119" s="27">
        <v>1</v>
      </c>
      <c r="B119" s="371" t="s">
        <v>84</v>
      </c>
      <c r="C119" s="371"/>
      <c r="D119" s="360" t="s">
        <v>322</v>
      </c>
      <c r="E119" s="360"/>
      <c r="F119" s="360"/>
      <c r="G119" s="361"/>
      <c r="H119" s="362"/>
      <c r="I119" s="89" t="str">
        <f>IF(J119=DANE!$I$3,DANE!$J$3,IF(J119&lt;=DANE!$I$4,DANE!$J$4,IF(J119&gt;DANE!$I$4,IF(J119&lt;=DANE!$I$5,DANE!$J$5,IF(J119&gt;DANE!$I$5,DANE!$J$8)))))</f>
        <v>Nie występuje</v>
      </c>
      <c r="J119" s="57"/>
      <c r="K119" s="58"/>
    </row>
    <row r="120" spans="1:14" ht="24.95" customHeight="1" x14ac:dyDescent="0.25">
      <c r="A120" s="27">
        <v>2</v>
      </c>
      <c r="B120" s="371" t="s">
        <v>285</v>
      </c>
      <c r="C120" s="371"/>
      <c r="D120" s="360" t="s">
        <v>322</v>
      </c>
      <c r="E120" s="360"/>
      <c r="F120" s="360"/>
      <c r="G120" s="361"/>
      <c r="H120" s="362"/>
      <c r="I120" s="89" t="str">
        <f>IF(J120=DANE!$I$3,DANE!$J$3,IF(J120&lt;=DANE!$I$4,DANE!$J$4,IF(J120&gt;DANE!$I$4,IF(J120&lt;=DANE!$I$5,DANE!$J$5,IF(J120&gt;DANE!$I$5,DANE!$J$8)))))</f>
        <v>Nie występuje</v>
      </c>
      <c r="J120" s="57"/>
      <c r="K120" s="58"/>
    </row>
    <row r="121" spans="1:14" ht="24.95" customHeight="1" x14ac:dyDescent="0.25">
      <c r="A121" s="27">
        <v>3</v>
      </c>
      <c r="B121" s="371" t="s">
        <v>286</v>
      </c>
      <c r="C121" s="371"/>
      <c r="D121" s="360" t="s">
        <v>321</v>
      </c>
      <c r="E121" s="360"/>
      <c r="F121" s="360"/>
      <c r="G121" s="361" t="s">
        <v>324</v>
      </c>
      <c r="H121" s="362"/>
      <c r="I121" s="89" t="str">
        <f>IF(J121=DANE!$I$3,DANE!$J$3,IF(J121&lt;=DANE!$I$4,DANE!$J$4,IF(J121&gt;DANE!$I$4,IF(J121&lt;=DANE!$I$5,DANE!$J$5,IF(J121&gt;DANE!$I$5,DANE!$J$8)))))</f>
        <v>Zadowalający</v>
      </c>
      <c r="J121" s="57">
        <v>0.16</v>
      </c>
      <c r="K121" s="58"/>
    </row>
    <row r="122" spans="1:14" ht="24.95" customHeight="1" x14ac:dyDescent="0.25">
      <c r="A122" s="27">
        <v>4</v>
      </c>
      <c r="B122" s="371" t="s">
        <v>287</v>
      </c>
      <c r="C122" s="371"/>
      <c r="D122" s="360" t="s">
        <v>322</v>
      </c>
      <c r="E122" s="360"/>
      <c r="F122" s="360"/>
      <c r="G122" s="361"/>
      <c r="H122" s="362"/>
      <c r="I122" s="89" t="str">
        <f>IF(J122=DANE!$I$3,DANE!$J$3,IF(J122&lt;=DANE!$I$4,DANE!$J$4,IF(J122&gt;DANE!$I$4,IF(J122&lt;=DANE!$I$5,DANE!$J$5,IF(J122&gt;DANE!$I$5,DANE!$J$8)))))</f>
        <v>Nie występuje</v>
      </c>
      <c r="J122" s="57"/>
      <c r="K122" s="58"/>
    </row>
    <row r="123" spans="1:14" ht="24.95" customHeight="1" x14ac:dyDescent="0.25">
      <c r="A123" s="27">
        <v>5</v>
      </c>
      <c r="B123" s="371" t="s">
        <v>288</v>
      </c>
      <c r="C123" s="371"/>
      <c r="D123" s="360" t="s">
        <v>322</v>
      </c>
      <c r="E123" s="360"/>
      <c r="F123" s="360"/>
      <c r="G123" s="361"/>
      <c r="H123" s="362"/>
      <c r="I123" s="89" t="str">
        <f>IF(J123=DANE!$I$3,DANE!$J$3,IF(J123&lt;=DANE!$I$4,DANE!$J$4,IF(J123&gt;DANE!$I$4,IF(J123&lt;=DANE!$I$5,DANE!$J$5,IF(J123&gt;DANE!$I$5,DANE!$J$8)))))</f>
        <v>Nie występuje</v>
      </c>
      <c r="J123" s="57"/>
      <c r="K123" s="58"/>
    </row>
    <row r="124" spans="1:14" ht="24.95" customHeight="1" x14ac:dyDescent="0.25">
      <c r="A124" s="27">
        <v>6</v>
      </c>
      <c r="B124" s="371" t="s">
        <v>289</v>
      </c>
      <c r="C124" s="371"/>
      <c r="D124" s="360" t="s">
        <v>322</v>
      </c>
      <c r="E124" s="360"/>
      <c r="F124" s="360"/>
      <c r="G124" s="361"/>
      <c r="H124" s="362"/>
      <c r="I124" s="89" t="str">
        <f>IF(J124=DANE!$I$3,DANE!$J$3,IF(J124&lt;=DANE!$I$4,DANE!$J$4,IF(J124&gt;DANE!$I$4,IF(J124&lt;=DANE!$I$5,DANE!$J$5,IF(J124&gt;DANE!$I$5,DANE!$J$8)))))</f>
        <v>Nie występuje</v>
      </c>
      <c r="J124" s="57"/>
      <c r="K124" s="58"/>
    </row>
    <row r="125" spans="1:14" ht="24.95" customHeight="1" x14ac:dyDescent="0.25">
      <c r="A125" s="27">
        <v>7</v>
      </c>
      <c r="B125" s="371" t="s">
        <v>290</v>
      </c>
      <c r="C125" s="371"/>
      <c r="D125" s="360" t="s">
        <v>322</v>
      </c>
      <c r="E125" s="360"/>
      <c r="F125" s="360"/>
      <c r="G125" s="361"/>
      <c r="H125" s="362"/>
      <c r="I125" s="89" t="str">
        <f>IF(J125=DANE!$I$3,DANE!$J$3,IF(J125&lt;=DANE!$I$4,DANE!$J$4,IF(J125&gt;DANE!$I$4,IF(J125&lt;=DANE!$I$5,DANE!$J$5,IF(J125&gt;DANE!$I$5,DANE!$J$8)))))</f>
        <v>Nie występuje</v>
      </c>
      <c r="J125" s="57"/>
      <c r="K125" s="58"/>
    </row>
    <row r="126" spans="1:14" ht="24.95" customHeight="1" x14ac:dyDescent="0.25">
      <c r="A126" s="27">
        <v>8</v>
      </c>
      <c r="B126" s="371" t="s">
        <v>85</v>
      </c>
      <c r="C126" s="371"/>
      <c r="D126" s="360" t="s">
        <v>322</v>
      </c>
      <c r="E126" s="360"/>
      <c r="F126" s="360"/>
      <c r="G126" s="361"/>
      <c r="H126" s="362"/>
      <c r="I126" s="89" t="str">
        <f>IF(J126=DANE!$I$3,DANE!$J$3,IF(J126&lt;=DANE!$I$4,DANE!$J$4,IF(J126&gt;DANE!$I$4,IF(J126&lt;=DANE!$I$5,DANE!$J$5,IF(J126&gt;DANE!$I$5,DANE!$J$8)))))</f>
        <v>Nie występuje</v>
      </c>
      <c r="J126" s="57"/>
      <c r="K126" s="58"/>
    </row>
    <row r="127" spans="1:14" ht="24.95" customHeight="1" x14ac:dyDescent="0.25">
      <c r="A127" s="27">
        <v>9</v>
      </c>
      <c r="B127" s="359"/>
      <c r="C127" s="359"/>
      <c r="D127" s="360"/>
      <c r="E127" s="360"/>
      <c r="F127" s="360"/>
      <c r="G127" s="361"/>
      <c r="H127" s="362"/>
      <c r="I127" s="89" t="str">
        <f>IF(J127=DANE!$I$3,DANE!$J$3,IF(J127&lt;=DANE!$I$4,DANE!$J$4,IF(J127&gt;DANE!$I$4,IF(J127&lt;=DANE!$I$5,DANE!$J$5,IF(J127&gt;DANE!$I$5,DANE!$J$8)))))</f>
        <v>Nie występuje</v>
      </c>
      <c r="J127" s="57"/>
      <c r="K127" s="58"/>
    </row>
    <row r="128" spans="1:14" x14ac:dyDescent="0.25">
      <c r="A128" s="363" t="s">
        <v>86</v>
      </c>
      <c r="B128" s="364"/>
      <c r="C128" s="364"/>
      <c r="D128" s="364"/>
      <c r="E128" s="364"/>
      <c r="F128" s="364"/>
      <c r="G128" s="364"/>
      <c r="H128" s="364"/>
      <c r="I128" s="364"/>
      <c r="J128" s="90"/>
      <c r="K128" s="91"/>
    </row>
    <row r="129" spans="1:14" ht="24.95" customHeight="1" x14ac:dyDescent="0.25">
      <c r="A129" s="27">
        <v>1</v>
      </c>
      <c r="B129" s="371" t="s">
        <v>261</v>
      </c>
      <c r="C129" s="371"/>
      <c r="D129" s="360" t="s">
        <v>336</v>
      </c>
      <c r="E129" s="360"/>
      <c r="F129" s="360"/>
      <c r="G129" s="361" t="s">
        <v>324</v>
      </c>
      <c r="H129" s="362"/>
      <c r="I129" s="89" t="str">
        <f>IF(J129=DANE!$I$3,DANE!$J$3,IF(J129&lt;=DANE!$I$4,DANE!$J$4,IF(J129&gt;DANE!$I$4,IF(J129&lt;=DANE!$I$5,DANE!$J$5,IF(J129&gt;DANE!$I$5,DANE!$J$8)))))</f>
        <v>Zadowalający</v>
      </c>
      <c r="J129" s="57">
        <v>0.18</v>
      </c>
      <c r="K129" s="58"/>
    </row>
    <row r="130" spans="1:14" ht="24.95" customHeight="1" x14ac:dyDescent="0.25">
      <c r="A130" s="27">
        <v>2</v>
      </c>
      <c r="B130" s="371" t="s">
        <v>295</v>
      </c>
      <c r="C130" s="371"/>
      <c r="D130" s="360" t="s">
        <v>336</v>
      </c>
      <c r="E130" s="360"/>
      <c r="F130" s="360"/>
      <c r="G130" s="361" t="s">
        <v>324</v>
      </c>
      <c r="H130" s="362"/>
      <c r="I130" s="89" t="str">
        <f>IF(J130=DANE!$I$3,DANE!$J$3,IF(J130&lt;=DANE!$I$4,DANE!$J$4,IF(J130&gt;DANE!$I$4,IF(J130&lt;=DANE!$I$5,DANE!$J$5,IF(J130&gt;DANE!$I$5,DANE!$J$8)))))</f>
        <v>Zadowalający</v>
      </c>
      <c r="J130" s="57">
        <v>0.18</v>
      </c>
      <c r="K130" s="58"/>
    </row>
    <row r="131" spans="1:14" ht="24.95" customHeight="1" x14ac:dyDescent="0.25">
      <c r="A131" s="27">
        <v>3</v>
      </c>
      <c r="B131" s="371" t="s">
        <v>294</v>
      </c>
      <c r="C131" s="371"/>
      <c r="D131" s="360" t="s">
        <v>322</v>
      </c>
      <c r="E131" s="360"/>
      <c r="F131" s="360"/>
      <c r="G131" s="361"/>
      <c r="H131" s="362"/>
      <c r="I131" s="89" t="str">
        <f>IF(J131=DANE!$I$3,DANE!$J$3,IF(J131&lt;=DANE!$I$4,DANE!$J$4,IF(J131&gt;DANE!$I$4,IF(J131&lt;=DANE!$I$5,DANE!$J$5,IF(J131&gt;DANE!$I$5,DANE!$J$8)))))</f>
        <v>Nie występuje</v>
      </c>
      <c r="J131" s="57"/>
      <c r="K131" s="58"/>
    </row>
    <row r="132" spans="1:14" ht="24.95" customHeight="1" x14ac:dyDescent="0.25">
      <c r="A132" s="27">
        <v>4</v>
      </c>
      <c r="B132" s="371" t="s">
        <v>260</v>
      </c>
      <c r="C132" s="371"/>
      <c r="D132" s="360" t="s">
        <v>336</v>
      </c>
      <c r="E132" s="360"/>
      <c r="F132" s="360"/>
      <c r="G132" s="361" t="s">
        <v>324</v>
      </c>
      <c r="H132" s="362"/>
      <c r="I132" s="89" t="str">
        <f>IF(J132=DANE!$I$3,DANE!$J$3,IF(J132&lt;=DANE!$I$4,DANE!$J$4,IF(J132&gt;DANE!$I$4,IF(J132&lt;=DANE!$I$5,DANE!$J$5,IF(J132&gt;DANE!$I$5,DANE!$J$8)))))</f>
        <v>Zadowalający</v>
      </c>
      <c r="J132" s="57">
        <v>0.2</v>
      </c>
      <c r="K132" s="58"/>
    </row>
    <row r="133" spans="1:14" x14ac:dyDescent="0.25">
      <c r="A133" s="363" t="s">
        <v>93</v>
      </c>
      <c r="B133" s="364"/>
      <c r="C133" s="364"/>
      <c r="D133" s="364"/>
      <c r="E133" s="364"/>
      <c r="F133" s="364"/>
      <c r="G133" s="364"/>
      <c r="H133" s="364"/>
      <c r="I133" s="364"/>
      <c r="J133" s="90"/>
      <c r="K133" s="91"/>
    </row>
    <row r="134" spans="1:14" ht="24.95" customHeight="1" x14ac:dyDescent="0.25">
      <c r="A134" s="27">
        <v>1</v>
      </c>
      <c r="B134" s="359" t="s">
        <v>337</v>
      </c>
      <c r="C134" s="359"/>
      <c r="D134" s="360" t="s">
        <v>338</v>
      </c>
      <c r="E134" s="360"/>
      <c r="F134" s="360"/>
      <c r="G134" s="361" t="s">
        <v>324</v>
      </c>
      <c r="H134" s="362"/>
      <c r="I134" s="89" t="str">
        <f>IF(J134=DANE!$I$3,DANE!$J$3,IF(J134&lt;=DANE!$I$4,DANE!$J$4,IF(J134&gt;DANE!$I$4,IF(J134&lt;=DANE!$I$5,DANE!$J$5,IF(J134&gt;DANE!$I$5,DANE!$J$8)))))</f>
        <v>Zadowalający</v>
      </c>
      <c r="J134" s="57">
        <v>0.1</v>
      </c>
      <c r="K134" s="58"/>
    </row>
    <row r="135" spans="1:14" ht="24.95" customHeight="1" x14ac:dyDescent="0.25">
      <c r="A135" s="27">
        <v>2</v>
      </c>
      <c r="B135" s="359"/>
      <c r="C135" s="359"/>
      <c r="D135" s="360"/>
      <c r="E135" s="360"/>
      <c r="F135" s="360"/>
      <c r="G135" s="361"/>
      <c r="H135" s="362"/>
      <c r="I135" s="89" t="str">
        <f>IF(J135=DANE!$I$3,DANE!$J$3,IF(J135&lt;=DANE!$I$4,DANE!$J$4,IF(J135&gt;DANE!$I$4,IF(J135&lt;=DANE!$I$5,DANE!$J$5,IF(J135&gt;DANE!$I$5,DANE!$J$8)))))</f>
        <v>Nie występuje</v>
      </c>
      <c r="J135" s="57"/>
      <c r="K135" s="58"/>
    </row>
    <row r="136" spans="1:14" ht="24.95" customHeight="1" x14ac:dyDescent="0.25">
      <c r="A136" s="27">
        <v>3</v>
      </c>
      <c r="B136" s="359"/>
      <c r="C136" s="359"/>
      <c r="D136" s="360"/>
      <c r="E136" s="360"/>
      <c r="F136" s="360"/>
      <c r="G136" s="361"/>
      <c r="H136" s="362"/>
      <c r="I136" s="89" t="str">
        <f>IF(J136=DANE!$I$3,DANE!$J$3,IF(J136&lt;=DANE!$I$4,DANE!$J$4,IF(J136&gt;DANE!$I$4,IF(J136&lt;=DANE!$I$5,DANE!$J$5,IF(J136&gt;DANE!$I$5,DANE!$J$8)))))</f>
        <v>Nie występuje</v>
      </c>
      <c r="J136" s="57"/>
      <c r="K136" s="58"/>
    </row>
    <row r="137" spans="1:14" ht="24.95" customHeight="1" x14ac:dyDescent="0.25">
      <c r="A137" s="27">
        <v>4</v>
      </c>
      <c r="B137" s="359"/>
      <c r="C137" s="359"/>
      <c r="D137" s="360"/>
      <c r="E137" s="360"/>
      <c r="F137" s="360"/>
      <c r="G137" s="361"/>
      <c r="H137" s="362"/>
      <c r="I137" s="89" t="str">
        <f>IF(J137=DANE!$I$3,DANE!$J$3,IF(J137&lt;=DANE!$I$4,DANE!$J$4,IF(J137&gt;DANE!$I$4,IF(J137&lt;=DANE!$I$5,DANE!$J$5,IF(J137&gt;DANE!$I$5,DANE!$J$8)))))</f>
        <v>Nie występuje</v>
      </c>
      <c r="J137" s="57"/>
      <c r="K137" s="58"/>
    </row>
    <row r="138" spans="1:14" ht="24.95" customHeight="1" x14ac:dyDescent="0.25">
      <c r="A138" s="27">
        <v>5</v>
      </c>
      <c r="B138" s="359"/>
      <c r="C138" s="359"/>
      <c r="D138" s="360"/>
      <c r="E138" s="360"/>
      <c r="F138" s="360"/>
      <c r="G138" s="361"/>
      <c r="H138" s="362"/>
      <c r="I138" s="89" t="str">
        <f>IF(J138=DANE!$I$3,DANE!$J$3,IF(J138&lt;=DANE!$I$4,DANE!$J$4,IF(J138&gt;DANE!$I$4,IF(J138&lt;=DANE!$I$5,DANE!$J$5,IF(J138&gt;DANE!$I$5,DANE!$J$8)))))</f>
        <v>Nie występuje</v>
      </c>
      <c r="J138" s="57"/>
      <c r="K138" s="58"/>
    </row>
    <row r="139" spans="1:14" x14ac:dyDescent="0.25">
      <c r="A139" s="363" t="s">
        <v>94</v>
      </c>
      <c r="B139" s="364"/>
      <c r="C139" s="364"/>
      <c r="D139" s="364"/>
      <c r="E139" s="364"/>
      <c r="F139" s="364"/>
      <c r="G139" s="364"/>
      <c r="H139" s="364"/>
      <c r="I139" s="364"/>
      <c r="J139" s="90"/>
      <c r="K139" s="91"/>
    </row>
    <row r="140" spans="1:14" ht="44.25" customHeight="1" x14ac:dyDescent="0.25">
      <c r="A140" s="27">
        <v>1</v>
      </c>
      <c r="B140" s="359" t="s">
        <v>339</v>
      </c>
      <c r="C140" s="359"/>
      <c r="D140" s="360" t="s">
        <v>340</v>
      </c>
      <c r="E140" s="360"/>
      <c r="F140" s="360"/>
      <c r="G140" s="361" t="s">
        <v>324</v>
      </c>
      <c r="H140" s="362"/>
      <c r="I140" s="89" t="str">
        <f>IF(J140=DANE!$I$3,DANE!$J$3,IF(J140&lt;=DANE!$I$4,DANE!$J$4,IF(J140&gt;DANE!$I$4,IF(J140&lt;=DANE!$I$5,DANE!$J$5,IF(J140&gt;DANE!$I$5,DANE!$J$8)))))</f>
        <v>Zadowalający</v>
      </c>
      <c r="J140" s="57">
        <v>0.15</v>
      </c>
      <c r="K140" s="58"/>
    </row>
    <row r="141" spans="1:14" s="2" customFormat="1" ht="20.100000000000001" customHeight="1" x14ac:dyDescent="0.25">
      <c r="A141" s="372" t="s">
        <v>95</v>
      </c>
      <c r="B141" s="373"/>
      <c r="C141" s="373"/>
      <c r="D141" s="373"/>
      <c r="E141" s="373"/>
      <c r="F141" s="373"/>
      <c r="G141" s="373"/>
      <c r="H141" s="373"/>
      <c r="I141" s="373"/>
      <c r="J141" s="373"/>
      <c r="K141" s="374"/>
      <c r="M141" s="85"/>
      <c r="N141" s="85"/>
    </row>
    <row r="142" spans="1:14" ht="30" customHeight="1" x14ac:dyDescent="0.25">
      <c r="A142" s="279" t="s">
        <v>96</v>
      </c>
      <c r="B142" s="280"/>
      <c r="C142" s="20"/>
      <c r="D142" s="20"/>
      <c r="E142" s="20"/>
      <c r="F142" s="20"/>
      <c r="G142" s="20"/>
      <c r="H142" s="20"/>
      <c r="I142" s="20"/>
      <c r="J142" s="20"/>
      <c r="K142" s="17"/>
      <c r="M142" s="84">
        <v>1</v>
      </c>
      <c r="N142" s="84">
        <v>2</v>
      </c>
    </row>
    <row r="143" spans="1:14" s="2" customFormat="1" ht="20.100000000000001" customHeight="1" x14ac:dyDescent="0.25">
      <c r="A143" s="372" t="s">
        <v>97</v>
      </c>
      <c r="B143" s="373"/>
      <c r="C143" s="373"/>
      <c r="D143" s="373"/>
      <c r="E143" s="373"/>
      <c r="F143" s="373"/>
      <c r="G143" s="373"/>
      <c r="H143" s="373"/>
      <c r="I143" s="373"/>
      <c r="J143" s="373"/>
      <c r="K143" s="374"/>
      <c r="M143" s="85"/>
      <c r="N143" s="85"/>
    </row>
    <row r="144" spans="1:14" ht="30" customHeight="1" thickBot="1" x14ac:dyDescent="0.3">
      <c r="A144" s="375" t="s">
        <v>96</v>
      </c>
      <c r="B144" s="376"/>
      <c r="C144" s="28"/>
      <c r="D144" s="28"/>
      <c r="E144" s="28"/>
      <c r="F144" s="28"/>
      <c r="G144" s="28"/>
      <c r="H144" s="28"/>
      <c r="I144" s="28"/>
      <c r="J144" s="28"/>
      <c r="K144" s="29"/>
      <c r="M144" s="84">
        <v>2</v>
      </c>
      <c r="N144" s="84">
        <v>2</v>
      </c>
    </row>
    <row r="145" spans="1:16" ht="43.5" customHeight="1" thickBot="1" x14ac:dyDescent="0.3">
      <c r="A145" s="156"/>
      <c r="B145" s="138"/>
      <c r="C145" s="8"/>
      <c r="D145" s="8"/>
      <c r="E145" s="8"/>
      <c r="F145" s="8"/>
      <c r="G145" s="8"/>
      <c r="H145" s="8"/>
      <c r="I145" s="8"/>
      <c r="J145" s="8"/>
      <c r="K145" s="23"/>
    </row>
    <row r="146" spans="1:16" s="2" customFormat="1" ht="20.100000000000001" customHeight="1" x14ac:dyDescent="0.25">
      <c r="A146" s="1" t="s">
        <v>98</v>
      </c>
      <c r="B146" s="237" t="s">
        <v>99</v>
      </c>
      <c r="C146" s="237"/>
      <c r="D146" s="237"/>
      <c r="E146" s="237"/>
      <c r="F146" s="237"/>
      <c r="G146" s="237"/>
      <c r="H146" s="237"/>
      <c r="I146" s="237"/>
      <c r="J146" s="237"/>
      <c r="K146" s="238"/>
      <c r="M146" s="85"/>
      <c r="N146" s="85"/>
    </row>
    <row r="147" spans="1:16" x14ac:dyDescent="0.25">
      <c r="A147" s="22" t="s">
        <v>100</v>
      </c>
      <c r="B147" s="8"/>
      <c r="C147" s="8"/>
      <c r="D147" s="8"/>
      <c r="E147" s="8"/>
      <c r="F147" s="8"/>
      <c r="G147" s="8"/>
      <c r="H147" s="8"/>
      <c r="I147" s="8"/>
      <c r="J147" s="8"/>
      <c r="K147" s="23"/>
    </row>
    <row r="148" spans="1:16" x14ac:dyDescent="0.25">
      <c r="A148" s="64" t="s">
        <v>101</v>
      </c>
      <c r="B148" s="377" t="s">
        <v>102</v>
      </c>
      <c r="C148" s="377"/>
      <c r="D148" s="377"/>
      <c r="E148" s="377"/>
      <c r="F148" s="377"/>
      <c r="G148" s="377"/>
      <c r="H148" s="377"/>
      <c r="I148" s="65"/>
      <c r="J148" s="65"/>
      <c r="K148" s="66"/>
      <c r="M148" s="84">
        <v>1</v>
      </c>
    </row>
    <row r="149" spans="1:16" x14ac:dyDescent="0.25">
      <c r="A149" s="67" t="s">
        <v>103</v>
      </c>
      <c r="B149" s="378" t="s">
        <v>106</v>
      </c>
      <c r="C149" s="378"/>
      <c r="D149" s="378"/>
      <c r="E149" s="378"/>
      <c r="F149" s="378"/>
      <c r="G149" s="378"/>
      <c r="H149" s="378"/>
      <c r="I149" s="8"/>
      <c r="J149" s="8"/>
      <c r="K149" s="23"/>
      <c r="M149" s="84">
        <v>1</v>
      </c>
    </row>
    <row r="150" spans="1:16" x14ac:dyDescent="0.25">
      <c r="A150" s="67" t="s">
        <v>104</v>
      </c>
      <c r="B150" s="378" t="s">
        <v>108</v>
      </c>
      <c r="C150" s="378"/>
      <c r="D150" s="378"/>
      <c r="E150" s="378"/>
      <c r="F150" s="378"/>
      <c r="G150" s="378"/>
      <c r="H150" s="378"/>
      <c r="I150" s="8"/>
      <c r="J150" s="8"/>
      <c r="K150" s="23"/>
      <c r="M150" s="84">
        <v>1</v>
      </c>
    </row>
    <row r="151" spans="1:16" x14ac:dyDescent="0.25">
      <c r="A151" s="67" t="s">
        <v>105</v>
      </c>
      <c r="B151" s="378" t="s">
        <v>110</v>
      </c>
      <c r="C151" s="378"/>
      <c r="D151" s="378"/>
      <c r="E151" s="378"/>
      <c r="F151" s="378"/>
      <c r="G151" s="378"/>
      <c r="H151" s="378"/>
      <c r="I151" s="8"/>
      <c r="J151" s="8"/>
      <c r="K151" s="23"/>
      <c r="M151" s="84">
        <v>1</v>
      </c>
    </row>
    <row r="152" spans="1:16" x14ac:dyDescent="0.25">
      <c r="A152" s="67" t="s">
        <v>107</v>
      </c>
      <c r="B152" s="378" t="s">
        <v>292</v>
      </c>
      <c r="C152" s="378"/>
      <c r="D152" s="378"/>
      <c r="E152" s="378"/>
      <c r="F152" s="378"/>
      <c r="G152" s="378"/>
      <c r="H152" s="378"/>
      <c r="I152" s="8"/>
      <c r="J152" s="8"/>
      <c r="K152" s="23"/>
      <c r="M152" s="84">
        <v>1</v>
      </c>
    </row>
    <row r="153" spans="1:16" x14ac:dyDescent="0.25">
      <c r="A153" s="67" t="s">
        <v>109</v>
      </c>
      <c r="B153" s="378" t="s">
        <v>113</v>
      </c>
      <c r="C153" s="378"/>
      <c r="D153" s="378"/>
      <c r="E153" s="378"/>
      <c r="F153" s="378"/>
      <c r="G153" s="378"/>
      <c r="H153" s="378"/>
      <c r="I153" s="8"/>
      <c r="J153" s="8"/>
      <c r="K153" s="23"/>
      <c r="M153" s="84">
        <v>1</v>
      </c>
    </row>
    <row r="154" spans="1:16" x14ac:dyDescent="0.25">
      <c r="A154" s="67" t="s">
        <v>111</v>
      </c>
      <c r="B154" s="378" t="s">
        <v>114</v>
      </c>
      <c r="C154" s="378"/>
      <c r="D154" s="378"/>
      <c r="E154" s="378"/>
      <c r="F154" s="378"/>
      <c r="G154" s="378"/>
      <c r="H154" s="378"/>
      <c r="I154" s="8"/>
      <c r="J154" s="8"/>
      <c r="K154" s="23"/>
      <c r="M154" s="84">
        <v>1</v>
      </c>
    </row>
    <row r="155" spans="1:16" x14ac:dyDescent="0.25">
      <c r="A155" s="68" t="s">
        <v>112</v>
      </c>
      <c r="B155" s="69" t="s">
        <v>115</v>
      </c>
      <c r="C155" s="70"/>
      <c r="D155" s="70"/>
      <c r="E155" s="70"/>
      <c r="F155" s="70"/>
      <c r="G155" s="70"/>
      <c r="H155" s="71"/>
      <c r="I155" s="72"/>
      <c r="J155" s="72"/>
      <c r="K155" s="73"/>
      <c r="M155" s="84">
        <v>1</v>
      </c>
    </row>
    <row r="156" spans="1:16" ht="30" customHeight="1" x14ac:dyDescent="0.25">
      <c r="A156" s="33"/>
      <c r="B156" s="86" t="s">
        <v>152</v>
      </c>
      <c r="C156" s="75"/>
      <c r="D156" s="78"/>
      <c r="E156" s="74"/>
      <c r="F156" s="74"/>
      <c r="G156" s="74"/>
      <c r="H156" s="30"/>
      <c r="I156" s="31"/>
      <c r="J156" s="155"/>
      <c r="K156" s="32"/>
      <c r="M156" s="84">
        <v>1</v>
      </c>
      <c r="N156" s="86" t="s">
        <v>152</v>
      </c>
    </row>
    <row r="157" spans="1:16" ht="69.75" customHeight="1" x14ac:dyDescent="0.25">
      <c r="A157" s="386" t="s">
        <v>153</v>
      </c>
      <c r="B157" s="387"/>
      <c r="C157" s="387"/>
      <c r="D157" s="387"/>
      <c r="E157" s="387"/>
      <c r="F157" s="387"/>
      <c r="G157" s="387"/>
      <c r="H157" s="387"/>
      <c r="I157" s="387"/>
      <c r="J157" s="387"/>
      <c r="K157" s="388"/>
      <c r="L157" s="76"/>
      <c r="N157" s="86" t="s">
        <v>151</v>
      </c>
    </row>
    <row r="158" spans="1:16" x14ac:dyDescent="0.25">
      <c r="A158" s="389" t="s">
        <v>116</v>
      </c>
      <c r="B158" s="390"/>
      <c r="C158" s="390"/>
      <c r="D158" s="390"/>
      <c r="E158" s="390"/>
      <c r="F158" s="390"/>
      <c r="G158" s="390"/>
      <c r="H158" s="390"/>
      <c r="I158" s="390"/>
      <c r="J158" s="390"/>
      <c r="K158" s="391"/>
    </row>
    <row r="159" spans="1:16" s="34" customFormat="1" ht="21.95" customHeight="1" x14ac:dyDescent="0.25">
      <c r="A159" s="379" t="s">
        <v>341</v>
      </c>
      <c r="B159" s="380"/>
      <c r="C159" s="380"/>
      <c r="D159" s="380"/>
      <c r="E159" s="380"/>
      <c r="F159" s="380"/>
      <c r="G159" s="380"/>
      <c r="H159" s="380"/>
      <c r="I159" s="380"/>
      <c r="J159" s="380"/>
      <c r="K159" s="381"/>
      <c r="M159" s="87"/>
      <c r="N159" s="87"/>
      <c r="P159" s="77"/>
    </row>
    <row r="160" spans="1:16" s="34" customFormat="1" ht="21.95" customHeight="1" x14ac:dyDescent="0.2">
      <c r="A160" s="382"/>
      <c r="B160" s="322"/>
      <c r="C160" s="322"/>
      <c r="D160" s="322"/>
      <c r="E160" s="322"/>
      <c r="F160" s="322"/>
      <c r="G160" s="322"/>
      <c r="H160" s="322"/>
      <c r="I160" s="322"/>
      <c r="J160" s="322"/>
      <c r="K160" s="323"/>
      <c r="M160" s="87"/>
      <c r="N160" s="87"/>
    </row>
    <row r="161" spans="1:14" s="34" customFormat="1" ht="21.95" customHeight="1" x14ac:dyDescent="0.2">
      <c r="A161" s="382"/>
      <c r="B161" s="322"/>
      <c r="C161" s="322"/>
      <c r="D161" s="322"/>
      <c r="E161" s="322"/>
      <c r="F161" s="322"/>
      <c r="G161" s="322"/>
      <c r="H161" s="322"/>
      <c r="I161" s="322"/>
      <c r="J161" s="322"/>
      <c r="K161" s="323"/>
      <c r="M161" s="87"/>
      <c r="N161" s="87"/>
    </row>
    <row r="162" spans="1:14" s="34" customFormat="1" ht="21.95" customHeight="1" x14ac:dyDescent="0.2">
      <c r="A162" s="382"/>
      <c r="B162" s="322"/>
      <c r="C162" s="322"/>
      <c r="D162" s="322"/>
      <c r="E162" s="322"/>
      <c r="F162" s="322"/>
      <c r="G162" s="322"/>
      <c r="H162" s="322"/>
      <c r="I162" s="322"/>
      <c r="J162" s="322"/>
      <c r="K162" s="323"/>
      <c r="M162" s="87"/>
      <c r="N162" s="87"/>
    </row>
    <row r="163" spans="1:14" s="34" customFormat="1" ht="21.95" customHeight="1" thickBot="1" x14ac:dyDescent="0.25">
      <c r="A163" s="383"/>
      <c r="B163" s="384"/>
      <c r="C163" s="384"/>
      <c r="D163" s="384"/>
      <c r="E163" s="384"/>
      <c r="F163" s="384"/>
      <c r="G163" s="384"/>
      <c r="H163" s="384"/>
      <c r="I163" s="384"/>
      <c r="J163" s="384"/>
      <c r="K163" s="385"/>
      <c r="M163" s="87"/>
      <c r="N163" s="87"/>
    </row>
    <row r="164" spans="1:14" s="2" customFormat="1" ht="20.100000000000001" customHeight="1" x14ac:dyDescent="0.25">
      <c r="A164" s="1" t="s">
        <v>117</v>
      </c>
      <c r="B164" s="237" t="s">
        <v>118</v>
      </c>
      <c r="C164" s="237"/>
      <c r="D164" s="237"/>
      <c r="E164" s="237"/>
      <c r="F164" s="237"/>
      <c r="G164" s="237"/>
      <c r="H164" s="237"/>
      <c r="I164" s="237"/>
      <c r="J164" s="237"/>
      <c r="K164" s="238"/>
      <c r="M164" s="85"/>
      <c r="N164" s="85"/>
    </row>
    <row r="165" spans="1:14" ht="30.75" customHeight="1" x14ac:dyDescent="0.25">
      <c r="A165" s="397" t="s">
        <v>119</v>
      </c>
      <c r="B165" s="390"/>
      <c r="C165" s="390"/>
      <c r="D165" s="390"/>
      <c r="E165" s="390"/>
      <c r="F165" s="390"/>
      <c r="G165" s="390"/>
      <c r="H165" s="390"/>
      <c r="I165" s="390"/>
      <c r="J165" s="390"/>
      <c r="K165" s="391"/>
    </row>
    <row r="166" spans="1:14" ht="27" customHeight="1" x14ac:dyDescent="0.25">
      <c r="A166" s="35" t="s">
        <v>120</v>
      </c>
      <c r="B166" s="398" t="s">
        <v>121</v>
      </c>
      <c r="C166" s="399"/>
      <c r="D166" s="399"/>
      <c r="E166" s="399"/>
      <c r="F166" s="399"/>
      <c r="G166" s="399"/>
      <c r="H166" s="399"/>
      <c r="I166" s="400"/>
      <c r="J166" s="401" t="s">
        <v>122</v>
      </c>
      <c r="K166" s="402"/>
    </row>
    <row r="167" spans="1:14" ht="24" customHeight="1" x14ac:dyDescent="0.25">
      <c r="A167" s="79" t="s">
        <v>342</v>
      </c>
      <c r="B167" s="403" t="s">
        <v>343</v>
      </c>
      <c r="C167" s="380"/>
      <c r="D167" s="380"/>
      <c r="E167" s="380"/>
      <c r="F167" s="380"/>
      <c r="G167" s="380"/>
      <c r="H167" s="380"/>
      <c r="I167" s="404"/>
      <c r="J167" s="405">
        <v>80000</v>
      </c>
      <c r="K167" s="406"/>
    </row>
    <row r="168" spans="1:14" ht="24" customHeight="1" x14ac:dyDescent="0.25">
      <c r="A168" s="59" t="s">
        <v>342</v>
      </c>
      <c r="B168" s="392" t="s">
        <v>344</v>
      </c>
      <c r="C168" s="393"/>
      <c r="D168" s="393"/>
      <c r="E168" s="393"/>
      <c r="F168" s="393"/>
      <c r="G168" s="393"/>
      <c r="H168" s="393"/>
      <c r="I168" s="394"/>
      <c r="J168" s="395">
        <v>150000</v>
      </c>
      <c r="K168" s="396"/>
    </row>
    <row r="169" spans="1:14" ht="24" customHeight="1" x14ac:dyDescent="0.25">
      <c r="A169" s="59"/>
      <c r="B169" s="392"/>
      <c r="C169" s="393"/>
      <c r="D169" s="393"/>
      <c r="E169" s="393"/>
      <c r="F169" s="393"/>
      <c r="G169" s="393"/>
      <c r="H169" s="393"/>
      <c r="I169" s="394"/>
      <c r="J169" s="395"/>
      <c r="K169" s="396"/>
    </row>
    <row r="170" spans="1:14" ht="24" customHeight="1" x14ac:dyDescent="0.25">
      <c r="A170" s="59"/>
      <c r="B170" s="392"/>
      <c r="C170" s="393"/>
      <c r="D170" s="393"/>
      <c r="E170" s="393"/>
      <c r="F170" s="393"/>
      <c r="G170" s="393"/>
      <c r="H170" s="393"/>
      <c r="I170" s="394"/>
      <c r="J170" s="395"/>
      <c r="K170" s="396"/>
    </row>
    <row r="171" spans="1:14" ht="24" customHeight="1" x14ac:dyDescent="0.25">
      <c r="A171" s="59"/>
      <c r="B171" s="392"/>
      <c r="C171" s="393"/>
      <c r="D171" s="393"/>
      <c r="E171" s="393"/>
      <c r="F171" s="393"/>
      <c r="G171" s="393"/>
      <c r="H171" s="393"/>
      <c r="I171" s="394"/>
      <c r="J171" s="395"/>
      <c r="K171" s="396"/>
    </row>
    <row r="172" spans="1:14" ht="24" customHeight="1" x14ac:dyDescent="0.25">
      <c r="A172" s="59"/>
      <c r="B172" s="148"/>
      <c r="C172" s="149"/>
      <c r="D172" s="149"/>
      <c r="E172" s="149"/>
      <c r="F172" s="149"/>
      <c r="G172" s="149"/>
      <c r="H172" s="149"/>
      <c r="I172" s="150"/>
      <c r="J172" s="395"/>
      <c r="K172" s="396"/>
    </row>
    <row r="173" spans="1:14" ht="24" customHeight="1" x14ac:dyDescent="0.25">
      <c r="A173" s="59"/>
      <c r="B173" s="392"/>
      <c r="C173" s="393"/>
      <c r="D173" s="393"/>
      <c r="E173" s="393"/>
      <c r="F173" s="393"/>
      <c r="G173" s="393"/>
      <c r="H173" s="393"/>
      <c r="I173" s="394"/>
      <c r="J173" s="395"/>
      <c r="K173" s="396"/>
    </row>
    <row r="174" spans="1:14" ht="24" customHeight="1" thickBot="1" x14ac:dyDescent="0.3">
      <c r="A174" s="60"/>
      <c r="B174" s="411"/>
      <c r="C174" s="412"/>
      <c r="D174" s="412"/>
      <c r="E174" s="412"/>
      <c r="F174" s="412"/>
      <c r="G174" s="412"/>
      <c r="H174" s="412"/>
      <c r="I174" s="413"/>
      <c r="J174" s="414"/>
      <c r="K174" s="415"/>
    </row>
    <row r="175" spans="1:14" s="2" customFormat="1" ht="20.100000000000001" customHeight="1" x14ac:dyDescent="0.25">
      <c r="A175" s="1" t="s">
        <v>123</v>
      </c>
      <c r="B175" s="237" t="s">
        <v>124</v>
      </c>
      <c r="C175" s="237"/>
      <c r="D175" s="237"/>
      <c r="E175" s="237"/>
      <c r="F175" s="237"/>
      <c r="G175" s="237"/>
      <c r="H175" s="237"/>
      <c r="I175" s="237"/>
      <c r="J175" s="237"/>
      <c r="K175" s="238"/>
      <c r="M175" s="85"/>
      <c r="N175" s="85"/>
    </row>
    <row r="176" spans="1:14" x14ac:dyDescent="0.25">
      <c r="A176" s="38" t="s">
        <v>125</v>
      </c>
      <c r="B176" s="39"/>
      <c r="C176" s="39"/>
      <c r="D176" s="39"/>
      <c r="E176" s="39"/>
      <c r="F176" s="40"/>
      <c r="G176" s="41"/>
      <c r="H176" s="39"/>
      <c r="I176" s="39"/>
      <c r="J176" s="39"/>
      <c r="K176" s="42"/>
    </row>
    <row r="177" spans="1:14" x14ac:dyDescent="0.25">
      <c r="A177" s="24"/>
      <c r="B177" s="407" t="str">
        <f>IF(F18=0,"-",F18)</f>
        <v>Jerzy SOŁEK</v>
      </c>
      <c r="C177" s="407"/>
      <c r="D177" s="407"/>
      <c r="E177" s="407"/>
      <c r="F177" s="9"/>
      <c r="G177" s="7"/>
      <c r="H177" s="8"/>
      <c r="I177" s="8"/>
      <c r="J177" s="8"/>
      <c r="K177" s="23"/>
    </row>
    <row r="178" spans="1:14" x14ac:dyDescent="0.25">
      <c r="A178" s="24"/>
      <c r="B178" s="407" t="str">
        <f>IF(F19=0,"-",F19)</f>
        <v>Upr. Bud. Nr 265/69, 169/85</v>
      </c>
      <c r="C178" s="407"/>
      <c r="D178" s="407"/>
      <c r="E178" s="407"/>
      <c r="F178" s="9"/>
      <c r="G178" s="43"/>
      <c r="H178" s="44"/>
      <c r="I178" s="44"/>
      <c r="J178" s="44"/>
      <c r="K178" s="23"/>
    </row>
    <row r="179" spans="1:14" x14ac:dyDescent="0.25">
      <c r="A179" s="45"/>
      <c r="B179" s="408" t="s">
        <v>126</v>
      </c>
      <c r="C179" s="408"/>
      <c r="D179" s="408"/>
      <c r="E179" s="408"/>
      <c r="F179" s="12"/>
      <c r="G179" s="409" t="s">
        <v>127</v>
      </c>
      <c r="H179" s="408"/>
      <c r="I179" s="408"/>
      <c r="J179" s="408"/>
      <c r="K179" s="46"/>
    </row>
    <row r="180" spans="1:14" x14ac:dyDescent="0.25">
      <c r="A180" s="38" t="s">
        <v>128</v>
      </c>
      <c r="B180" s="39"/>
      <c r="C180" s="39"/>
      <c r="D180" s="39"/>
      <c r="E180" s="39"/>
      <c r="F180" s="40"/>
      <c r="G180" s="41"/>
      <c r="H180" s="39"/>
      <c r="I180" s="39"/>
      <c r="J180" s="39"/>
      <c r="K180" s="42"/>
    </row>
    <row r="181" spans="1:14" x14ac:dyDescent="0.25">
      <c r="A181" s="24"/>
      <c r="B181" s="410" t="str">
        <f>IF(F22=0,"-",F22)</f>
        <v>Lucyna DZIUBEK</v>
      </c>
      <c r="C181" s="410"/>
      <c r="D181" s="410"/>
      <c r="E181" s="410"/>
      <c r="F181" s="9"/>
      <c r="G181" s="7"/>
      <c r="H181" s="8"/>
      <c r="I181" s="8"/>
      <c r="J181" s="8"/>
      <c r="K181" s="23"/>
    </row>
    <row r="182" spans="1:14" x14ac:dyDescent="0.25">
      <c r="A182" s="24"/>
      <c r="B182" s="410" t="str">
        <f>IF(F23=0,"-",F23)</f>
        <v>Upr. Bud. Nr S-291/94</v>
      </c>
      <c r="C182" s="410"/>
      <c r="D182" s="410"/>
      <c r="E182" s="410"/>
      <c r="F182" s="9"/>
      <c r="G182" s="43"/>
      <c r="H182" s="44"/>
      <c r="I182" s="44"/>
      <c r="J182" s="44"/>
      <c r="K182" s="23"/>
    </row>
    <row r="183" spans="1:14" x14ac:dyDescent="0.25">
      <c r="A183" s="45"/>
      <c r="B183" s="408" t="s">
        <v>126</v>
      </c>
      <c r="C183" s="408"/>
      <c r="D183" s="408"/>
      <c r="E183" s="408"/>
      <c r="F183" s="12"/>
      <c r="G183" s="409" t="s">
        <v>127</v>
      </c>
      <c r="H183" s="408"/>
      <c r="I183" s="408"/>
      <c r="J183" s="408"/>
      <c r="K183" s="46"/>
    </row>
    <row r="184" spans="1:14" x14ac:dyDescent="0.25">
      <c r="A184" s="38" t="s">
        <v>129</v>
      </c>
      <c r="B184" s="39"/>
      <c r="C184" s="39"/>
      <c r="D184" s="39"/>
      <c r="E184" s="39"/>
      <c r="F184" s="40"/>
      <c r="G184" s="41"/>
      <c r="H184" s="39"/>
      <c r="I184" s="39"/>
      <c r="J184" s="39"/>
      <c r="K184" s="42"/>
    </row>
    <row r="185" spans="1:14" x14ac:dyDescent="0.25">
      <c r="A185" s="24"/>
      <c r="B185" s="410" t="str">
        <f>IF(F26=0,"-",F26)</f>
        <v>Grzegorz DEPA</v>
      </c>
      <c r="C185" s="410"/>
      <c r="D185" s="410"/>
      <c r="E185" s="410"/>
      <c r="F185" s="9"/>
      <c r="G185" s="7"/>
      <c r="H185" s="8"/>
      <c r="I185" s="8"/>
      <c r="J185" s="8"/>
      <c r="K185" s="23"/>
    </row>
    <row r="186" spans="1:14" x14ac:dyDescent="0.25">
      <c r="A186" s="24"/>
      <c r="B186" s="410" t="str">
        <f>IF(F27=0,"-",F27)</f>
        <v>D-254/078/15, E-946/078/15</v>
      </c>
      <c r="C186" s="410"/>
      <c r="D186" s="410"/>
      <c r="E186" s="410"/>
      <c r="F186" s="9"/>
      <c r="G186" s="43"/>
      <c r="H186" s="44"/>
      <c r="I186" s="44"/>
      <c r="J186" s="44"/>
      <c r="K186" s="23"/>
    </row>
    <row r="187" spans="1:14" ht="15.75" thickBot="1" x14ac:dyDescent="0.3">
      <c r="A187" s="45"/>
      <c r="B187" s="408" t="s">
        <v>126</v>
      </c>
      <c r="C187" s="408"/>
      <c r="D187" s="408"/>
      <c r="E187" s="408"/>
      <c r="F187" s="12"/>
      <c r="G187" s="409" t="s">
        <v>127</v>
      </c>
      <c r="H187" s="408"/>
      <c r="I187" s="408"/>
      <c r="J187" s="408"/>
      <c r="K187" s="46"/>
    </row>
    <row r="188" spans="1:14" s="2" customFormat="1" ht="20.100000000000001" customHeight="1" x14ac:dyDescent="0.25">
      <c r="A188" s="1" t="s">
        <v>130</v>
      </c>
      <c r="B188" s="237" t="s">
        <v>131</v>
      </c>
      <c r="C188" s="237"/>
      <c r="D188" s="237"/>
      <c r="E188" s="237"/>
      <c r="F188" s="237"/>
      <c r="G188" s="237"/>
      <c r="H188" s="237"/>
      <c r="I188" s="237"/>
      <c r="J188" s="237"/>
      <c r="K188" s="238"/>
      <c r="M188" s="85"/>
      <c r="N188" s="85"/>
    </row>
    <row r="189" spans="1:14" ht="24.75" customHeight="1" x14ac:dyDescent="0.25">
      <c r="A189" s="416" t="s">
        <v>132</v>
      </c>
      <c r="B189" s="417"/>
      <c r="C189" s="417"/>
      <c r="D189" s="417"/>
      <c r="E189" s="417"/>
      <c r="F189" s="417"/>
      <c r="G189" s="417"/>
      <c r="H189" s="417"/>
      <c r="I189" s="417"/>
      <c r="J189" s="417"/>
      <c r="K189" s="418"/>
    </row>
    <row r="190" spans="1:14" ht="20.100000000000001" customHeight="1" x14ac:dyDescent="0.25">
      <c r="A190" s="88" t="s">
        <v>146</v>
      </c>
      <c r="B190" s="419" t="s">
        <v>143</v>
      </c>
      <c r="C190" s="420"/>
      <c r="D190" s="421" t="s">
        <v>144</v>
      </c>
      <c r="E190" s="422"/>
      <c r="F190" s="420" t="s">
        <v>145</v>
      </c>
      <c r="G190" s="420"/>
      <c r="H190" s="421" t="s">
        <v>148</v>
      </c>
      <c r="I190" s="422"/>
      <c r="J190" s="420" t="s">
        <v>48</v>
      </c>
      <c r="K190" s="423"/>
    </row>
    <row r="191" spans="1:14" x14ac:dyDescent="0.25">
      <c r="A191" s="36">
        <v>1</v>
      </c>
      <c r="B191" s="424" t="s">
        <v>345</v>
      </c>
      <c r="C191" s="425"/>
      <c r="D191" s="426"/>
      <c r="E191" s="427"/>
      <c r="F191" s="428" t="s">
        <v>346</v>
      </c>
      <c r="G191" s="429"/>
      <c r="H191" s="430" t="s">
        <v>347</v>
      </c>
      <c r="I191" s="431"/>
      <c r="J191" s="432" t="s">
        <v>373</v>
      </c>
      <c r="K191" s="433"/>
    </row>
    <row r="192" spans="1:14" ht="26.25" customHeight="1" x14ac:dyDescent="0.25">
      <c r="A192" s="36">
        <v>2</v>
      </c>
      <c r="B192" s="424" t="s">
        <v>348</v>
      </c>
      <c r="C192" s="425"/>
      <c r="D192" s="426" t="s">
        <v>349</v>
      </c>
      <c r="E192" s="427"/>
      <c r="F192" s="428" t="s">
        <v>350</v>
      </c>
      <c r="G192" s="429"/>
      <c r="H192" s="430" t="s">
        <v>351</v>
      </c>
      <c r="I192" s="427"/>
      <c r="J192" s="432" t="s">
        <v>373</v>
      </c>
      <c r="K192" s="433"/>
    </row>
    <row r="193" spans="1:11" ht="43.5" customHeight="1" x14ac:dyDescent="0.25">
      <c r="A193" s="36">
        <v>3</v>
      </c>
      <c r="B193" s="424" t="s">
        <v>352</v>
      </c>
      <c r="C193" s="425"/>
      <c r="D193" s="426" t="s">
        <v>353</v>
      </c>
      <c r="E193" s="427"/>
      <c r="F193" s="429" t="s">
        <v>354</v>
      </c>
      <c r="G193" s="429"/>
      <c r="H193" s="426" t="s">
        <v>355</v>
      </c>
      <c r="I193" s="427"/>
      <c r="J193" s="432" t="s">
        <v>373</v>
      </c>
      <c r="K193" s="433"/>
    </row>
    <row r="194" spans="1:11" ht="16.5" customHeight="1" x14ac:dyDescent="0.25">
      <c r="A194" s="36">
        <v>4</v>
      </c>
      <c r="B194" s="424" t="s">
        <v>356</v>
      </c>
      <c r="C194" s="425"/>
      <c r="D194" s="426" t="s">
        <v>357</v>
      </c>
      <c r="E194" s="427"/>
      <c r="F194" s="429" t="s">
        <v>350</v>
      </c>
      <c r="G194" s="429"/>
      <c r="H194" s="426" t="s">
        <v>358</v>
      </c>
      <c r="I194" s="427"/>
      <c r="J194" s="432" t="s">
        <v>373</v>
      </c>
      <c r="K194" s="433"/>
    </row>
    <row r="195" spans="1:11" ht="45.75" customHeight="1" x14ac:dyDescent="0.25">
      <c r="A195" s="36">
        <v>5</v>
      </c>
      <c r="B195" s="424" t="s">
        <v>352</v>
      </c>
      <c r="C195" s="425"/>
      <c r="D195" s="426" t="s">
        <v>359</v>
      </c>
      <c r="E195" s="427"/>
      <c r="F195" s="426" t="s">
        <v>350</v>
      </c>
      <c r="G195" s="427"/>
      <c r="H195" s="426" t="s">
        <v>358</v>
      </c>
      <c r="I195" s="427"/>
      <c r="J195" s="432" t="s">
        <v>373</v>
      </c>
      <c r="K195" s="433"/>
    </row>
    <row r="196" spans="1:11" ht="16.5" customHeight="1" x14ac:dyDescent="0.25">
      <c r="A196" s="36">
        <v>6</v>
      </c>
      <c r="B196" s="424" t="s">
        <v>356</v>
      </c>
      <c r="C196" s="434"/>
      <c r="D196" s="426" t="s">
        <v>360</v>
      </c>
      <c r="E196" s="427"/>
      <c r="F196" s="426" t="s">
        <v>350</v>
      </c>
      <c r="G196" s="427"/>
      <c r="H196" s="426" t="s">
        <v>358</v>
      </c>
      <c r="I196" s="427"/>
      <c r="J196" s="432" t="s">
        <v>373</v>
      </c>
      <c r="K196" s="433"/>
    </row>
    <row r="197" spans="1:11" ht="36" customHeight="1" x14ac:dyDescent="0.25">
      <c r="A197" s="36">
        <v>7</v>
      </c>
      <c r="B197" s="424" t="s">
        <v>361</v>
      </c>
      <c r="C197" s="434"/>
      <c r="D197" s="426" t="s">
        <v>362</v>
      </c>
      <c r="E197" s="427"/>
      <c r="F197" s="426" t="s">
        <v>363</v>
      </c>
      <c r="G197" s="427"/>
      <c r="H197" s="426" t="s">
        <v>367</v>
      </c>
      <c r="I197" s="427"/>
      <c r="J197" s="432" t="s">
        <v>373</v>
      </c>
      <c r="K197" s="433"/>
    </row>
    <row r="198" spans="1:11" ht="18.75" customHeight="1" x14ac:dyDescent="0.25">
      <c r="A198" s="36">
        <v>8</v>
      </c>
      <c r="B198" s="424" t="s">
        <v>369</v>
      </c>
      <c r="C198" s="434"/>
      <c r="D198" s="426" t="s">
        <v>370</v>
      </c>
      <c r="E198" s="427"/>
      <c r="F198" s="426" t="s">
        <v>371</v>
      </c>
      <c r="G198" s="427"/>
      <c r="H198" s="426" t="s">
        <v>372</v>
      </c>
      <c r="I198" s="427"/>
      <c r="J198" s="432" t="s">
        <v>373</v>
      </c>
      <c r="K198" s="433"/>
    </row>
    <row r="199" spans="1:11" ht="18.75" customHeight="1" x14ac:dyDescent="0.25">
      <c r="A199" s="36">
        <v>9</v>
      </c>
      <c r="B199" s="424" t="s">
        <v>368</v>
      </c>
      <c r="C199" s="434"/>
      <c r="D199" s="426" t="s">
        <v>364</v>
      </c>
      <c r="E199" s="427"/>
      <c r="F199" s="426" t="s">
        <v>365</v>
      </c>
      <c r="G199" s="427"/>
      <c r="H199" s="426" t="s">
        <v>366</v>
      </c>
      <c r="I199" s="427"/>
      <c r="J199" s="432" t="s">
        <v>373</v>
      </c>
      <c r="K199" s="433"/>
    </row>
    <row r="200" spans="1:11" ht="18.75" customHeight="1" x14ac:dyDescent="0.25">
      <c r="A200" s="139">
        <v>10</v>
      </c>
      <c r="B200" s="145" t="s">
        <v>374</v>
      </c>
      <c r="C200" s="146"/>
      <c r="D200" s="146"/>
      <c r="E200" s="146"/>
      <c r="F200" s="146"/>
      <c r="G200" s="146"/>
      <c r="H200" s="146"/>
      <c r="I200" s="146"/>
      <c r="J200" s="146"/>
      <c r="K200" s="147"/>
    </row>
    <row r="201" spans="1:11" ht="18.75" customHeight="1" x14ac:dyDescent="0.25">
      <c r="A201" s="139">
        <v>11</v>
      </c>
      <c r="B201" s="435" t="s">
        <v>375</v>
      </c>
      <c r="C201" s="436"/>
      <c r="D201" s="436"/>
      <c r="E201" s="436"/>
      <c r="F201" s="436"/>
      <c r="G201" s="436"/>
      <c r="H201" s="436"/>
      <c r="I201" s="436"/>
      <c r="J201" s="436"/>
      <c r="K201" s="437"/>
    </row>
    <row r="202" spans="1:11" ht="18.75" customHeight="1" x14ac:dyDescent="0.25">
      <c r="A202" s="139">
        <v>12</v>
      </c>
      <c r="B202" s="435">
        <v>0</v>
      </c>
      <c r="C202" s="436"/>
      <c r="D202" s="436"/>
      <c r="E202" s="436"/>
      <c r="F202" s="436"/>
      <c r="G202" s="436"/>
      <c r="H202" s="436"/>
      <c r="I202" s="436"/>
      <c r="J202" s="436"/>
      <c r="K202" s="437"/>
    </row>
    <row r="203" spans="1:11" ht="18.75" customHeight="1" x14ac:dyDescent="0.25">
      <c r="A203" s="139">
        <v>13</v>
      </c>
      <c r="B203" s="140"/>
      <c r="C203" s="141"/>
      <c r="D203" s="142"/>
      <c r="E203" s="142"/>
      <c r="F203" s="142"/>
      <c r="G203" s="142"/>
      <c r="H203" s="142"/>
      <c r="I203" s="142"/>
      <c r="J203" s="143"/>
      <c r="K203" s="144"/>
    </row>
    <row r="204" spans="1:11" ht="18.75" customHeight="1" x14ac:dyDescent="0.25">
      <c r="A204" s="139">
        <v>14</v>
      </c>
      <c r="B204" s="140"/>
      <c r="C204" s="141"/>
      <c r="D204" s="142"/>
      <c r="E204" s="142"/>
      <c r="F204" s="142"/>
      <c r="G204" s="142"/>
      <c r="H204" s="142"/>
      <c r="I204" s="142"/>
      <c r="J204" s="143"/>
      <c r="K204" s="144"/>
    </row>
    <row r="205" spans="1:11" ht="15.75" thickBot="1" x14ac:dyDescent="0.3">
      <c r="A205" s="37">
        <v>15</v>
      </c>
      <c r="B205" s="442"/>
      <c r="C205" s="443"/>
      <c r="D205" s="443"/>
      <c r="E205" s="443"/>
      <c r="F205" s="443"/>
      <c r="G205" s="443"/>
      <c r="H205" s="443"/>
      <c r="I205" s="443"/>
      <c r="J205" s="443"/>
      <c r="K205" s="444"/>
    </row>
    <row r="206" spans="1:11" x14ac:dyDescent="0.2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5.75" x14ac:dyDescent="0.25">
      <c r="A207" s="445" t="s">
        <v>133</v>
      </c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</row>
    <row r="208" spans="1:1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7" ht="15.75" x14ac:dyDescent="0.25">
      <c r="A209" s="50"/>
      <c r="B209" s="445" t="s">
        <v>134</v>
      </c>
      <c r="C209" s="445"/>
      <c r="D209" s="445"/>
      <c r="E209" s="445"/>
      <c r="F209" s="50"/>
      <c r="G209" s="445" t="s">
        <v>296</v>
      </c>
      <c r="H209" s="445"/>
      <c r="I209" s="445"/>
      <c r="J209" s="445"/>
      <c r="K209" s="50"/>
    </row>
    <row r="210" spans="1:17" x14ac:dyDescent="0.25">
      <c r="A210" s="50"/>
      <c r="B210" s="439" t="s">
        <v>135</v>
      </c>
      <c r="C210" s="440"/>
      <c r="D210" s="440"/>
      <c r="E210" s="440"/>
      <c r="F210" s="50"/>
      <c r="G210" s="439"/>
      <c r="H210" s="440"/>
      <c r="I210" s="440"/>
      <c r="J210" s="440"/>
      <c r="K210" s="50"/>
    </row>
    <row r="211" spans="1:17" x14ac:dyDescent="0.25">
      <c r="A211" s="50"/>
      <c r="B211" s="152"/>
      <c r="C211" s="151"/>
      <c r="D211" s="151"/>
      <c r="E211" s="151"/>
      <c r="F211" s="50"/>
      <c r="G211" s="152"/>
      <c r="H211" s="151"/>
      <c r="I211" s="151"/>
      <c r="J211" s="151"/>
      <c r="K211" s="50"/>
    </row>
    <row r="212" spans="1:17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1:17" x14ac:dyDescent="0.25">
      <c r="A213" s="50"/>
      <c r="B213" s="438"/>
      <c r="C213" s="438"/>
      <c r="D213" s="438"/>
      <c r="E213" s="438"/>
      <c r="F213" s="50"/>
      <c r="G213" s="438"/>
      <c r="H213" s="438"/>
      <c r="I213" s="438"/>
      <c r="J213" s="438"/>
      <c r="K213" s="50"/>
    </row>
    <row r="214" spans="1:17" ht="22.5" customHeight="1" x14ac:dyDescent="0.25">
      <c r="A214" s="50"/>
      <c r="B214" s="439" t="s">
        <v>136</v>
      </c>
      <c r="C214" s="440"/>
      <c r="D214" s="440"/>
      <c r="E214" s="440"/>
      <c r="F214" s="50"/>
      <c r="G214" s="441" t="s">
        <v>297</v>
      </c>
      <c r="H214" s="440"/>
      <c r="I214" s="440"/>
      <c r="J214" s="440"/>
      <c r="K214" s="50"/>
    </row>
    <row r="215" spans="1:17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1:17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1:17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P217" s="92"/>
      <c r="Q217" s="93"/>
    </row>
    <row r="218" spans="1:17" x14ac:dyDescent="0.25">
      <c r="A218" s="50"/>
      <c r="B218" s="50" t="s">
        <v>137</v>
      </c>
      <c r="C218" s="50"/>
      <c r="D218" s="50"/>
      <c r="E218" s="50"/>
      <c r="F218" s="50"/>
      <c r="G218" s="50"/>
      <c r="H218" s="94"/>
      <c r="I218" s="94"/>
      <c r="J218" s="50"/>
      <c r="K218" s="50"/>
      <c r="P218" s="92"/>
      <c r="Q218" s="93"/>
    </row>
    <row r="219" spans="1:17" x14ac:dyDescent="0.25">
      <c r="A219" s="50"/>
      <c r="B219" s="50" t="s">
        <v>138</v>
      </c>
      <c r="C219" s="50"/>
      <c r="D219" s="50"/>
      <c r="E219" s="50"/>
      <c r="F219" s="50"/>
      <c r="G219" s="50"/>
      <c r="H219" s="94"/>
      <c r="I219" s="94"/>
      <c r="J219" s="94"/>
      <c r="K219" s="50"/>
      <c r="P219" s="92"/>
      <c r="Q219" s="93"/>
    </row>
    <row r="220" spans="1:17" x14ac:dyDescent="0.25">
      <c r="A220" s="50"/>
      <c r="B220" s="50" t="s">
        <v>139</v>
      </c>
      <c r="C220" s="50"/>
      <c r="D220" s="50"/>
      <c r="E220" s="50"/>
      <c r="F220" s="50"/>
      <c r="G220" s="50"/>
      <c r="H220" s="94"/>
      <c r="I220" s="94"/>
      <c r="J220" s="94"/>
      <c r="K220" s="50"/>
    </row>
    <row r="221" spans="1:17" x14ac:dyDescent="0.25">
      <c r="A221" s="50"/>
      <c r="B221" s="50"/>
      <c r="C221" s="50"/>
      <c r="D221" s="50"/>
      <c r="E221" s="50"/>
      <c r="F221" s="50"/>
      <c r="G221" s="50"/>
      <c r="H221" s="94"/>
      <c r="I221" s="94"/>
      <c r="J221" s="94"/>
      <c r="K221" s="50"/>
    </row>
    <row r="222" spans="1:17" x14ac:dyDescent="0.25">
      <c r="A222" s="50"/>
      <c r="B222" s="50" t="s">
        <v>140</v>
      </c>
      <c r="C222" s="50"/>
      <c r="D222" s="50"/>
      <c r="E222" s="50"/>
      <c r="F222" s="50"/>
      <c r="G222" s="50"/>
      <c r="H222" s="50"/>
      <c r="I222" s="94"/>
      <c r="J222" s="94"/>
      <c r="K222" s="50"/>
    </row>
    <row r="223" spans="1:17" x14ac:dyDescent="0.25">
      <c r="A223" s="50"/>
      <c r="B223" s="53" t="s">
        <v>141</v>
      </c>
      <c r="C223" s="50"/>
      <c r="D223" s="50"/>
      <c r="E223" s="50"/>
      <c r="F223" s="50"/>
      <c r="G223" s="50"/>
      <c r="H223" s="50"/>
      <c r="I223" s="94"/>
      <c r="J223" s="94"/>
      <c r="K223" s="50"/>
    </row>
    <row r="224" spans="1:17" x14ac:dyDescent="0.25">
      <c r="A224" s="50"/>
      <c r="B224" s="50"/>
      <c r="C224" s="50"/>
      <c r="D224" s="50"/>
      <c r="E224" s="50"/>
      <c r="F224" s="50"/>
      <c r="G224" s="50"/>
      <c r="H224" s="50"/>
      <c r="I224" s="94"/>
      <c r="J224" s="94"/>
      <c r="K224" s="50"/>
    </row>
  </sheetData>
  <sheetProtection formatCells="0" formatRows="0" selectLockedCells="1"/>
  <mergeCells count="391">
    <mergeCell ref="B213:E213"/>
    <mergeCell ref="G213:J213"/>
    <mergeCell ref="B214:E214"/>
    <mergeCell ref="G214:J214"/>
    <mergeCell ref="B202:K202"/>
    <mergeCell ref="B205:K205"/>
    <mergeCell ref="A207:K207"/>
    <mergeCell ref="B209:E209"/>
    <mergeCell ref="G209:J209"/>
    <mergeCell ref="B210:E210"/>
    <mergeCell ref="G210:J210"/>
    <mergeCell ref="B199:C199"/>
    <mergeCell ref="D199:E199"/>
    <mergeCell ref="F199:G199"/>
    <mergeCell ref="H199:I199"/>
    <mergeCell ref="J199:K199"/>
    <mergeCell ref="B201:K201"/>
    <mergeCell ref="B197:C197"/>
    <mergeCell ref="D197:E197"/>
    <mergeCell ref="F197:G197"/>
    <mergeCell ref="H197:I197"/>
    <mergeCell ref="J197:K197"/>
    <mergeCell ref="B198:C198"/>
    <mergeCell ref="D198:E198"/>
    <mergeCell ref="F198:G198"/>
    <mergeCell ref="H198:I198"/>
    <mergeCell ref="J198:K198"/>
    <mergeCell ref="B195:C195"/>
    <mergeCell ref="D195:E195"/>
    <mergeCell ref="F195:G195"/>
    <mergeCell ref="H195:I195"/>
    <mergeCell ref="J195:K195"/>
    <mergeCell ref="B196:C196"/>
    <mergeCell ref="D196:E196"/>
    <mergeCell ref="F196:G196"/>
    <mergeCell ref="H196:I196"/>
    <mergeCell ref="J196:K196"/>
    <mergeCell ref="B193:C193"/>
    <mergeCell ref="D193:E193"/>
    <mergeCell ref="F193:G193"/>
    <mergeCell ref="H193:I193"/>
    <mergeCell ref="J193:K193"/>
    <mergeCell ref="B194:C194"/>
    <mergeCell ref="D194:E194"/>
    <mergeCell ref="F194:G194"/>
    <mergeCell ref="H194:I194"/>
    <mergeCell ref="J194:K194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K188"/>
    <mergeCell ref="A189:K189"/>
    <mergeCell ref="B190:C190"/>
    <mergeCell ref="D190:E190"/>
    <mergeCell ref="F190:G190"/>
    <mergeCell ref="H190:I190"/>
    <mergeCell ref="J190:K190"/>
    <mergeCell ref="B183:E183"/>
    <mergeCell ref="G183:J183"/>
    <mergeCell ref="B185:E185"/>
    <mergeCell ref="B186:E186"/>
    <mergeCell ref="B187:E187"/>
    <mergeCell ref="G187:J187"/>
    <mergeCell ref="B177:E177"/>
    <mergeCell ref="B178:E178"/>
    <mergeCell ref="B179:E179"/>
    <mergeCell ref="G179:J179"/>
    <mergeCell ref="B181:E181"/>
    <mergeCell ref="B182:E182"/>
    <mergeCell ref="J172:K172"/>
    <mergeCell ref="B173:I173"/>
    <mergeCell ref="J173:K173"/>
    <mergeCell ref="B174:I174"/>
    <mergeCell ref="J174:K174"/>
    <mergeCell ref="B175:K175"/>
    <mergeCell ref="B169:I169"/>
    <mergeCell ref="J169:K169"/>
    <mergeCell ref="B170:I170"/>
    <mergeCell ref="J170:K170"/>
    <mergeCell ref="B171:I171"/>
    <mergeCell ref="J171:K171"/>
    <mergeCell ref="A165:K165"/>
    <mergeCell ref="B166:I166"/>
    <mergeCell ref="J166:K166"/>
    <mergeCell ref="B167:I167"/>
    <mergeCell ref="J167:K167"/>
    <mergeCell ref="B168:I168"/>
    <mergeCell ref="J168:K168"/>
    <mergeCell ref="A159:K159"/>
    <mergeCell ref="A160:K160"/>
    <mergeCell ref="A161:K161"/>
    <mergeCell ref="A162:K162"/>
    <mergeCell ref="A163:K163"/>
    <mergeCell ref="B164:K164"/>
    <mergeCell ref="B151:H151"/>
    <mergeCell ref="B152:H152"/>
    <mergeCell ref="B153:H153"/>
    <mergeCell ref="B154:H154"/>
    <mergeCell ref="A157:K157"/>
    <mergeCell ref="A158:K158"/>
    <mergeCell ref="A143:K143"/>
    <mergeCell ref="A144:B144"/>
    <mergeCell ref="B146:K146"/>
    <mergeCell ref="B148:H148"/>
    <mergeCell ref="B149:H149"/>
    <mergeCell ref="B150:H150"/>
    <mergeCell ref="A139:I139"/>
    <mergeCell ref="B140:C140"/>
    <mergeCell ref="D140:F140"/>
    <mergeCell ref="G140:H140"/>
    <mergeCell ref="A141:K141"/>
    <mergeCell ref="A142:B142"/>
    <mergeCell ref="B137:C137"/>
    <mergeCell ref="D137:F137"/>
    <mergeCell ref="G137:H137"/>
    <mergeCell ref="B138:C138"/>
    <mergeCell ref="D138:F138"/>
    <mergeCell ref="G138:H138"/>
    <mergeCell ref="B135:C135"/>
    <mergeCell ref="D135:F135"/>
    <mergeCell ref="G135:H135"/>
    <mergeCell ref="B136:C136"/>
    <mergeCell ref="D136:F136"/>
    <mergeCell ref="G136:H136"/>
    <mergeCell ref="B132:C132"/>
    <mergeCell ref="D132:F132"/>
    <mergeCell ref="G132:H132"/>
    <mergeCell ref="A133:I133"/>
    <mergeCell ref="B134:C134"/>
    <mergeCell ref="D134:F134"/>
    <mergeCell ref="G134:H134"/>
    <mergeCell ref="B130:C130"/>
    <mergeCell ref="D130:F130"/>
    <mergeCell ref="G130:H130"/>
    <mergeCell ref="B131:C131"/>
    <mergeCell ref="D131:F131"/>
    <mergeCell ref="G131:H131"/>
    <mergeCell ref="B127:C127"/>
    <mergeCell ref="D127:F127"/>
    <mergeCell ref="G127:H127"/>
    <mergeCell ref="A128:I128"/>
    <mergeCell ref="B129:C129"/>
    <mergeCell ref="D129:F129"/>
    <mergeCell ref="G129:H129"/>
    <mergeCell ref="B125:C125"/>
    <mergeCell ref="D125:F125"/>
    <mergeCell ref="G125:H125"/>
    <mergeCell ref="B126:C126"/>
    <mergeCell ref="D126:F126"/>
    <mergeCell ref="G126:H126"/>
    <mergeCell ref="B123:C123"/>
    <mergeCell ref="D123:F123"/>
    <mergeCell ref="G123:H123"/>
    <mergeCell ref="B124:C124"/>
    <mergeCell ref="D124:F124"/>
    <mergeCell ref="G124:H124"/>
    <mergeCell ref="B121:C121"/>
    <mergeCell ref="D121:F121"/>
    <mergeCell ref="G121:H121"/>
    <mergeCell ref="B122:C122"/>
    <mergeCell ref="D122:F122"/>
    <mergeCell ref="G122:H122"/>
    <mergeCell ref="B119:C119"/>
    <mergeCell ref="D119:F119"/>
    <mergeCell ref="G119:H119"/>
    <mergeCell ref="B120:C120"/>
    <mergeCell ref="D120:F120"/>
    <mergeCell ref="G120:H120"/>
    <mergeCell ref="A113:I113"/>
    <mergeCell ref="B115:C115"/>
    <mergeCell ref="D115:F115"/>
    <mergeCell ref="G115:H115"/>
    <mergeCell ref="A116:I116"/>
    <mergeCell ref="A118:I118"/>
    <mergeCell ref="B111:C111"/>
    <mergeCell ref="D111:F111"/>
    <mergeCell ref="G111:H111"/>
    <mergeCell ref="B112:C112"/>
    <mergeCell ref="D112:F112"/>
    <mergeCell ref="G112:H112"/>
    <mergeCell ref="B109:C109"/>
    <mergeCell ref="D109:F109"/>
    <mergeCell ref="G109:H109"/>
    <mergeCell ref="B110:C110"/>
    <mergeCell ref="D110:F110"/>
    <mergeCell ref="G110:H110"/>
    <mergeCell ref="B106:C106"/>
    <mergeCell ref="D106:F106"/>
    <mergeCell ref="G106:H106"/>
    <mergeCell ref="A107:I107"/>
    <mergeCell ref="B108:C108"/>
    <mergeCell ref="D108:F108"/>
    <mergeCell ref="G108:H108"/>
    <mergeCell ref="A103:I103"/>
    <mergeCell ref="B104:C104"/>
    <mergeCell ref="D104:F104"/>
    <mergeCell ref="G104:H104"/>
    <mergeCell ref="B105:C105"/>
    <mergeCell ref="D105:F105"/>
    <mergeCell ref="G105:H105"/>
    <mergeCell ref="B101:C101"/>
    <mergeCell ref="D101:F101"/>
    <mergeCell ref="G101:H101"/>
    <mergeCell ref="B102:C102"/>
    <mergeCell ref="D102:F102"/>
    <mergeCell ref="G102:H102"/>
    <mergeCell ref="B99:C99"/>
    <mergeCell ref="D99:F99"/>
    <mergeCell ref="G99:H99"/>
    <mergeCell ref="B100:C100"/>
    <mergeCell ref="D100:F100"/>
    <mergeCell ref="G100:H100"/>
    <mergeCell ref="B97:C97"/>
    <mergeCell ref="D97:F97"/>
    <mergeCell ref="G97:H97"/>
    <mergeCell ref="B98:C98"/>
    <mergeCell ref="D98:F98"/>
    <mergeCell ref="G98:H98"/>
    <mergeCell ref="B94:C94"/>
    <mergeCell ref="D94:F94"/>
    <mergeCell ref="G94:H94"/>
    <mergeCell ref="A95:I95"/>
    <mergeCell ref="B96:C96"/>
    <mergeCell ref="D96:F96"/>
    <mergeCell ref="G96:H96"/>
    <mergeCell ref="B92:C92"/>
    <mergeCell ref="D92:F92"/>
    <mergeCell ref="G92:H92"/>
    <mergeCell ref="B93:C93"/>
    <mergeCell ref="D93:F93"/>
    <mergeCell ref="G93:H93"/>
    <mergeCell ref="B90:C90"/>
    <mergeCell ref="D90:F90"/>
    <mergeCell ref="G90:H90"/>
    <mergeCell ref="B91:C91"/>
    <mergeCell ref="D91:F91"/>
    <mergeCell ref="G91:H91"/>
    <mergeCell ref="A87:I87"/>
    <mergeCell ref="B88:C88"/>
    <mergeCell ref="D88:F88"/>
    <mergeCell ref="G88:H88"/>
    <mergeCell ref="B89:C89"/>
    <mergeCell ref="D89:F89"/>
    <mergeCell ref="G89:H89"/>
    <mergeCell ref="B85:C85"/>
    <mergeCell ref="D85:F85"/>
    <mergeCell ref="G85:H85"/>
    <mergeCell ref="B86:C86"/>
    <mergeCell ref="D86:F86"/>
    <mergeCell ref="G86:H86"/>
    <mergeCell ref="B83:C83"/>
    <mergeCell ref="D83:F83"/>
    <mergeCell ref="G83:H83"/>
    <mergeCell ref="B84:C84"/>
    <mergeCell ref="D84:F84"/>
    <mergeCell ref="G84:H84"/>
    <mergeCell ref="A80:I80"/>
    <mergeCell ref="B81:C81"/>
    <mergeCell ref="D81:F81"/>
    <mergeCell ref="G81:H81"/>
    <mergeCell ref="B82:C82"/>
    <mergeCell ref="D82:F82"/>
    <mergeCell ref="G82:H82"/>
    <mergeCell ref="B78:C78"/>
    <mergeCell ref="D78:F78"/>
    <mergeCell ref="G78:H78"/>
    <mergeCell ref="B79:C79"/>
    <mergeCell ref="D79:F79"/>
    <mergeCell ref="G79:H79"/>
    <mergeCell ref="A75:I75"/>
    <mergeCell ref="B76:C76"/>
    <mergeCell ref="D76:F76"/>
    <mergeCell ref="G76:H76"/>
    <mergeCell ref="B77:C77"/>
    <mergeCell ref="D77:F77"/>
    <mergeCell ref="G77:H77"/>
    <mergeCell ref="B73:C73"/>
    <mergeCell ref="D73:F73"/>
    <mergeCell ref="G73:H73"/>
    <mergeCell ref="B74:C74"/>
    <mergeCell ref="D74:F74"/>
    <mergeCell ref="G74:H74"/>
    <mergeCell ref="D70:F70"/>
    <mergeCell ref="G70:H70"/>
    <mergeCell ref="D71:F71"/>
    <mergeCell ref="G71:H71"/>
    <mergeCell ref="D72:F72"/>
    <mergeCell ref="G72:H72"/>
    <mergeCell ref="B67:C67"/>
    <mergeCell ref="D67:F67"/>
    <mergeCell ref="G67:H67"/>
    <mergeCell ref="A68:I68"/>
    <mergeCell ref="D69:F69"/>
    <mergeCell ref="G69:H69"/>
    <mergeCell ref="A64:I64"/>
    <mergeCell ref="B65:C65"/>
    <mergeCell ref="D65:F65"/>
    <mergeCell ref="G65:H65"/>
    <mergeCell ref="B66:C66"/>
    <mergeCell ref="D66:F66"/>
    <mergeCell ref="G66:H66"/>
    <mergeCell ref="A60:C60"/>
    <mergeCell ref="D60:F60"/>
    <mergeCell ref="G60:I60"/>
    <mergeCell ref="J60:K60"/>
    <mergeCell ref="B61:K61"/>
    <mergeCell ref="A63:C63"/>
    <mergeCell ref="D63:F63"/>
    <mergeCell ref="G63:I63"/>
    <mergeCell ref="B55:K55"/>
    <mergeCell ref="B57:K57"/>
    <mergeCell ref="B58:K58"/>
    <mergeCell ref="A59:C59"/>
    <mergeCell ref="D59:F59"/>
    <mergeCell ref="G59:I59"/>
    <mergeCell ref="J59:K59"/>
    <mergeCell ref="B49:K49"/>
    <mergeCell ref="B52:C52"/>
    <mergeCell ref="F52:H52"/>
    <mergeCell ref="I52:K52"/>
    <mergeCell ref="B53:K53"/>
    <mergeCell ref="B54:K54"/>
    <mergeCell ref="A39:B39"/>
    <mergeCell ref="A40:B40"/>
    <mergeCell ref="A41:B42"/>
    <mergeCell ref="D42:K42"/>
    <mergeCell ref="A43:B48"/>
    <mergeCell ref="C46:K46"/>
    <mergeCell ref="C47:K47"/>
    <mergeCell ref="A37:B38"/>
    <mergeCell ref="C37:D38"/>
    <mergeCell ref="E37:E38"/>
    <mergeCell ref="F37:H37"/>
    <mergeCell ref="I37:J37"/>
    <mergeCell ref="F38:H38"/>
    <mergeCell ref="A35:B35"/>
    <mergeCell ref="C35:E35"/>
    <mergeCell ref="F35:H35"/>
    <mergeCell ref="I35:K35"/>
    <mergeCell ref="A36:B36"/>
    <mergeCell ref="F36:H36"/>
    <mergeCell ref="B32:K32"/>
    <mergeCell ref="A33:B33"/>
    <mergeCell ref="F33:H33"/>
    <mergeCell ref="I33:K33"/>
    <mergeCell ref="A34:B34"/>
    <mergeCell ref="C34:D34"/>
    <mergeCell ref="F34:H34"/>
    <mergeCell ref="I34:J34"/>
    <mergeCell ref="F25:K25"/>
    <mergeCell ref="F26:K26"/>
    <mergeCell ref="F27:K27"/>
    <mergeCell ref="F28:K28"/>
    <mergeCell ref="F29:K29"/>
    <mergeCell ref="A30:B31"/>
    <mergeCell ref="C30:K31"/>
    <mergeCell ref="D17:E17"/>
    <mergeCell ref="I17:J17"/>
    <mergeCell ref="A18:B29"/>
    <mergeCell ref="F18:K18"/>
    <mergeCell ref="F19:K19"/>
    <mergeCell ref="F20:K20"/>
    <mergeCell ref="F21:K21"/>
    <mergeCell ref="F22:K22"/>
    <mergeCell ref="F23:K23"/>
    <mergeCell ref="F24:K24"/>
    <mergeCell ref="B13:K13"/>
    <mergeCell ref="B14:K14"/>
    <mergeCell ref="B15:K15"/>
    <mergeCell ref="B9:D9"/>
    <mergeCell ref="E9:K9"/>
    <mergeCell ref="B10:D10"/>
    <mergeCell ref="E10:F10"/>
    <mergeCell ref="G10:H10"/>
    <mergeCell ref="I10:K10"/>
    <mergeCell ref="B3:J3"/>
    <mergeCell ref="B4:J4"/>
    <mergeCell ref="D5:E5"/>
    <mergeCell ref="D6:J6"/>
    <mergeCell ref="B8:D8"/>
    <mergeCell ref="E8:K8"/>
    <mergeCell ref="A11:B11"/>
    <mergeCell ref="C11:K11"/>
    <mergeCell ref="B12:K12"/>
  </mergeCells>
  <conditionalFormatting sqref="J65 J104:J106 J117 J134:J138">
    <cfRule type="cellIs" dxfId="245" priority="106" operator="greaterThan">
      <formula>0.5</formula>
    </cfRule>
    <cfRule type="cellIs" dxfId="244" priority="107" operator="between">
      <formula>0.2501</formula>
      <formula>0.5</formula>
    </cfRule>
    <cfRule type="cellIs" dxfId="243" priority="108" operator="between">
      <formula>1%</formula>
      <formula>0.25</formula>
    </cfRule>
  </conditionalFormatting>
  <conditionalFormatting sqref="J66:J67">
    <cfRule type="cellIs" dxfId="242" priority="103" operator="greaterThan">
      <formula>0.5</formula>
    </cfRule>
    <cfRule type="cellIs" dxfId="241" priority="104" operator="between">
      <formula>0.2501</formula>
      <formula>0.5</formula>
    </cfRule>
    <cfRule type="cellIs" dxfId="240" priority="105" operator="between">
      <formula>1%</formula>
      <formula>0.25</formula>
    </cfRule>
  </conditionalFormatting>
  <conditionalFormatting sqref="J69:J74">
    <cfRule type="cellIs" dxfId="239" priority="100" operator="greaterThan">
      <formula>0.5</formula>
    </cfRule>
    <cfRule type="cellIs" dxfId="238" priority="101" operator="between">
      <formula>0.2501</formula>
      <formula>0.5</formula>
    </cfRule>
    <cfRule type="cellIs" dxfId="237" priority="102" operator="between">
      <formula>1%</formula>
      <formula>0.25</formula>
    </cfRule>
  </conditionalFormatting>
  <conditionalFormatting sqref="J76:J79">
    <cfRule type="cellIs" dxfId="236" priority="97" operator="greaterThan">
      <formula>0.5</formula>
    </cfRule>
    <cfRule type="cellIs" dxfId="235" priority="98" operator="between">
      <formula>0.2501</formula>
      <formula>0.5</formula>
    </cfRule>
    <cfRule type="cellIs" dxfId="234" priority="99" operator="between">
      <formula>1%</formula>
      <formula>0.25</formula>
    </cfRule>
  </conditionalFormatting>
  <conditionalFormatting sqref="J81:J86">
    <cfRule type="cellIs" dxfId="233" priority="94" operator="greaterThan">
      <formula>0.5</formula>
    </cfRule>
    <cfRule type="cellIs" dxfId="232" priority="95" operator="between">
      <formula>0.2501</formula>
      <formula>0.5</formula>
    </cfRule>
    <cfRule type="cellIs" dxfId="231" priority="96" operator="between">
      <formula>1%</formula>
      <formula>0.25</formula>
    </cfRule>
  </conditionalFormatting>
  <conditionalFormatting sqref="J88:J94">
    <cfRule type="cellIs" dxfId="230" priority="91" operator="greaterThan">
      <formula>0.5</formula>
    </cfRule>
    <cfRule type="cellIs" dxfId="229" priority="92" operator="between">
      <formula>0.2501</formula>
      <formula>0.5</formula>
    </cfRule>
    <cfRule type="cellIs" dxfId="228" priority="93" operator="between">
      <formula>1%</formula>
      <formula>0.25</formula>
    </cfRule>
  </conditionalFormatting>
  <conditionalFormatting sqref="J96:J102">
    <cfRule type="cellIs" dxfId="227" priority="88" operator="greaterThan">
      <formula>0.5</formula>
    </cfRule>
    <cfRule type="cellIs" dxfId="226" priority="89" operator="between">
      <formula>0.2501</formula>
      <formula>0.5</formula>
    </cfRule>
    <cfRule type="cellIs" dxfId="225" priority="90" operator="between">
      <formula>1%</formula>
      <formula>0.25</formula>
    </cfRule>
  </conditionalFormatting>
  <conditionalFormatting sqref="J119:J127">
    <cfRule type="cellIs" dxfId="224" priority="85" operator="greaterThan">
      <formula>0.5</formula>
    </cfRule>
    <cfRule type="cellIs" dxfId="223" priority="86" operator="between">
      <formula>0.2501</formula>
      <formula>0.5</formula>
    </cfRule>
    <cfRule type="cellIs" dxfId="222" priority="87" operator="between">
      <formula>1%</formula>
      <formula>0.25</formula>
    </cfRule>
  </conditionalFormatting>
  <conditionalFormatting sqref="J129:J132">
    <cfRule type="cellIs" dxfId="221" priority="82" operator="greaterThan">
      <formula>0.5</formula>
    </cfRule>
    <cfRule type="cellIs" dxfId="220" priority="83" operator="between">
      <formula>0.2501</formula>
      <formula>0.5</formula>
    </cfRule>
    <cfRule type="cellIs" dxfId="219" priority="84" operator="between">
      <formula>1%</formula>
      <formula>0.25</formula>
    </cfRule>
  </conditionalFormatting>
  <conditionalFormatting sqref="J140">
    <cfRule type="cellIs" dxfId="218" priority="79" operator="greaterThan">
      <formula>0.5</formula>
    </cfRule>
    <cfRule type="cellIs" dxfId="217" priority="80" operator="between">
      <formula>0.2501</formula>
      <formula>0.5</formula>
    </cfRule>
    <cfRule type="cellIs" dxfId="216" priority="81" operator="between">
      <formula>1%</formula>
      <formula>0.25</formula>
    </cfRule>
  </conditionalFormatting>
  <conditionalFormatting sqref="K65:K67 K104:K106 K117 K134:K138 A167:A174">
    <cfRule type="cellIs" dxfId="215" priority="76" operator="equal">
      <formula>"C"</formula>
    </cfRule>
    <cfRule type="cellIs" dxfId="214" priority="77" operator="equal">
      <formula>"B"</formula>
    </cfRule>
    <cfRule type="cellIs" dxfId="213" priority="78" operator="equal">
      <formula>"A"</formula>
    </cfRule>
  </conditionalFormatting>
  <conditionalFormatting sqref="K69:K74">
    <cfRule type="cellIs" dxfId="212" priority="73" operator="equal">
      <formula>"C"</formula>
    </cfRule>
    <cfRule type="cellIs" dxfId="211" priority="74" operator="equal">
      <formula>"B"</formula>
    </cfRule>
    <cfRule type="cellIs" dxfId="210" priority="75" operator="equal">
      <formula>"A"</formula>
    </cfRule>
  </conditionalFormatting>
  <conditionalFormatting sqref="K76:K79">
    <cfRule type="cellIs" dxfId="209" priority="70" operator="equal">
      <formula>"C"</formula>
    </cfRule>
    <cfRule type="cellIs" dxfId="208" priority="71" operator="equal">
      <formula>"B"</formula>
    </cfRule>
    <cfRule type="cellIs" dxfId="207" priority="72" operator="equal">
      <formula>"A"</formula>
    </cfRule>
  </conditionalFormatting>
  <conditionalFormatting sqref="K81:K86">
    <cfRule type="cellIs" dxfId="206" priority="67" operator="equal">
      <formula>"C"</formula>
    </cfRule>
    <cfRule type="cellIs" dxfId="205" priority="68" operator="equal">
      <formula>"B"</formula>
    </cfRule>
    <cfRule type="cellIs" dxfId="204" priority="69" operator="equal">
      <formula>"A"</formula>
    </cfRule>
  </conditionalFormatting>
  <conditionalFormatting sqref="K88:K94">
    <cfRule type="cellIs" dxfId="203" priority="64" operator="equal">
      <formula>"C"</formula>
    </cfRule>
    <cfRule type="cellIs" dxfId="202" priority="65" operator="equal">
      <formula>"B"</formula>
    </cfRule>
    <cfRule type="cellIs" dxfId="201" priority="66" operator="equal">
      <formula>"A"</formula>
    </cfRule>
  </conditionalFormatting>
  <conditionalFormatting sqref="K96:K102">
    <cfRule type="cellIs" dxfId="200" priority="61" operator="equal">
      <formula>"C"</formula>
    </cfRule>
    <cfRule type="cellIs" dxfId="199" priority="62" operator="equal">
      <formula>"B"</formula>
    </cfRule>
    <cfRule type="cellIs" dxfId="198" priority="63" operator="equal">
      <formula>"A"</formula>
    </cfRule>
  </conditionalFormatting>
  <conditionalFormatting sqref="K119:K127">
    <cfRule type="cellIs" dxfId="197" priority="58" operator="equal">
      <formula>"C"</formula>
    </cfRule>
    <cfRule type="cellIs" dxfId="196" priority="59" operator="equal">
      <formula>"B"</formula>
    </cfRule>
    <cfRule type="cellIs" dxfId="195" priority="60" operator="equal">
      <formula>"A"</formula>
    </cfRule>
  </conditionalFormatting>
  <conditionalFormatting sqref="K129:K132">
    <cfRule type="cellIs" dxfId="194" priority="55" operator="equal">
      <formula>"C"</formula>
    </cfRule>
    <cfRule type="cellIs" dxfId="193" priority="56" operator="equal">
      <formula>"B"</formula>
    </cfRule>
    <cfRule type="cellIs" dxfId="192" priority="57" operator="equal">
      <formula>"A"</formula>
    </cfRule>
  </conditionalFormatting>
  <conditionalFormatting sqref="K140">
    <cfRule type="cellIs" dxfId="191" priority="52" operator="equal">
      <formula>"C"</formula>
    </cfRule>
    <cfRule type="cellIs" dxfId="190" priority="53" operator="equal">
      <formula>"B"</formula>
    </cfRule>
    <cfRule type="cellIs" dxfId="189" priority="54" operator="equal">
      <formula>"A"</formula>
    </cfRule>
  </conditionalFormatting>
  <conditionalFormatting sqref="J80">
    <cfRule type="cellIs" dxfId="188" priority="49" operator="between">
      <formula>0.5001</formula>
      <formula>1</formula>
    </cfRule>
    <cfRule type="cellIs" dxfId="187" priority="50" operator="between">
      <formula>0.2501</formula>
      <formula>0.5</formula>
    </cfRule>
    <cfRule type="cellIs" dxfId="186" priority="51" operator="between">
      <formula>0.01%</formula>
      <formula>0.25</formula>
    </cfRule>
  </conditionalFormatting>
  <conditionalFormatting sqref="J68">
    <cfRule type="cellIs" dxfId="185" priority="46" operator="between">
      <formula>0.5001</formula>
      <formula>1</formula>
    </cfRule>
    <cfRule type="cellIs" dxfId="184" priority="47" operator="between">
      <formula>0.2501</formula>
      <formula>0.5</formula>
    </cfRule>
    <cfRule type="cellIs" dxfId="183" priority="48" operator="between">
      <formula>0.01%</formula>
      <formula>0.25</formula>
    </cfRule>
  </conditionalFormatting>
  <conditionalFormatting sqref="J64">
    <cfRule type="cellIs" dxfId="182" priority="43" operator="between">
      <formula>0.5001</formula>
      <formula>1</formula>
    </cfRule>
    <cfRule type="cellIs" dxfId="181" priority="44" operator="between">
      <formula>0.2501</formula>
      <formula>0.5</formula>
    </cfRule>
    <cfRule type="cellIs" dxfId="180" priority="45" operator="between">
      <formula>0.01%</formula>
      <formula>0.25</formula>
    </cfRule>
  </conditionalFormatting>
  <conditionalFormatting sqref="J87">
    <cfRule type="cellIs" dxfId="179" priority="40" operator="between">
      <formula>0.5001</formula>
      <formula>1</formula>
    </cfRule>
    <cfRule type="cellIs" dxfId="178" priority="41" operator="between">
      <formula>0.2501</formula>
      <formula>0.5</formula>
    </cfRule>
    <cfRule type="cellIs" dxfId="177" priority="42" operator="between">
      <formula>0.01%</formula>
      <formula>0.25</formula>
    </cfRule>
  </conditionalFormatting>
  <conditionalFormatting sqref="J95">
    <cfRule type="cellIs" dxfId="176" priority="37" operator="between">
      <formula>0.5001</formula>
      <formula>1</formula>
    </cfRule>
    <cfRule type="cellIs" dxfId="175" priority="38" operator="between">
      <formula>0.2501</formula>
      <formula>0.5</formula>
    </cfRule>
    <cfRule type="cellIs" dxfId="174" priority="39" operator="between">
      <formula>0.01%</formula>
      <formula>0.25</formula>
    </cfRule>
  </conditionalFormatting>
  <conditionalFormatting sqref="J103">
    <cfRule type="cellIs" dxfId="173" priority="34" operator="between">
      <formula>0.5001</formula>
      <formula>1</formula>
    </cfRule>
    <cfRule type="cellIs" dxfId="172" priority="35" operator="between">
      <formula>0.2501</formula>
      <formula>0.5</formula>
    </cfRule>
    <cfRule type="cellIs" dxfId="171" priority="36" operator="between">
      <formula>0.01%</formula>
      <formula>0.25</formula>
    </cfRule>
  </conditionalFormatting>
  <conditionalFormatting sqref="J118">
    <cfRule type="cellIs" dxfId="170" priority="31" operator="between">
      <formula>0.5001</formula>
      <formula>1</formula>
    </cfRule>
    <cfRule type="cellIs" dxfId="169" priority="32" operator="between">
      <formula>0.2501</formula>
      <formula>0.5</formula>
    </cfRule>
    <cfRule type="cellIs" dxfId="168" priority="33" operator="between">
      <formula>0.01%</formula>
      <formula>0.25</formula>
    </cfRule>
  </conditionalFormatting>
  <conditionalFormatting sqref="J128">
    <cfRule type="cellIs" dxfId="167" priority="28" operator="between">
      <formula>0.5001</formula>
      <formula>1</formula>
    </cfRule>
    <cfRule type="cellIs" dxfId="166" priority="29" operator="between">
      <formula>0.2501</formula>
      <formula>0.5</formula>
    </cfRule>
    <cfRule type="cellIs" dxfId="165" priority="30" operator="between">
      <formula>0.01%</formula>
      <formula>0.25</formula>
    </cfRule>
  </conditionalFormatting>
  <conditionalFormatting sqref="J133">
    <cfRule type="cellIs" dxfId="164" priority="25" operator="between">
      <formula>0.5001</formula>
      <formula>1</formula>
    </cfRule>
    <cfRule type="cellIs" dxfId="163" priority="26" operator="between">
      <formula>0.2501</formula>
      <formula>0.5</formula>
    </cfRule>
    <cfRule type="cellIs" dxfId="162" priority="27" operator="between">
      <formula>0.01%</formula>
      <formula>0.25</formula>
    </cfRule>
  </conditionalFormatting>
  <conditionalFormatting sqref="J139">
    <cfRule type="cellIs" dxfId="161" priority="22" operator="between">
      <formula>0.5001</formula>
      <formula>1</formula>
    </cfRule>
    <cfRule type="cellIs" dxfId="160" priority="23" operator="between">
      <formula>0.2501</formula>
      <formula>0.5</formula>
    </cfRule>
    <cfRule type="cellIs" dxfId="159" priority="24" operator="between">
      <formula>0.01%</formula>
      <formula>0.25</formula>
    </cfRule>
  </conditionalFormatting>
  <conditionalFormatting sqref="J107">
    <cfRule type="cellIs" dxfId="158" priority="19" operator="between">
      <formula>0.5001</formula>
      <formula>1</formula>
    </cfRule>
    <cfRule type="cellIs" dxfId="157" priority="20" operator="between">
      <formula>0.2501</formula>
      <formula>0.5</formula>
    </cfRule>
    <cfRule type="cellIs" dxfId="156" priority="21" operator="between">
      <formula>0.01%</formula>
      <formula>0.25</formula>
    </cfRule>
  </conditionalFormatting>
  <conditionalFormatting sqref="J115">
    <cfRule type="cellIs" dxfId="155" priority="10" operator="greaterThan">
      <formula>0.5</formula>
    </cfRule>
    <cfRule type="cellIs" dxfId="154" priority="11" operator="between">
      <formula>0.2501</formula>
      <formula>0.5</formula>
    </cfRule>
    <cfRule type="cellIs" dxfId="153" priority="12" operator="between">
      <formula>1%</formula>
      <formula>0.25</formula>
    </cfRule>
  </conditionalFormatting>
  <conditionalFormatting sqref="K115">
    <cfRule type="cellIs" dxfId="152" priority="7" operator="equal">
      <formula>"C"</formula>
    </cfRule>
    <cfRule type="cellIs" dxfId="151" priority="8" operator="equal">
      <formula>"B"</formula>
    </cfRule>
    <cfRule type="cellIs" dxfId="150" priority="9" operator="equal">
      <formula>"A"</formula>
    </cfRule>
  </conditionalFormatting>
  <conditionalFormatting sqref="J108:J112">
    <cfRule type="cellIs" dxfId="149" priority="16" operator="greaterThan">
      <formula>0.5</formula>
    </cfRule>
    <cfRule type="cellIs" dxfId="148" priority="17" operator="between">
      <formula>0.2501</formula>
      <formula>0.5</formula>
    </cfRule>
    <cfRule type="cellIs" dxfId="147" priority="18" operator="between">
      <formula>1%</formula>
      <formula>0.25</formula>
    </cfRule>
  </conditionalFormatting>
  <conditionalFormatting sqref="K108:K112">
    <cfRule type="cellIs" dxfId="146" priority="13" operator="equal">
      <formula>"C"</formula>
    </cfRule>
    <cfRule type="cellIs" dxfId="145" priority="14" operator="equal">
      <formula>"B"</formula>
    </cfRule>
    <cfRule type="cellIs" dxfId="144" priority="15" operator="equal">
      <formula>"A"</formula>
    </cfRule>
  </conditionalFormatting>
  <conditionalFormatting sqref="J113:J114">
    <cfRule type="cellIs" dxfId="143" priority="4" operator="between">
      <formula>0.5001</formula>
      <formula>1</formula>
    </cfRule>
    <cfRule type="cellIs" dxfId="142" priority="5" operator="between">
      <formula>0.2501</formula>
      <formula>0.5</formula>
    </cfRule>
    <cfRule type="cellIs" dxfId="141" priority="6" operator="between">
      <formula>0.01%</formula>
      <formula>0.25</formula>
    </cfRule>
  </conditionalFormatting>
  <conditionalFormatting sqref="J116">
    <cfRule type="cellIs" dxfId="140" priority="1" operator="between">
      <formula>0.5001</formula>
      <formula>1</formula>
    </cfRule>
    <cfRule type="cellIs" dxfId="139" priority="2" operator="between">
      <formula>0.2501</formula>
      <formula>0.5</formula>
    </cfRule>
    <cfRule type="cellIs" dxfId="138" priority="3" operator="between">
      <formula>0.01%</formula>
      <formula>0.25</formula>
    </cfRule>
  </conditionalFormatting>
  <dataValidations disablePrompts="1" count="3">
    <dataValidation type="list" allowBlank="1" showInputMessage="1" showErrorMessage="1" sqref="E9:K9">
      <formula1>"32 Wojskowy Oddział Gospodarczy w Zamościu,33 Wojskowy Oddział Gospodarczy w Nowej Dębie,34 Wojskowy Oddział Gospodarczy w Rzeszowie,41 Baza Lotnictwa Szkolnego w Dęblinie"</formula1>
    </dataValidation>
    <dataValidation type="date" allowBlank="1" showInputMessage="1" showErrorMessage="1" error="BŁAD DATY_x000a_(rrrr-mm-dd)" sqref="E52">
      <formula1>TODAY()-(10*395)</formula1>
      <formula2>TODAY()</formula2>
    </dataValidation>
    <dataValidation type="list" allowBlank="1" showInputMessage="1" showErrorMessage="1" sqref="K65:K67 K69:K74 K76:K79 K81:K86 K88:K94 K96:K102 K119:K127 K140 K134:K138 K104:K106 K108:K112 K115 K117 K129:K132 A167:A174">
      <formula1>"A,B,C"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90" orientation="portrait" blackAndWhite="1" r:id="rId1"/>
  <headerFooter>
    <oddFooter>&amp;C- &amp;P -</oddFooter>
  </headerFooter>
  <drawing r:id="rId2"/>
  <legacyDrawing r:id="rId3"/>
  <controls>
    <mc:AlternateContent xmlns:mc="http://schemas.openxmlformats.org/markup-compatibility/2006">
      <mc:Choice Requires="x14">
        <control shapeId="5214" r:id="rId4" name="TV1">
          <controlPr defaultSize="0" autoLine="0" r:id="rId5">
            <anchor moveWithCells="1">
              <from>
                <xdr:col>16</xdr:col>
                <xdr:colOff>200025</xdr:colOff>
                <xdr:row>22</xdr:row>
                <xdr:rowOff>152400</xdr:rowOff>
              </from>
              <to>
                <xdr:col>18</xdr:col>
                <xdr:colOff>942975</xdr:colOff>
                <xdr:row>26</xdr:row>
                <xdr:rowOff>47625</xdr:rowOff>
              </to>
            </anchor>
          </controlPr>
        </control>
      </mc:Choice>
      <mc:Fallback>
        <control shapeId="5214" r:id="rId4" name="TV1"/>
      </mc:Fallback>
    </mc:AlternateContent>
    <mc:AlternateContent xmlns:mc="http://schemas.openxmlformats.org/markup-compatibility/2006">
      <mc:Choice Requires="x14">
        <control shapeId="5212" r:id="rId6" name="OWSPostData1">
          <controlPr defaultSize="0" autoLine="0" r:id="rId7">
            <anchor moveWithCells="1">
              <from>
                <xdr:col>15</xdr:col>
                <xdr:colOff>781050</xdr:colOff>
                <xdr:row>17</xdr:row>
                <xdr:rowOff>0</xdr:rowOff>
              </from>
              <to>
                <xdr:col>18</xdr:col>
                <xdr:colOff>647700</xdr:colOff>
                <xdr:row>20</xdr:row>
                <xdr:rowOff>66675</xdr:rowOff>
              </to>
            </anchor>
          </controlPr>
        </control>
      </mc:Choice>
      <mc:Fallback>
        <control shapeId="5212" r:id="rId6" name="OWSPostData1"/>
      </mc:Fallback>
    </mc:AlternateContent>
    <mc:AlternateContent xmlns:mc="http://schemas.openxmlformats.org/markup-compatibility/2006">
      <mc:Choice Requires="x14">
        <control shapeId="5121" r:id="rId8" name="Option Button 1">
          <controlPr defaultSize="0" autoFill="0" autoLine="0" autoPict="0">
            <anchor moveWithCells="1">
              <from>
                <xdr:col>2</xdr:col>
                <xdr:colOff>123825</xdr:colOff>
                <xdr:row>32</xdr:row>
                <xdr:rowOff>114300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" r:id="rId9" name="Option Button 2">
          <controlPr defaultSize="0" autoFill="0" autoLine="0" autoPict="0">
            <anchor moveWithCells="1">
              <from>
                <xdr:col>3</xdr:col>
                <xdr:colOff>304800</xdr:colOff>
                <xdr:row>32</xdr:row>
                <xdr:rowOff>114300</xdr:rowOff>
              </from>
              <to>
                <xdr:col>4</xdr:col>
                <xdr:colOff>361950</xdr:colOff>
                <xdr:row>32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" r:id="rId10" name="Group Box 3">
          <controlPr defaultSize="0" print="0" autoFill="0" autoPict="0" altText="">
            <anchor moveWithCells="1">
              <from>
                <xdr:col>2</xdr:col>
                <xdr:colOff>0</xdr:colOff>
                <xdr:row>32</xdr:row>
                <xdr:rowOff>9525</xdr:rowOff>
              </from>
              <to>
                <xdr:col>5</xdr:col>
                <xdr:colOff>0</xdr:colOff>
                <xdr:row>32</xdr:row>
                <xdr:rowOff>400050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" r:id="rId11" name="Option Button 4">
          <controlPr defaultSize="0" autoFill="0" autoLine="0" autoPict="0">
            <anchor moveWithCells="1">
              <from>
                <xdr:col>2</xdr:col>
                <xdr:colOff>123825</xdr:colOff>
                <xdr:row>35</xdr:row>
                <xdr:rowOff>95250</xdr:rowOff>
              </from>
              <to>
                <xdr:col>3</xdr:col>
                <xdr:colOff>257175</xdr:colOff>
                <xdr:row>35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12" name="Option Button 5">
          <controlPr defaultSize="0" autoFill="0" autoLine="0" autoPict="0">
            <anchor moveWithCells="1">
              <from>
                <xdr:col>3</xdr:col>
                <xdr:colOff>323850</xdr:colOff>
                <xdr:row>35</xdr:row>
                <xdr:rowOff>95250</xdr:rowOff>
              </from>
              <to>
                <xdr:col>4</xdr:col>
                <xdr:colOff>428625</xdr:colOff>
                <xdr:row>35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3" name="Group Box 6">
          <controlPr defaultSize="0" print="0" autoFill="0" autoPict="0">
            <anchor moveWithCells="1">
              <from>
                <xdr:col>2</xdr:col>
                <xdr:colOff>9525</xdr:colOff>
                <xdr:row>35</xdr:row>
                <xdr:rowOff>9525</xdr:rowOff>
              </from>
              <to>
                <xdr:col>5</xdr:col>
                <xdr:colOff>9525</xdr:colOff>
                <xdr:row>35</xdr:row>
                <xdr:rowOff>400050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4" name="Option Button 7">
          <controlPr defaultSize="0" autoFill="0" autoLine="0" autoPict="0">
            <anchor moveWithCells="1">
              <from>
                <xdr:col>8</xdr:col>
                <xdr:colOff>200025</xdr:colOff>
                <xdr:row>35</xdr:row>
                <xdr:rowOff>95250</xdr:rowOff>
              </from>
              <to>
                <xdr:col>9</xdr:col>
                <xdr:colOff>104775</xdr:colOff>
                <xdr:row>35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5" name="Option Button 8">
          <controlPr defaultSize="0" autoFill="0" autoLine="0" autoPict="0">
            <anchor moveWithCells="1">
              <from>
                <xdr:col>9</xdr:col>
                <xdr:colOff>152400</xdr:colOff>
                <xdr:row>35</xdr:row>
                <xdr:rowOff>95250</xdr:rowOff>
              </from>
              <to>
                <xdr:col>10</xdr:col>
                <xdr:colOff>285750</xdr:colOff>
                <xdr:row>35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16" name="Group Box 9">
          <controlPr defaultSize="0" print="0" autoFill="0" autoPict="0">
            <anchor moveWithCells="1">
              <from>
                <xdr:col>8</xdr:col>
                <xdr:colOff>0</xdr:colOff>
                <xdr:row>35</xdr:row>
                <xdr:rowOff>0</xdr:rowOff>
              </from>
              <to>
                <xdr:col>10</xdr:col>
                <xdr:colOff>600075</xdr:colOff>
                <xdr:row>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17" name="Option Button 10">
          <controlPr defaultSize="0" autoFill="0" autoLine="0" autoPict="0">
            <anchor moveWithCells="1">
              <from>
                <xdr:col>2</xdr:col>
                <xdr:colOff>238125</xdr:colOff>
                <xdr:row>38</xdr:row>
                <xdr:rowOff>85725</xdr:rowOff>
              </from>
              <to>
                <xdr:col>3</xdr:col>
                <xdr:colOff>571500</xdr:colOff>
                <xdr:row>38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8" name="Option Button 11">
          <controlPr defaultSize="0" autoFill="0" autoLine="0" autoPict="0">
            <anchor moveWithCells="1">
              <from>
                <xdr:col>4</xdr:col>
                <xdr:colOff>104775</xdr:colOff>
                <xdr:row>38</xdr:row>
                <xdr:rowOff>85725</xdr:rowOff>
              </from>
              <to>
                <xdr:col>5</xdr:col>
                <xdr:colOff>495300</xdr:colOff>
                <xdr:row>38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9" name="Group Box 12">
          <controlPr defaultSize="0" print="0" autoFill="0" autoPict="0">
            <anchor moveWithCells="1">
              <from>
                <xdr:col>1</xdr:col>
                <xdr:colOff>609600</xdr:colOff>
                <xdr:row>38</xdr:row>
                <xdr:rowOff>0</xdr:rowOff>
              </from>
              <to>
                <xdr:col>5</xdr:col>
                <xdr:colOff>600075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20" name="Option Button 13">
          <controlPr defaultSize="0" autoFill="0" autoLine="0" autoPict="0">
            <anchor moveWithCells="1">
              <from>
                <xdr:col>6</xdr:col>
                <xdr:colOff>304800</xdr:colOff>
                <xdr:row>38</xdr:row>
                <xdr:rowOff>76200</xdr:rowOff>
              </from>
              <to>
                <xdr:col>8</xdr:col>
                <xdr:colOff>152400</xdr:colOff>
                <xdr:row>38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21" name="Option Button 14">
          <controlPr defaultSize="0" autoFill="0" autoLine="0" autoPict="0">
            <anchor moveWithCells="1">
              <from>
                <xdr:col>8</xdr:col>
                <xdr:colOff>361950</xdr:colOff>
                <xdr:row>38</xdr:row>
                <xdr:rowOff>66675</xdr:rowOff>
              </from>
              <to>
                <xdr:col>10</xdr:col>
                <xdr:colOff>276225</xdr:colOff>
                <xdr:row>38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2" name="Group Box 15">
          <controlPr defaultSize="0" print="0" autoFill="0" autoPict="0">
            <anchor moveWithCells="1">
              <from>
                <xdr:col>5</xdr:col>
                <xdr:colOff>600075</xdr:colOff>
                <xdr:row>38</xdr:row>
                <xdr:rowOff>0</xdr:rowOff>
              </from>
              <to>
                <xdr:col>10</xdr:col>
                <xdr:colOff>600075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3" name="Option Button 16">
          <controlPr defaultSize="0" autoFill="0" autoLine="0" autoPict="0">
            <anchor moveWithCells="1">
              <from>
                <xdr:col>2</xdr:col>
                <xdr:colOff>238125</xdr:colOff>
                <xdr:row>39</xdr:row>
                <xdr:rowOff>85725</xdr:rowOff>
              </from>
              <to>
                <xdr:col>3</xdr:col>
                <xdr:colOff>457200</xdr:colOff>
                <xdr:row>39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4" name="Option Button 17">
          <controlPr defaultSize="0" autoFill="0" autoLine="0" autoPict="0">
            <anchor moveWithCells="1">
              <from>
                <xdr:col>4</xdr:col>
                <xdr:colOff>104775</xdr:colOff>
                <xdr:row>39</xdr:row>
                <xdr:rowOff>85725</xdr:rowOff>
              </from>
              <to>
                <xdr:col>5</xdr:col>
                <xdr:colOff>485775</xdr:colOff>
                <xdr:row>39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5" name="Group Box 18">
          <controlPr defaultSize="0" print="0" autoFill="0" autoPict="0">
            <anchor moveWithCells="1">
              <from>
                <xdr:col>1</xdr:col>
                <xdr:colOff>609600</xdr:colOff>
                <xdr:row>39</xdr:row>
                <xdr:rowOff>9525</xdr:rowOff>
              </from>
              <to>
                <xdr:col>5</xdr:col>
                <xdr:colOff>600075</xdr:colOff>
                <xdr:row>39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9" r:id="rId26" name="Option Button 19">
          <controlPr defaultSize="0" autoFill="0" autoLine="0" autoPict="0">
            <anchor moveWithCells="1">
              <from>
                <xdr:col>6</xdr:col>
                <xdr:colOff>295275</xdr:colOff>
                <xdr:row>39</xdr:row>
                <xdr:rowOff>85725</xdr:rowOff>
              </from>
              <to>
                <xdr:col>8</xdr:col>
                <xdr:colOff>171450</xdr:colOff>
                <xdr:row>39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0" r:id="rId27" name="Option Button 20">
          <controlPr defaultSize="0" autoFill="0" autoLine="0" autoPict="0">
            <anchor moveWithCells="1">
              <from>
                <xdr:col>8</xdr:col>
                <xdr:colOff>381000</xdr:colOff>
                <xdr:row>39</xdr:row>
                <xdr:rowOff>85725</xdr:rowOff>
              </from>
              <to>
                <xdr:col>10</xdr:col>
                <xdr:colOff>276225</xdr:colOff>
                <xdr:row>39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8" name="Group Box 21">
          <controlPr defaultSize="0" print="0" autoFill="0" autoPict="0">
            <anchor moveWithCells="1">
              <from>
                <xdr:col>5</xdr:col>
                <xdr:colOff>600075</xdr:colOff>
                <xdr:row>39</xdr:row>
                <xdr:rowOff>0</xdr:rowOff>
              </from>
              <to>
                <xdr:col>11</xdr:col>
                <xdr:colOff>0</xdr:colOff>
                <xdr:row>39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9" name="Option Button 22">
          <controlPr defaultSize="0" autoFill="0" autoLine="0" autoPict="0">
            <anchor moveWithCells="1">
              <from>
                <xdr:col>2</xdr:col>
                <xdr:colOff>180975</xdr:colOff>
                <xdr:row>40</xdr:row>
                <xdr:rowOff>28575</xdr:rowOff>
              </from>
              <to>
                <xdr:col>3</xdr:col>
                <xdr:colOff>581025</xdr:colOff>
                <xdr:row>40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30" name="Option Button 23">
          <controlPr defaultSize="0" autoFill="0" autoLine="0" autoPict="0">
            <anchor moveWithCells="1">
              <from>
                <xdr:col>4</xdr:col>
                <xdr:colOff>38100</xdr:colOff>
                <xdr:row>40</xdr:row>
                <xdr:rowOff>38100</xdr:rowOff>
              </from>
              <to>
                <xdr:col>5</xdr:col>
                <xdr:colOff>390525</xdr:colOff>
                <xdr:row>40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31" name="Option Button 24">
          <controlPr defaultSize="0" autoFill="0" autoLine="0" autoPict="0">
            <anchor moveWithCells="1">
              <from>
                <xdr:col>5</xdr:col>
                <xdr:colOff>485775</xdr:colOff>
                <xdr:row>40</xdr:row>
                <xdr:rowOff>47625</xdr:rowOff>
              </from>
              <to>
                <xdr:col>7</xdr:col>
                <xdr:colOff>342900</xdr:colOff>
                <xdr:row>40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32" name="Option Button 25">
          <controlPr defaultSize="0" autoFill="0" autoLine="0" autoPict="0">
            <anchor moveWithCells="1">
              <from>
                <xdr:col>7</xdr:col>
                <xdr:colOff>447675</xdr:colOff>
                <xdr:row>40</xdr:row>
                <xdr:rowOff>47625</xdr:rowOff>
              </from>
              <to>
                <xdr:col>9</xdr:col>
                <xdr:colOff>171450</xdr:colOff>
                <xdr:row>40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6" r:id="rId33" name="Option Button 26">
          <controlPr defaultSize="0" autoFill="0" autoLine="0" autoPict="0">
            <anchor moveWithCells="1">
              <from>
                <xdr:col>9</xdr:col>
                <xdr:colOff>257175</xdr:colOff>
                <xdr:row>40</xdr:row>
                <xdr:rowOff>38100</xdr:rowOff>
              </from>
              <to>
                <xdr:col>10</xdr:col>
                <xdr:colOff>571500</xdr:colOff>
                <xdr:row>40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7" r:id="rId34" name="Group Box 27">
          <controlPr defaultSize="0" print="0" autoFill="0" autoPict="0">
            <anchor moveWithCells="1">
              <from>
                <xdr:col>2</xdr:col>
                <xdr:colOff>0</xdr:colOff>
                <xdr:row>39</xdr:row>
                <xdr:rowOff>381000</xdr:rowOff>
              </from>
              <to>
                <xdr:col>11</xdr:col>
                <xdr:colOff>0</xdr:colOff>
                <xdr:row>40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8" r:id="rId35" name="Option Button 28">
          <controlPr defaultSize="0" autoFill="0" autoLine="0" autoPict="0">
            <anchor moveWithCells="1">
              <from>
                <xdr:col>2</xdr:col>
                <xdr:colOff>276225</xdr:colOff>
                <xdr:row>141</xdr:row>
                <xdr:rowOff>104775</xdr:rowOff>
              </from>
              <to>
                <xdr:col>4</xdr:col>
                <xdr:colOff>28575</xdr:colOff>
                <xdr:row>141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36" name="Option Button 29">
          <controlPr defaultSize="0" autoFill="0" autoLine="0" autoPict="0">
            <anchor moveWithCells="1">
              <from>
                <xdr:col>4</xdr:col>
                <xdr:colOff>257175</xdr:colOff>
                <xdr:row>141</xdr:row>
                <xdr:rowOff>104775</xdr:rowOff>
              </from>
              <to>
                <xdr:col>5</xdr:col>
                <xdr:colOff>466725</xdr:colOff>
                <xdr:row>141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37" name="Group Box 30">
          <controlPr defaultSize="0" print="0" autoFill="0" autoPict="0">
            <anchor moveWithCells="1">
              <from>
                <xdr:col>1</xdr:col>
                <xdr:colOff>609600</xdr:colOff>
                <xdr:row>141</xdr:row>
                <xdr:rowOff>0</xdr:rowOff>
              </from>
              <to>
                <xdr:col>5</xdr:col>
                <xdr:colOff>609600</xdr:colOff>
                <xdr:row>142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1" r:id="rId38" name="Option Button 31">
          <controlPr defaultSize="0" autoFill="0" autoLine="0" autoPict="0">
            <anchor moveWithCells="1">
              <from>
                <xdr:col>6</xdr:col>
                <xdr:colOff>257175</xdr:colOff>
                <xdr:row>141</xdr:row>
                <xdr:rowOff>104775</xdr:rowOff>
              </from>
              <to>
                <xdr:col>8</xdr:col>
                <xdr:colOff>219075</xdr:colOff>
                <xdr:row>141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39" name="Option Button 32">
          <controlPr defaultSize="0" autoFill="0" autoLine="0" autoPict="0">
            <anchor moveWithCells="1">
              <from>
                <xdr:col>8</xdr:col>
                <xdr:colOff>447675</xdr:colOff>
                <xdr:row>141</xdr:row>
                <xdr:rowOff>104775</xdr:rowOff>
              </from>
              <to>
                <xdr:col>10</xdr:col>
                <xdr:colOff>142875</xdr:colOff>
                <xdr:row>141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40" name="Group Box 33">
          <controlPr defaultSize="0" print="0" autoFill="0" autoPict="0">
            <anchor moveWithCells="1">
              <from>
                <xdr:col>5</xdr:col>
                <xdr:colOff>600075</xdr:colOff>
                <xdr:row>141</xdr:row>
                <xdr:rowOff>0</xdr:rowOff>
              </from>
              <to>
                <xdr:col>10</xdr:col>
                <xdr:colOff>600075</xdr:colOff>
                <xdr:row>142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4" r:id="rId41" name="Option Button 34">
          <controlPr defaultSize="0" autoFill="0" autoLine="0" autoPict="0">
            <anchor moveWithCells="1">
              <from>
                <xdr:col>2</xdr:col>
                <xdr:colOff>190500</xdr:colOff>
                <xdr:row>143</xdr:row>
                <xdr:rowOff>76200</xdr:rowOff>
              </from>
              <to>
                <xdr:col>3</xdr:col>
                <xdr:colOff>342900</xdr:colOff>
                <xdr:row>143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5" r:id="rId42" name="Option Button 35">
          <controlPr defaultSize="0" autoFill="0" autoLine="0" autoPict="0">
            <anchor moveWithCells="1">
              <from>
                <xdr:col>4</xdr:col>
                <xdr:colOff>200025</xdr:colOff>
                <xdr:row>143</xdr:row>
                <xdr:rowOff>85725</xdr:rowOff>
              </from>
              <to>
                <xdr:col>5</xdr:col>
                <xdr:colOff>514350</xdr:colOff>
                <xdr:row>143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6" r:id="rId43" name="Group Box 36">
          <controlPr defaultSize="0" print="0" autoFill="0" autoPict="0">
            <anchor moveWithCells="1">
              <from>
                <xdr:col>2</xdr:col>
                <xdr:colOff>0</xdr:colOff>
                <xdr:row>143</xdr:row>
                <xdr:rowOff>0</xdr:rowOff>
              </from>
              <to>
                <xdr:col>5</xdr:col>
                <xdr:colOff>600075</xdr:colOff>
                <xdr:row>143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7" r:id="rId44" name="Option Button 37">
          <controlPr defaultSize="0" autoFill="0" autoLine="0" autoPict="0">
            <anchor moveWithCells="1">
              <from>
                <xdr:col>6</xdr:col>
                <xdr:colOff>247650</xdr:colOff>
                <xdr:row>143</xdr:row>
                <xdr:rowOff>85725</xdr:rowOff>
              </from>
              <to>
                <xdr:col>8</xdr:col>
                <xdr:colOff>38100</xdr:colOff>
                <xdr:row>143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8" r:id="rId45" name="Option Button 38">
          <controlPr defaultSize="0" autoFill="0" autoLine="0" autoPict="0">
            <anchor moveWithCells="1">
              <from>
                <xdr:col>8</xdr:col>
                <xdr:colOff>428625</xdr:colOff>
                <xdr:row>143</xdr:row>
                <xdr:rowOff>66675</xdr:rowOff>
              </from>
              <to>
                <xdr:col>10</xdr:col>
                <xdr:colOff>304800</xdr:colOff>
                <xdr:row>143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9" r:id="rId46" name="Group Box 39">
          <controlPr defaultSize="0" print="0" autoFill="0" autoPict="0">
            <anchor moveWithCells="1">
              <from>
                <xdr:col>5</xdr:col>
                <xdr:colOff>590550</xdr:colOff>
                <xdr:row>143</xdr:row>
                <xdr:rowOff>0</xdr:rowOff>
              </from>
              <to>
                <xdr:col>10</xdr:col>
                <xdr:colOff>600075</xdr:colOff>
                <xdr:row>143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0" r:id="rId47" name="Option Button 40">
          <controlPr defaultSize="0" autoFill="0" autoLine="0" autoPict="0">
            <anchor moveWithCells="1">
              <from>
                <xdr:col>8</xdr:col>
                <xdr:colOff>76200</xdr:colOff>
                <xdr:row>147</xdr:row>
                <xdr:rowOff>19050</xdr:rowOff>
              </from>
              <to>
                <xdr:col>9</xdr:col>
                <xdr:colOff>95250</xdr:colOff>
                <xdr:row>147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1" r:id="rId48" name="Option Button 41">
          <controlPr defaultSize="0" autoFill="0" autoLine="0" autoPict="0">
            <anchor moveWithCells="1">
              <from>
                <xdr:col>9</xdr:col>
                <xdr:colOff>257175</xdr:colOff>
                <xdr:row>147</xdr:row>
                <xdr:rowOff>28575</xdr:rowOff>
              </from>
              <to>
                <xdr:col>10</xdr:col>
                <xdr:colOff>457200</xdr:colOff>
                <xdr:row>147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2" r:id="rId49" name="Group Box 42">
          <controlPr defaultSize="0" print="0" autoFill="0" autoPict="0">
            <anchor moveWithCells="1">
              <from>
                <xdr:col>0</xdr:col>
                <xdr:colOff>0</xdr:colOff>
                <xdr:row>147</xdr:row>
                <xdr:rowOff>19050</xdr:rowOff>
              </from>
              <to>
                <xdr:col>11</xdr:col>
                <xdr:colOff>0</xdr:colOff>
                <xdr:row>148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3" r:id="rId50" name="Option Button 43">
          <controlPr defaultSize="0" autoFill="0" autoLine="0" autoPict="0">
            <anchor moveWithCells="1">
              <from>
                <xdr:col>8</xdr:col>
                <xdr:colOff>85725</xdr:colOff>
                <xdr:row>148</xdr:row>
                <xdr:rowOff>19050</xdr:rowOff>
              </from>
              <to>
                <xdr:col>9</xdr:col>
                <xdr:colOff>95250</xdr:colOff>
                <xdr:row>148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4" r:id="rId51" name="Option Button 44">
          <controlPr defaultSize="0" autoFill="0" autoLine="0" autoPict="0">
            <anchor moveWithCells="1">
              <from>
                <xdr:col>9</xdr:col>
                <xdr:colOff>247650</xdr:colOff>
                <xdr:row>148</xdr:row>
                <xdr:rowOff>19050</xdr:rowOff>
              </from>
              <to>
                <xdr:col>10</xdr:col>
                <xdr:colOff>457200</xdr:colOff>
                <xdr:row>148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5" r:id="rId52" name="Group Box 45">
          <controlPr defaultSize="0" print="0" autoFill="0" autoPict="0">
            <anchor moveWithCells="1">
              <from>
                <xdr:col>0</xdr:col>
                <xdr:colOff>0</xdr:colOff>
                <xdr:row>148</xdr:row>
                <xdr:rowOff>19050</xdr:rowOff>
              </from>
              <to>
                <xdr:col>11</xdr:col>
                <xdr:colOff>0</xdr:colOff>
                <xdr:row>149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6" r:id="rId53" name="Option Button 46">
          <controlPr defaultSize="0" autoFill="0" autoLine="0" autoPict="0">
            <anchor moveWithCells="1">
              <from>
                <xdr:col>8</xdr:col>
                <xdr:colOff>85725</xdr:colOff>
                <xdr:row>151</xdr:row>
                <xdr:rowOff>28575</xdr:rowOff>
              </from>
              <to>
                <xdr:col>9</xdr:col>
                <xdr:colOff>95250</xdr:colOff>
                <xdr:row>151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7" r:id="rId54" name="Option Button 47">
          <controlPr defaultSize="0" autoFill="0" autoLine="0" autoPict="0">
            <anchor moveWithCells="1">
              <from>
                <xdr:col>9</xdr:col>
                <xdr:colOff>247650</xdr:colOff>
                <xdr:row>151</xdr:row>
                <xdr:rowOff>19050</xdr:rowOff>
              </from>
              <to>
                <xdr:col>10</xdr:col>
                <xdr:colOff>457200</xdr:colOff>
                <xdr:row>151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8" r:id="rId55" name="Group Box 48">
          <controlPr defaultSize="0" print="0" autoFill="0" autoPict="0">
            <anchor moveWithCells="1">
              <from>
                <xdr:col>0</xdr:col>
                <xdr:colOff>0</xdr:colOff>
                <xdr:row>151</xdr:row>
                <xdr:rowOff>9525</xdr:rowOff>
              </from>
              <to>
                <xdr:col>11</xdr:col>
                <xdr:colOff>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9" r:id="rId56" name="Option Button 49">
          <controlPr defaultSize="0" autoFill="0" autoLine="0" autoPict="0">
            <anchor moveWithCells="1">
              <from>
                <xdr:col>8</xdr:col>
                <xdr:colOff>85725</xdr:colOff>
                <xdr:row>152</xdr:row>
                <xdr:rowOff>28575</xdr:rowOff>
              </from>
              <to>
                <xdr:col>9</xdr:col>
                <xdr:colOff>95250</xdr:colOff>
                <xdr:row>152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0" r:id="rId57" name="Option Button 50">
          <controlPr defaultSize="0" autoFill="0" autoLine="0" autoPict="0">
            <anchor moveWithCells="1">
              <from>
                <xdr:col>9</xdr:col>
                <xdr:colOff>247650</xdr:colOff>
                <xdr:row>152</xdr:row>
                <xdr:rowOff>9525</xdr:rowOff>
              </from>
              <to>
                <xdr:col>10</xdr:col>
                <xdr:colOff>457200</xdr:colOff>
                <xdr:row>152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1" r:id="rId58" name="Group Box 51">
          <controlPr defaultSize="0" print="0" autoFill="0" autoPict="0">
            <anchor moveWithCells="1">
              <from>
                <xdr:col>0</xdr:col>
                <xdr:colOff>0</xdr:colOff>
                <xdr:row>152</xdr:row>
                <xdr:rowOff>9525</xdr:rowOff>
              </from>
              <to>
                <xdr:col>11</xdr:col>
                <xdr:colOff>0</xdr:colOff>
                <xdr:row>153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2" r:id="rId59" name="Option Button 52">
          <controlPr defaultSize="0" autoFill="0" autoLine="0" autoPict="0">
            <anchor moveWithCells="1">
              <from>
                <xdr:col>8</xdr:col>
                <xdr:colOff>85725</xdr:colOff>
                <xdr:row>153</xdr:row>
                <xdr:rowOff>28575</xdr:rowOff>
              </from>
              <to>
                <xdr:col>9</xdr:col>
                <xdr:colOff>95250</xdr:colOff>
                <xdr:row>153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3" r:id="rId60" name="Option Button 53">
          <controlPr defaultSize="0" autoFill="0" autoLine="0" autoPict="0">
            <anchor moveWithCells="1">
              <from>
                <xdr:col>9</xdr:col>
                <xdr:colOff>247650</xdr:colOff>
                <xdr:row>153</xdr:row>
                <xdr:rowOff>28575</xdr:rowOff>
              </from>
              <to>
                <xdr:col>10</xdr:col>
                <xdr:colOff>457200</xdr:colOff>
                <xdr:row>153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4" r:id="rId61" name="Group Box 54">
          <controlPr defaultSize="0" print="0" autoFill="0" autoPict="0">
            <anchor moveWithCells="1">
              <from>
                <xdr:col>0</xdr:col>
                <xdr:colOff>0</xdr:colOff>
                <xdr:row>153</xdr:row>
                <xdr:rowOff>9525</xdr:rowOff>
              </from>
              <to>
                <xdr:col>11</xdr:col>
                <xdr:colOff>0</xdr:colOff>
                <xdr:row>153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62" name="Option Button 55">
          <controlPr defaultSize="0" autoFill="0" autoLine="0" autoPict="0">
            <anchor moveWithCells="1">
              <from>
                <xdr:col>8</xdr:col>
                <xdr:colOff>85725</xdr:colOff>
                <xdr:row>154</xdr:row>
                <xdr:rowOff>28575</xdr:rowOff>
              </from>
              <to>
                <xdr:col>9</xdr:col>
                <xdr:colOff>95250</xdr:colOff>
                <xdr:row>154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63" name="Option Button 56">
          <controlPr defaultSize="0" autoFill="0" autoLine="0" autoPict="0">
            <anchor moveWithCells="1">
              <from>
                <xdr:col>9</xdr:col>
                <xdr:colOff>247650</xdr:colOff>
                <xdr:row>154</xdr:row>
                <xdr:rowOff>19050</xdr:rowOff>
              </from>
              <to>
                <xdr:col>10</xdr:col>
                <xdr:colOff>457200</xdr:colOff>
                <xdr:row>154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7" r:id="rId64" name="Group Box 57">
          <controlPr defaultSize="0" print="0" autoFill="0" autoPict="0">
            <anchor moveWithCells="1">
              <from>
                <xdr:col>0</xdr:col>
                <xdr:colOff>0</xdr:colOff>
                <xdr:row>154</xdr:row>
                <xdr:rowOff>9525</xdr:rowOff>
              </from>
              <to>
                <xdr:col>11</xdr:col>
                <xdr:colOff>0</xdr:colOff>
                <xdr:row>154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8" r:id="rId65" name="Option Button 58">
          <controlPr defaultSize="0" autoFill="0" autoLine="0" autoPict="0">
            <anchor moveWithCells="1">
              <from>
                <xdr:col>8</xdr:col>
                <xdr:colOff>76200</xdr:colOff>
                <xdr:row>149</xdr:row>
                <xdr:rowOff>19050</xdr:rowOff>
              </from>
              <to>
                <xdr:col>9</xdr:col>
                <xdr:colOff>85725</xdr:colOff>
                <xdr:row>149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9" r:id="rId66" name="Option Button 59">
          <controlPr defaultSize="0" autoFill="0" autoLine="0" autoPict="0">
            <anchor moveWithCells="1">
              <from>
                <xdr:col>9</xdr:col>
                <xdr:colOff>247650</xdr:colOff>
                <xdr:row>149</xdr:row>
                <xdr:rowOff>38100</xdr:rowOff>
              </from>
              <to>
                <xdr:col>10</xdr:col>
                <xdr:colOff>447675</xdr:colOff>
                <xdr:row>149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67" name="Group Box 60">
          <controlPr defaultSize="0" print="0" autoFill="0" autoPict="0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11</xdr:col>
                <xdr:colOff>0</xdr:colOff>
                <xdr:row>149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1" r:id="rId68" name="Option Button 61">
          <controlPr defaultSize="0" autoFill="0" autoLine="0" autoPict="0">
            <anchor moveWithCells="1">
              <from>
                <xdr:col>8</xdr:col>
                <xdr:colOff>76200</xdr:colOff>
                <xdr:row>150</xdr:row>
                <xdr:rowOff>0</xdr:rowOff>
              </from>
              <to>
                <xdr:col>9</xdr:col>
                <xdr:colOff>85725</xdr:colOff>
                <xdr:row>150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2" r:id="rId69" name="Option Button 62">
          <controlPr defaultSize="0" autoFill="0" autoLine="0" autoPict="0">
            <anchor moveWithCells="1">
              <from>
                <xdr:col>9</xdr:col>
                <xdr:colOff>238125</xdr:colOff>
                <xdr:row>150</xdr:row>
                <xdr:rowOff>9525</xdr:rowOff>
              </from>
              <to>
                <xdr:col>10</xdr:col>
                <xdr:colOff>447675</xdr:colOff>
                <xdr:row>151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3" r:id="rId70" name="Group Box 63">
          <controlPr defaultSize="0" print="0" autoFill="0" autoPict="0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11</xdr:col>
                <xdr:colOff>0</xdr:colOff>
                <xdr:row>151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4" r:id="rId71" name="Option Button 64">
          <controlPr defaultSize="0" print="0" autoFill="0" autoLine="0" autoPict="0" macro="[0]!StTechSpelnia">
            <anchor moveWithCells="1">
              <from>
                <xdr:col>10</xdr:col>
                <xdr:colOff>152400</xdr:colOff>
                <xdr:row>155</xdr:row>
                <xdr:rowOff>19050</xdr:rowOff>
              </from>
              <to>
                <xdr:col>10</xdr:col>
                <xdr:colOff>552450</xdr:colOff>
                <xdr:row>155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72" name="Option Button 65">
          <controlPr defaultSize="0" print="0" autoFill="0" autoLine="0" autoPict="0" macro="[0]!StTechNieSpelnia">
            <anchor moveWithCells="1">
              <from>
                <xdr:col>10</xdr:col>
                <xdr:colOff>152400</xdr:colOff>
                <xdr:row>155</xdr:row>
                <xdr:rowOff>209550</xdr:rowOff>
              </from>
              <to>
                <xdr:col>10</xdr:col>
                <xdr:colOff>552450</xdr:colOff>
                <xdr:row>156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73" name="Group Box 66">
          <controlPr defaultSize="0" print="0" autoFill="0" autoPict="0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11</xdr:col>
                <xdr:colOff>0</xdr:colOff>
                <xdr:row>156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7" r:id="rId74" name="Check Box 67">
          <controlPr defaultSize="0" autoFill="0" autoLine="0" autoPict="0">
            <anchor moveWithCells="1">
              <from>
                <xdr:col>2</xdr:col>
                <xdr:colOff>114300</xdr:colOff>
                <xdr:row>42</xdr:row>
                <xdr:rowOff>114300</xdr:rowOff>
              </from>
              <to>
                <xdr:col>10</xdr:col>
                <xdr:colOff>485775</xdr:colOff>
                <xdr:row>43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8" r:id="rId75" name="Check Box 68">
          <controlPr defaultSize="0" autoFill="0" autoLine="0" autoPict="0">
            <anchor moveWithCells="1">
              <from>
                <xdr:col>2</xdr:col>
                <xdr:colOff>114300</xdr:colOff>
                <xdr:row>43</xdr:row>
                <xdr:rowOff>85725</xdr:rowOff>
              </from>
              <to>
                <xdr:col>10</xdr:col>
                <xdr:colOff>495300</xdr:colOff>
                <xdr:row>44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9" r:id="rId76" name="Check Box 69">
          <controlPr defaultSize="0" autoFill="0" autoLine="0" autoPict="0">
            <anchor moveWithCells="1">
              <from>
                <xdr:col>2</xdr:col>
                <xdr:colOff>114300</xdr:colOff>
                <xdr:row>44</xdr:row>
                <xdr:rowOff>57150</xdr:rowOff>
              </from>
              <to>
                <xdr:col>10</xdr:col>
                <xdr:colOff>485775</xdr:colOff>
                <xdr:row>45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0" r:id="rId77" name="Check Box 70">
          <controlPr defaultSize="0" autoFill="0" autoLine="0" autoPict="0">
            <anchor moveWithCells="1">
              <from>
                <xdr:col>2</xdr:col>
                <xdr:colOff>114300</xdr:colOff>
                <xdr:row>45</xdr:row>
                <xdr:rowOff>28575</xdr:rowOff>
              </from>
              <to>
                <xdr:col>10</xdr:col>
                <xdr:colOff>485775</xdr:colOff>
                <xdr:row>45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1" r:id="rId78" name="Option Button 71">
          <controlPr defaultSize="0" autoFill="0" autoLine="0" autoPict="0">
            <anchor moveWithCells="1">
              <from>
                <xdr:col>1</xdr:col>
                <xdr:colOff>95250</xdr:colOff>
                <xdr:row>113</xdr:row>
                <xdr:rowOff>28575</xdr:rowOff>
              </from>
              <to>
                <xdr:col>2</xdr:col>
                <xdr:colOff>476250</xdr:colOff>
                <xdr:row>113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2" r:id="rId79" name="Option Button 72">
          <controlPr defaultSize="0" autoFill="0" autoLine="0" autoPict="0">
            <anchor moveWithCells="1">
              <from>
                <xdr:col>3</xdr:col>
                <xdr:colOff>390525</xdr:colOff>
                <xdr:row>113</xdr:row>
                <xdr:rowOff>28575</xdr:rowOff>
              </from>
              <to>
                <xdr:col>5</xdr:col>
                <xdr:colOff>276225</xdr:colOff>
                <xdr:row>113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3" r:id="rId80" name="Option Button 73">
          <controlPr defaultSize="0" autoFill="0" autoLine="0" autoPict="0">
            <anchor moveWithCells="1">
              <from>
                <xdr:col>6</xdr:col>
                <xdr:colOff>200025</xdr:colOff>
                <xdr:row>113</xdr:row>
                <xdr:rowOff>28575</xdr:rowOff>
              </from>
              <to>
                <xdr:col>7</xdr:col>
                <xdr:colOff>571500</xdr:colOff>
                <xdr:row>113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4" r:id="rId81" name="Option Button 74">
          <controlPr defaultSize="0" autoFill="0" autoLine="0" autoPict="0">
            <anchor moveWithCells="1">
              <from>
                <xdr:col>8</xdr:col>
                <xdr:colOff>485775</xdr:colOff>
                <xdr:row>113</xdr:row>
                <xdr:rowOff>28575</xdr:rowOff>
              </from>
              <to>
                <xdr:col>10</xdr:col>
                <xdr:colOff>66675</xdr:colOff>
                <xdr:row>113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5" r:id="rId82" name="Group Box 75">
          <controlPr defaultSize="0" print="0" autoFill="0" autoPict="0">
            <anchor moveWithCells="1">
              <from>
                <xdr:col>0</xdr:col>
                <xdr:colOff>19050</xdr:colOff>
                <xdr:row>113</xdr:row>
                <xdr:rowOff>19050</xdr:rowOff>
              </from>
              <to>
                <xdr:col>5</xdr:col>
                <xdr:colOff>609600</xdr:colOff>
                <xdr:row>114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6" r:id="rId83" name="Group Box 76">
          <controlPr defaultSize="0" print="0" autoFill="0" autoPict="0">
            <anchor moveWithCells="1">
              <from>
                <xdr:col>6</xdr:col>
                <xdr:colOff>19050</xdr:colOff>
                <xdr:row>113</xdr:row>
                <xdr:rowOff>19050</xdr:rowOff>
              </from>
              <to>
                <xdr:col>10</xdr:col>
                <xdr:colOff>590550</xdr:colOff>
                <xdr:row>114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7" r:id="rId84" name="Option Button 77">
          <controlPr defaultSize="0" autoFill="0" autoLine="0" autoPict="0">
            <anchor moveWithCells="1">
              <from>
                <xdr:col>1</xdr:col>
                <xdr:colOff>47625</xdr:colOff>
                <xdr:row>116</xdr:row>
                <xdr:rowOff>38100</xdr:rowOff>
              </from>
              <to>
                <xdr:col>2</xdr:col>
                <xdr:colOff>523875</xdr:colOff>
                <xdr:row>116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8" r:id="rId85" name="Option Button 78">
          <controlPr defaultSize="0" autoFill="0" autoLine="0" autoPict="0">
            <anchor moveWithCells="1">
              <from>
                <xdr:col>3</xdr:col>
                <xdr:colOff>400050</xdr:colOff>
                <xdr:row>116</xdr:row>
                <xdr:rowOff>38100</xdr:rowOff>
              </from>
              <to>
                <xdr:col>5</xdr:col>
                <xdr:colOff>409575</xdr:colOff>
                <xdr:row>116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9" r:id="rId86" name="Option Button 79">
          <controlPr defaultSize="0" autoFill="0" autoLine="0" autoPict="0">
            <anchor moveWithCells="1">
              <from>
                <xdr:col>6</xdr:col>
                <xdr:colOff>219075</xdr:colOff>
                <xdr:row>116</xdr:row>
                <xdr:rowOff>38100</xdr:rowOff>
              </from>
              <to>
                <xdr:col>7</xdr:col>
                <xdr:colOff>571500</xdr:colOff>
                <xdr:row>116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0" r:id="rId87" name="Option Button 80">
          <controlPr defaultSize="0" autoFill="0" autoLine="0" autoPict="0">
            <anchor moveWithCells="1">
              <from>
                <xdr:col>8</xdr:col>
                <xdr:colOff>542925</xdr:colOff>
                <xdr:row>116</xdr:row>
                <xdr:rowOff>38100</xdr:rowOff>
              </from>
              <to>
                <xdr:col>10</xdr:col>
                <xdr:colOff>200025</xdr:colOff>
                <xdr:row>116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1" r:id="rId88" name="Group Box 81">
          <controlPr defaultSize="0" print="0" autoFill="0" autoPict="0">
            <anchor moveWithCells="1">
              <from>
                <xdr:col>0</xdr:col>
                <xdr:colOff>9525</xdr:colOff>
                <xdr:row>116</xdr:row>
                <xdr:rowOff>19050</xdr:rowOff>
              </from>
              <to>
                <xdr:col>5</xdr:col>
                <xdr:colOff>590550</xdr:colOff>
                <xdr:row>116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2" r:id="rId89" name="Group Box 82">
          <controlPr defaultSize="0" print="0" autoFill="0" autoPict="0">
            <anchor moveWithCells="1">
              <from>
                <xdr:col>5</xdr:col>
                <xdr:colOff>609600</xdr:colOff>
                <xdr:row>116</xdr:row>
                <xdr:rowOff>19050</xdr:rowOff>
              </from>
              <to>
                <xdr:col>10</xdr:col>
                <xdr:colOff>600075</xdr:colOff>
                <xdr:row>116</xdr:row>
                <xdr:rowOff>266700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9" tint="-0.249977111117893"/>
  </sheetPr>
  <dimension ref="A1:O238"/>
  <sheetViews>
    <sheetView showGridLines="0" tabSelected="1" zoomScale="115" zoomScaleNormal="115" workbookViewId="0">
      <selection activeCell="F31" sqref="F31:H31"/>
    </sheetView>
  </sheetViews>
  <sheetFormatPr defaultRowHeight="15" x14ac:dyDescent="0.25"/>
  <cols>
    <col min="1" max="1" width="5.5703125" customWidth="1"/>
    <col min="2" max="3" width="9.140625" customWidth="1"/>
    <col min="5" max="5" width="10.140625" bestFit="1" customWidth="1"/>
    <col min="9" max="9" width="11.140625" customWidth="1"/>
    <col min="10" max="10" width="10.140625" customWidth="1"/>
    <col min="12" max="12" width="14.5703125" customWidth="1"/>
    <col min="15" max="15" width="10.42578125" bestFit="1" customWidth="1"/>
    <col min="253" max="253" width="5.5703125" customWidth="1"/>
    <col min="254" max="254" width="9.140625" customWidth="1"/>
    <col min="276" max="276" width="19.7109375" customWidth="1"/>
    <col min="278" max="278" width="12.28515625" customWidth="1"/>
    <col min="279" max="279" width="12.42578125" customWidth="1"/>
    <col min="280" max="280" width="12.5703125" customWidth="1"/>
    <col min="281" max="281" width="12.42578125" customWidth="1"/>
    <col min="509" max="509" width="5.5703125" customWidth="1"/>
    <col min="510" max="510" width="9.140625" customWidth="1"/>
    <col min="532" max="532" width="19.7109375" customWidth="1"/>
    <col min="534" max="534" width="12.28515625" customWidth="1"/>
    <col min="535" max="535" width="12.42578125" customWidth="1"/>
    <col min="536" max="536" width="12.5703125" customWidth="1"/>
    <col min="537" max="537" width="12.42578125" customWidth="1"/>
    <col min="765" max="765" width="5.5703125" customWidth="1"/>
    <col min="766" max="766" width="9.140625" customWidth="1"/>
    <col min="788" max="788" width="19.7109375" customWidth="1"/>
    <col min="790" max="790" width="12.28515625" customWidth="1"/>
    <col min="791" max="791" width="12.42578125" customWidth="1"/>
    <col min="792" max="792" width="12.5703125" customWidth="1"/>
    <col min="793" max="793" width="12.42578125" customWidth="1"/>
    <col min="1021" max="1021" width="5.5703125" customWidth="1"/>
    <col min="1022" max="1022" width="9.140625" customWidth="1"/>
    <col min="1044" max="1044" width="19.7109375" customWidth="1"/>
    <col min="1046" max="1046" width="12.28515625" customWidth="1"/>
    <col min="1047" max="1047" width="12.42578125" customWidth="1"/>
    <col min="1048" max="1048" width="12.5703125" customWidth="1"/>
    <col min="1049" max="1049" width="12.42578125" customWidth="1"/>
    <col min="1277" max="1277" width="5.5703125" customWidth="1"/>
    <col min="1278" max="1278" width="9.140625" customWidth="1"/>
    <col min="1300" max="1300" width="19.7109375" customWidth="1"/>
    <col min="1302" max="1302" width="12.28515625" customWidth="1"/>
    <col min="1303" max="1303" width="12.42578125" customWidth="1"/>
    <col min="1304" max="1304" width="12.5703125" customWidth="1"/>
    <col min="1305" max="1305" width="12.42578125" customWidth="1"/>
    <col min="1533" max="1533" width="5.5703125" customWidth="1"/>
    <col min="1534" max="1534" width="9.140625" customWidth="1"/>
    <col min="1556" max="1556" width="19.7109375" customWidth="1"/>
    <col min="1558" max="1558" width="12.28515625" customWidth="1"/>
    <col min="1559" max="1559" width="12.42578125" customWidth="1"/>
    <col min="1560" max="1560" width="12.5703125" customWidth="1"/>
    <col min="1561" max="1561" width="12.42578125" customWidth="1"/>
    <col min="1789" max="1789" width="5.5703125" customWidth="1"/>
    <col min="1790" max="1790" width="9.140625" customWidth="1"/>
    <col min="1812" max="1812" width="19.7109375" customWidth="1"/>
    <col min="1814" max="1814" width="12.28515625" customWidth="1"/>
    <col min="1815" max="1815" width="12.42578125" customWidth="1"/>
    <col min="1816" max="1816" width="12.5703125" customWidth="1"/>
    <col min="1817" max="1817" width="12.42578125" customWidth="1"/>
    <col min="2045" max="2045" width="5.5703125" customWidth="1"/>
    <col min="2046" max="2046" width="9.140625" customWidth="1"/>
    <col min="2068" max="2068" width="19.7109375" customWidth="1"/>
    <col min="2070" max="2070" width="12.28515625" customWidth="1"/>
    <col min="2071" max="2071" width="12.42578125" customWidth="1"/>
    <col min="2072" max="2072" width="12.5703125" customWidth="1"/>
    <col min="2073" max="2073" width="12.42578125" customWidth="1"/>
    <col min="2301" max="2301" width="5.5703125" customWidth="1"/>
    <col min="2302" max="2302" width="9.140625" customWidth="1"/>
    <col min="2324" max="2324" width="19.7109375" customWidth="1"/>
    <col min="2326" max="2326" width="12.28515625" customWidth="1"/>
    <col min="2327" max="2327" width="12.42578125" customWidth="1"/>
    <col min="2328" max="2328" width="12.5703125" customWidth="1"/>
    <col min="2329" max="2329" width="12.42578125" customWidth="1"/>
    <col min="2557" max="2557" width="5.5703125" customWidth="1"/>
    <col min="2558" max="2558" width="9.140625" customWidth="1"/>
    <col min="2580" max="2580" width="19.7109375" customWidth="1"/>
    <col min="2582" max="2582" width="12.28515625" customWidth="1"/>
    <col min="2583" max="2583" width="12.42578125" customWidth="1"/>
    <col min="2584" max="2584" width="12.5703125" customWidth="1"/>
    <col min="2585" max="2585" width="12.42578125" customWidth="1"/>
    <col min="2813" max="2813" width="5.5703125" customWidth="1"/>
    <col min="2814" max="2814" width="9.140625" customWidth="1"/>
    <col min="2836" max="2836" width="19.7109375" customWidth="1"/>
    <col min="2838" max="2838" width="12.28515625" customWidth="1"/>
    <col min="2839" max="2839" width="12.42578125" customWidth="1"/>
    <col min="2840" max="2840" width="12.5703125" customWidth="1"/>
    <col min="2841" max="2841" width="12.42578125" customWidth="1"/>
    <col min="3069" max="3069" width="5.5703125" customWidth="1"/>
    <col min="3070" max="3070" width="9.140625" customWidth="1"/>
    <col min="3092" max="3092" width="19.7109375" customWidth="1"/>
    <col min="3094" max="3094" width="12.28515625" customWidth="1"/>
    <col min="3095" max="3095" width="12.42578125" customWidth="1"/>
    <col min="3096" max="3096" width="12.5703125" customWidth="1"/>
    <col min="3097" max="3097" width="12.42578125" customWidth="1"/>
    <col min="3325" max="3325" width="5.5703125" customWidth="1"/>
    <col min="3326" max="3326" width="9.140625" customWidth="1"/>
    <col min="3348" max="3348" width="19.7109375" customWidth="1"/>
    <col min="3350" max="3350" width="12.28515625" customWidth="1"/>
    <col min="3351" max="3351" width="12.42578125" customWidth="1"/>
    <col min="3352" max="3352" width="12.5703125" customWidth="1"/>
    <col min="3353" max="3353" width="12.42578125" customWidth="1"/>
    <col min="3581" max="3581" width="5.5703125" customWidth="1"/>
    <col min="3582" max="3582" width="9.140625" customWidth="1"/>
    <col min="3604" max="3604" width="19.7109375" customWidth="1"/>
    <col min="3606" max="3606" width="12.28515625" customWidth="1"/>
    <col min="3607" max="3607" width="12.42578125" customWidth="1"/>
    <col min="3608" max="3608" width="12.5703125" customWidth="1"/>
    <col min="3609" max="3609" width="12.42578125" customWidth="1"/>
    <col min="3837" max="3837" width="5.5703125" customWidth="1"/>
    <col min="3838" max="3838" width="9.140625" customWidth="1"/>
    <col min="3860" max="3860" width="19.7109375" customWidth="1"/>
    <col min="3862" max="3862" width="12.28515625" customWidth="1"/>
    <col min="3863" max="3863" width="12.42578125" customWidth="1"/>
    <col min="3864" max="3864" width="12.5703125" customWidth="1"/>
    <col min="3865" max="3865" width="12.42578125" customWidth="1"/>
    <col min="4093" max="4093" width="5.5703125" customWidth="1"/>
    <col min="4094" max="4094" width="9.140625" customWidth="1"/>
    <col min="4116" max="4116" width="19.7109375" customWidth="1"/>
    <col min="4118" max="4118" width="12.28515625" customWidth="1"/>
    <col min="4119" max="4119" width="12.42578125" customWidth="1"/>
    <col min="4120" max="4120" width="12.5703125" customWidth="1"/>
    <col min="4121" max="4121" width="12.42578125" customWidth="1"/>
    <col min="4349" max="4349" width="5.5703125" customWidth="1"/>
    <col min="4350" max="4350" width="9.140625" customWidth="1"/>
    <col min="4372" max="4372" width="19.7109375" customWidth="1"/>
    <col min="4374" max="4374" width="12.28515625" customWidth="1"/>
    <col min="4375" max="4375" width="12.42578125" customWidth="1"/>
    <col min="4376" max="4376" width="12.5703125" customWidth="1"/>
    <col min="4377" max="4377" width="12.42578125" customWidth="1"/>
    <col min="4605" max="4605" width="5.5703125" customWidth="1"/>
    <col min="4606" max="4606" width="9.140625" customWidth="1"/>
    <col min="4628" max="4628" width="19.7109375" customWidth="1"/>
    <col min="4630" max="4630" width="12.28515625" customWidth="1"/>
    <col min="4631" max="4631" width="12.42578125" customWidth="1"/>
    <col min="4632" max="4632" width="12.5703125" customWidth="1"/>
    <col min="4633" max="4633" width="12.42578125" customWidth="1"/>
    <col min="4861" max="4861" width="5.5703125" customWidth="1"/>
    <col min="4862" max="4862" width="9.140625" customWidth="1"/>
    <col min="4884" max="4884" width="19.7109375" customWidth="1"/>
    <col min="4886" max="4886" width="12.28515625" customWidth="1"/>
    <col min="4887" max="4887" width="12.42578125" customWidth="1"/>
    <col min="4888" max="4888" width="12.5703125" customWidth="1"/>
    <col min="4889" max="4889" width="12.42578125" customWidth="1"/>
    <col min="5117" max="5117" width="5.5703125" customWidth="1"/>
    <col min="5118" max="5118" width="9.140625" customWidth="1"/>
    <col min="5140" max="5140" width="19.7109375" customWidth="1"/>
    <col min="5142" max="5142" width="12.28515625" customWidth="1"/>
    <col min="5143" max="5143" width="12.42578125" customWidth="1"/>
    <col min="5144" max="5144" width="12.5703125" customWidth="1"/>
    <col min="5145" max="5145" width="12.42578125" customWidth="1"/>
    <col min="5373" max="5373" width="5.5703125" customWidth="1"/>
    <col min="5374" max="5374" width="9.140625" customWidth="1"/>
    <col min="5396" max="5396" width="19.7109375" customWidth="1"/>
    <col min="5398" max="5398" width="12.28515625" customWidth="1"/>
    <col min="5399" max="5399" width="12.42578125" customWidth="1"/>
    <col min="5400" max="5400" width="12.5703125" customWidth="1"/>
    <col min="5401" max="5401" width="12.42578125" customWidth="1"/>
    <col min="5629" max="5629" width="5.5703125" customWidth="1"/>
    <col min="5630" max="5630" width="9.140625" customWidth="1"/>
    <col min="5652" max="5652" width="19.7109375" customWidth="1"/>
    <col min="5654" max="5654" width="12.28515625" customWidth="1"/>
    <col min="5655" max="5655" width="12.42578125" customWidth="1"/>
    <col min="5656" max="5656" width="12.5703125" customWidth="1"/>
    <col min="5657" max="5657" width="12.42578125" customWidth="1"/>
    <col min="5885" max="5885" width="5.5703125" customWidth="1"/>
    <col min="5886" max="5886" width="9.140625" customWidth="1"/>
    <col min="5908" max="5908" width="19.7109375" customWidth="1"/>
    <col min="5910" max="5910" width="12.28515625" customWidth="1"/>
    <col min="5911" max="5911" width="12.42578125" customWidth="1"/>
    <col min="5912" max="5912" width="12.5703125" customWidth="1"/>
    <col min="5913" max="5913" width="12.42578125" customWidth="1"/>
    <col min="6141" max="6141" width="5.5703125" customWidth="1"/>
    <col min="6142" max="6142" width="9.140625" customWidth="1"/>
    <col min="6164" max="6164" width="19.7109375" customWidth="1"/>
    <col min="6166" max="6166" width="12.28515625" customWidth="1"/>
    <col min="6167" max="6167" width="12.42578125" customWidth="1"/>
    <col min="6168" max="6168" width="12.5703125" customWidth="1"/>
    <col min="6169" max="6169" width="12.42578125" customWidth="1"/>
    <col min="6397" max="6397" width="5.5703125" customWidth="1"/>
    <col min="6398" max="6398" width="9.140625" customWidth="1"/>
    <col min="6420" max="6420" width="19.7109375" customWidth="1"/>
    <col min="6422" max="6422" width="12.28515625" customWidth="1"/>
    <col min="6423" max="6423" width="12.42578125" customWidth="1"/>
    <col min="6424" max="6424" width="12.5703125" customWidth="1"/>
    <col min="6425" max="6425" width="12.42578125" customWidth="1"/>
    <col min="6653" max="6653" width="5.5703125" customWidth="1"/>
    <col min="6654" max="6654" width="9.140625" customWidth="1"/>
    <col min="6676" max="6676" width="19.7109375" customWidth="1"/>
    <col min="6678" max="6678" width="12.28515625" customWidth="1"/>
    <col min="6679" max="6679" width="12.42578125" customWidth="1"/>
    <col min="6680" max="6680" width="12.5703125" customWidth="1"/>
    <col min="6681" max="6681" width="12.42578125" customWidth="1"/>
    <col min="6909" max="6909" width="5.5703125" customWidth="1"/>
    <col min="6910" max="6910" width="9.140625" customWidth="1"/>
    <col min="6932" max="6932" width="19.7109375" customWidth="1"/>
    <col min="6934" max="6934" width="12.28515625" customWidth="1"/>
    <col min="6935" max="6935" width="12.42578125" customWidth="1"/>
    <col min="6936" max="6936" width="12.5703125" customWidth="1"/>
    <col min="6937" max="6937" width="12.42578125" customWidth="1"/>
    <col min="7165" max="7165" width="5.5703125" customWidth="1"/>
    <col min="7166" max="7166" width="9.140625" customWidth="1"/>
    <col min="7188" max="7188" width="19.7109375" customWidth="1"/>
    <col min="7190" max="7190" width="12.28515625" customWidth="1"/>
    <col min="7191" max="7191" width="12.42578125" customWidth="1"/>
    <col min="7192" max="7192" width="12.5703125" customWidth="1"/>
    <col min="7193" max="7193" width="12.42578125" customWidth="1"/>
    <col min="7421" max="7421" width="5.5703125" customWidth="1"/>
    <col min="7422" max="7422" width="9.140625" customWidth="1"/>
    <col min="7444" max="7444" width="19.7109375" customWidth="1"/>
    <col min="7446" max="7446" width="12.28515625" customWidth="1"/>
    <col min="7447" max="7447" width="12.42578125" customWidth="1"/>
    <col min="7448" max="7448" width="12.5703125" customWidth="1"/>
    <col min="7449" max="7449" width="12.42578125" customWidth="1"/>
    <col min="7677" max="7677" width="5.5703125" customWidth="1"/>
    <col min="7678" max="7678" width="9.140625" customWidth="1"/>
    <col min="7700" max="7700" width="19.7109375" customWidth="1"/>
    <col min="7702" max="7702" width="12.28515625" customWidth="1"/>
    <col min="7703" max="7703" width="12.42578125" customWidth="1"/>
    <col min="7704" max="7704" width="12.5703125" customWidth="1"/>
    <col min="7705" max="7705" width="12.42578125" customWidth="1"/>
    <col min="7933" max="7933" width="5.5703125" customWidth="1"/>
    <col min="7934" max="7934" width="9.140625" customWidth="1"/>
    <col min="7956" max="7956" width="19.7109375" customWidth="1"/>
    <col min="7958" max="7958" width="12.28515625" customWidth="1"/>
    <col min="7959" max="7959" width="12.42578125" customWidth="1"/>
    <col min="7960" max="7960" width="12.5703125" customWidth="1"/>
    <col min="7961" max="7961" width="12.42578125" customWidth="1"/>
    <col min="8189" max="8189" width="5.5703125" customWidth="1"/>
    <col min="8190" max="8190" width="9.140625" customWidth="1"/>
    <col min="8212" max="8212" width="19.7109375" customWidth="1"/>
    <col min="8214" max="8214" width="12.28515625" customWidth="1"/>
    <col min="8215" max="8215" width="12.42578125" customWidth="1"/>
    <col min="8216" max="8216" width="12.5703125" customWidth="1"/>
    <col min="8217" max="8217" width="12.42578125" customWidth="1"/>
    <col min="8445" max="8445" width="5.5703125" customWidth="1"/>
    <col min="8446" max="8446" width="9.140625" customWidth="1"/>
    <col min="8468" max="8468" width="19.7109375" customWidth="1"/>
    <col min="8470" max="8470" width="12.28515625" customWidth="1"/>
    <col min="8471" max="8471" width="12.42578125" customWidth="1"/>
    <col min="8472" max="8472" width="12.5703125" customWidth="1"/>
    <col min="8473" max="8473" width="12.42578125" customWidth="1"/>
    <col min="8701" max="8701" width="5.5703125" customWidth="1"/>
    <col min="8702" max="8702" width="9.140625" customWidth="1"/>
    <col min="8724" max="8724" width="19.7109375" customWidth="1"/>
    <col min="8726" max="8726" width="12.28515625" customWidth="1"/>
    <col min="8727" max="8727" width="12.42578125" customWidth="1"/>
    <col min="8728" max="8728" width="12.5703125" customWidth="1"/>
    <col min="8729" max="8729" width="12.42578125" customWidth="1"/>
    <col min="8957" max="8957" width="5.5703125" customWidth="1"/>
    <col min="8958" max="8958" width="9.140625" customWidth="1"/>
    <col min="8980" max="8980" width="19.7109375" customWidth="1"/>
    <col min="8982" max="8982" width="12.28515625" customWidth="1"/>
    <col min="8983" max="8983" width="12.42578125" customWidth="1"/>
    <col min="8984" max="8984" width="12.5703125" customWidth="1"/>
    <col min="8985" max="8985" width="12.42578125" customWidth="1"/>
    <col min="9213" max="9213" width="5.5703125" customWidth="1"/>
    <col min="9214" max="9214" width="9.140625" customWidth="1"/>
    <col min="9236" max="9236" width="19.7109375" customWidth="1"/>
    <col min="9238" max="9238" width="12.28515625" customWidth="1"/>
    <col min="9239" max="9239" width="12.42578125" customWidth="1"/>
    <col min="9240" max="9240" width="12.5703125" customWidth="1"/>
    <col min="9241" max="9241" width="12.42578125" customWidth="1"/>
    <col min="9469" max="9469" width="5.5703125" customWidth="1"/>
    <col min="9470" max="9470" width="9.140625" customWidth="1"/>
    <col min="9492" max="9492" width="19.7109375" customWidth="1"/>
    <col min="9494" max="9494" width="12.28515625" customWidth="1"/>
    <col min="9495" max="9495" width="12.42578125" customWidth="1"/>
    <col min="9496" max="9496" width="12.5703125" customWidth="1"/>
    <col min="9497" max="9497" width="12.42578125" customWidth="1"/>
    <col min="9725" max="9725" width="5.5703125" customWidth="1"/>
    <col min="9726" max="9726" width="9.140625" customWidth="1"/>
    <col min="9748" max="9748" width="19.7109375" customWidth="1"/>
    <col min="9750" max="9750" width="12.28515625" customWidth="1"/>
    <col min="9751" max="9751" width="12.42578125" customWidth="1"/>
    <col min="9752" max="9752" width="12.5703125" customWidth="1"/>
    <col min="9753" max="9753" width="12.42578125" customWidth="1"/>
    <col min="9981" max="9981" width="5.5703125" customWidth="1"/>
    <col min="9982" max="9982" width="9.140625" customWidth="1"/>
    <col min="10004" max="10004" width="19.7109375" customWidth="1"/>
    <col min="10006" max="10006" width="12.28515625" customWidth="1"/>
    <col min="10007" max="10007" width="12.42578125" customWidth="1"/>
    <col min="10008" max="10008" width="12.5703125" customWidth="1"/>
    <col min="10009" max="10009" width="12.42578125" customWidth="1"/>
    <col min="10237" max="10237" width="5.5703125" customWidth="1"/>
    <col min="10238" max="10238" width="9.140625" customWidth="1"/>
    <col min="10260" max="10260" width="19.7109375" customWidth="1"/>
    <col min="10262" max="10262" width="12.28515625" customWidth="1"/>
    <col min="10263" max="10263" width="12.42578125" customWidth="1"/>
    <col min="10264" max="10264" width="12.5703125" customWidth="1"/>
    <col min="10265" max="10265" width="12.42578125" customWidth="1"/>
    <col min="10493" max="10493" width="5.5703125" customWidth="1"/>
    <col min="10494" max="10494" width="9.140625" customWidth="1"/>
    <col min="10516" max="10516" width="19.7109375" customWidth="1"/>
    <col min="10518" max="10518" width="12.28515625" customWidth="1"/>
    <col min="10519" max="10519" width="12.42578125" customWidth="1"/>
    <col min="10520" max="10520" width="12.5703125" customWidth="1"/>
    <col min="10521" max="10521" width="12.42578125" customWidth="1"/>
    <col min="10749" max="10749" width="5.5703125" customWidth="1"/>
    <col min="10750" max="10750" width="9.140625" customWidth="1"/>
    <col min="10772" max="10772" width="19.7109375" customWidth="1"/>
    <col min="10774" max="10774" width="12.28515625" customWidth="1"/>
    <col min="10775" max="10775" width="12.42578125" customWidth="1"/>
    <col min="10776" max="10776" width="12.5703125" customWidth="1"/>
    <col min="10777" max="10777" width="12.42578125" customWidth="1"/>
    <col min="11005" max="11005" width="5.5703125" customWidth="1"/>
    <col min="11006" max="11006" width="9.140625" customWidth="1"/>
    <col min="11028" max="11028" width="19.7109375" customWidth="1"/>
    <col min="11030" max="11030" width="12.28515625" customWidth="1"/>
    <col min="11031" max="11031" width="12.42578125" customWidth="1"/>
    <col min="11032" max="11032" width="12.5703125" customWidth="1"/>
    <col min="11033" max="11033" width="12.42578125" customWidth="1"/>
    <col min="11261" max="11261" width="5.5703125" customWidth="1"/>
    <col min="11262" max="11262" width="9.140625" customWidth="1"/>
    <col min="11284" max="11284" width="19.7109375" customWidth="1"/>
    <col min="11286" max="11286" width="12.28515625" customWidth="1"/>
    <col min="11287" max="11287" width="12.42578125" customWidth="1"/>
    <col min="11288" max="11288" width="12.5703125" customWidth="1"/>
    <col min="11289" max="11289" width="12.42578125" customWidth="1"/>
    <col min="11517" max="11517" width="5.5703125" customWidth="1"/>
    <col min="11518" max="11518" width="9.140625" customWidth="1"/>
    <col min="11540" max="11540" width="19.7109375" customWidth="1"/>
    <col min="11542" max="11542" width="12.28515625" customWidth="1"/>
    <col min="11543" max="11543" width="12.42578125" customWidth="1"/>
    <col min="11544" max="11544" width="12.5703125" customWidth="1"/>
    <col min="11545" max="11545" width="12.42578125" customWidth="1"/>
    <col min="11773" max="11773" width="5.5703125" customWidth="1"/>
    <col min="11774" max="11774" width="9.140625" customWidth="1"/>
    <col min="11796" max="11796" width="19.7109375" customWidth="1"/>
    <col min="11798" max="11798" width="12.28515625" customWidth="1"/>
    <col min="11799" max="11799" width="12.42578125" customWidth="1"/>
    <col min="11800" max="11800" width="12.5703125" customWidth="1"/>
    <col min="11801" max="11801" width="12.42578125" customWidth="1"/>
    <col min="12029" max="12029" width="5.5703125" customWidth="1"/>
    <col min="12030" max="12030" width="9.140625" customWidth="1"/>
    <col min="12052" max="12052" width="19.7109375" customWidth="1"/>
    <col min="12054" max="12054" width="12.28515625" customWidth="1"/>
    <col min="12055" max="12055" width="12.42578125" customWidth="1"/>
    <col min="12056" max="12056" width="12.5703125" customWidth="1"/>
    <col min="12057" max="12057" width="12.42578125" customWidth="1"/>
    <col min="12285" max="12285" width="5.5703125" customWidth="1"/>
    <col min="12286" max="12286" width="9.140625" customWidth="1"/>
    <col min="12308" max="12308" width="19.7109375" customWidth="1"/>
    <col min="12310" max="12310" width="12.28515625" customWidth="1"/>
    <col min="12311" max="12311" width="12.42578125" customWidth="1"/>
    <col min="12312" max="12312" width="12.5703125" customWidth="1"/>
    <col min="12313" max="12313" width="12.42578125" customWidth="1"/>
    <col min="12541" max="12541" width="5.5703125" customWidth="1"/>
    <col min="12542" max="12542" width="9.140625" customWidth="1"/>
    <col min="12564" max="12564" width="19.7109375" customWidth="1"/>
    <col min="12566" max="12566" width="12.28515625" customWidth="1"/>
    <col min="12567" max="12567" width="12.42578125" customWidth="1"/>
    <col min="12568" max="12568" width="12.5703125" customWidth="1"/>
    <col min="12569" max="12569" width="12.42578125" customWidth="1"/>
    <col min="12797" max="12797" width="5.5703125" customWidth="1"/>
    <col min="12798" max="12798" width="9.140625" customWidth="1"/>
    <col min="12820" max="12820" width="19.7109375" customWidth="1"/>
    <col min="12822" max="12822" width="12.28515625" customWidth="1"/>
    <col min="12823" max="12823" width="12.42578125" customWidth="1"/>
    <col min="12824" max="12824" width="12.5703125" customWidth="1"/>
    <col min="12825" max="12825" width="12.42578125" customWidth="1"/>
    <col min="13053" max="13053" width="5.5703125" customWidth="1"/>
    <col min="13054" max="13054" width="9.140625" customWidth="1"/>
    <col min="13076" max="13076" width="19.7109375" customWidth="1"/>
    <col min="13078" max="13078" width="12.28515625" customWidth="1"/>
    <col min="13079" max="13079" width="12.42578125" customWidth="1"/>
    <col min="13080" max="13080" width="12.5703125" customWidth="1"/>
    <col min="13081" max="13081" width="12.42578125" customWidth="1"/>
    <col min="13309" max="13309" width="5.5703125" customWidth="1"/>
    <col min="13310" max="13310" width="9.140625" customWidth="1"/>
    <col min="13332" max="13332" width="19.7109375" customWidth="1"/>
    <col min="13334" max="13334" width="12.28515625" customWidth="1"/>
    <col min="13335" max="13335" width="12.42578125" customWidth="1"/>
    <col min="13336" max="13336" width="12.5703125" customWidth="1"/>
    <col min="13337" max="13337" width="12.42578125" customWidth="1"/>
    <col min="13565" max="13565" width="5.5703125" customWidth="1"/>
    <col min="13566" max="13566" width="9.140625" customWidth="1"/>
    <col min="13588" max="13588" width="19.7109375" customWidth="1"/>
    <col min="13590" max="13590" width="12.28515625" customWidth="1"/>
    <col min="13591" max="13591" width="12.42578125" customWidth="1"/>
    <col min="13592" max="13592" width="12.5703125" customWidth="1"/>
    <col min="13593" max="13593" width="12.42578125" customWidth="1"/>
    <col min="13821" max="13821" width="5.5703125" customWidth="1"/>
    <col min="13822" max="13822" width="9.140625" customWidth="1"/>
    <col min="13844" max="13844" width="19.7109375" customWidth="1"/>
    <col min="13846" max="13846" width="12.28515625" customWidth="1"/>
    <col min="13847" max="13847" width="12.42578125" customWidth="1"/>
    <col min="13848" max="13848" width="12.5703125" customWidth="1"/>
    <col min="13849" max="13849" width="12.42578125" customWidth="1"/>
    <col min="14077" max="14077" width="5.5703125" customWidth="1"/>
    <col min="14078" max="14078" width="9.140625" customWidth="1"/>
    <col min="14100" max="14100" width="19.7109375" customWidth="1"/>
    <col min="14102" max="14102" width="12.28515625" customWidth="1"/>
    <col min="14103" max="14103" width="12.42578125" customWidth="1"/>
    <col min="14104" max="14104" width="12.5703125" customWidth="1"/>
    <col min="14105" max="14105" width="12.42578125" customWidth="1"/>
    <col min="14333" max="14333" width="5.5703125" customWidth="1"/>
    <col min="14334" max="14334" width="9.140625" customWidth="1"/>
    <col min="14356" max="14356" width="19.7109375" customWidth="1"/>
    <col min="14358" max="14358" width="12.28515625" customWidth="1"/>
    <col min="14359" max="14359" width="12.42578125" customWidth="1"/>
    <col min="14360" max="14360" width="12.5703125" customWidth="1"/>
    <col min="14361" max="14361" width="12.42578125" customWidth="1"/>
    <col min="14589" max="14589" width="5.5703125" customWidth="1"/>
    <col min="14590" max="14590" width="9.140625" customWidth="1"/>
    <col min="14612" max="14612" width="19.7109375" customWidth="1"/>
    <col min="14614" max="14614" width="12.28515625" customWidth="1"/>
    <col min="14615" max="14615" width="12.42578125" customWidth="1"/>
    <col min="14616" max="14616" width="12.5703125" customWidth="1"/>
    <col min="14617" max="14617" width="12.42578125" customWidth="1"/>
    <col min="14845" max="14845" width="5.5703125" customWidth="1"/>
    <col min="14846" max="14846" width="9.140625" customWidth="1"/>
    <col min="14868" max="14868" width="19.7109375" customWidth="1"/>
    <col min="14870" max="14870" width="12.28515625" customWidth="1"/>
    <col min="14871" max="14871" width="12.42578125" customWidth="1"/>
    <col min="14872" max="14872" width="12.5703125" customWidth="1"/>
    <col min="14873" max="14873" width="12.42578125" customWidth="1"/>
    <col min="15101" max="15101" width="5.5703125" customWidth="1"/>
    <col min="15102" max="15102" width="9.140625" customWidth="1"/>
    <col min="15124" max="15124" width="19.7109375" customWidth="1"/>
    <col min="15126" max="15126" width="12.28515625" customWidth="1"/>
    <col min="15127" max="15127" width="12.42578125" customWidth="1"/>
    <col min="15128" max="15128" width="12.5703125" customWidth="1"/>
    <col min="15129" max="15129" width="12.42578125" customWidth="1"/>
    <col min="15357" max="15357" width="5.5703125" customWidth="1"/>
    <col min="15358" max="15358" width="9.140625" customWidth="1"/>
    <col min="15380" max="15380" width="19.7109375" customWidth="1"/>
    <col min="15382" max="15382" width="12.28515625" customWidth="1"/>
    <col min="15383" max="15383" width="12.42578125" customWidth="1"/>
    <col min="15384" max="15384" width="12.5703125" customWidth="1"/>
    <col min="15385" max="15385" width="12.42578125" customWidth="1"/>
    <col min="15613" max="15613" width="5.5703125" customWidth="1"/>
    <col min="15614" max="15614" width="9.140625" customWidth="1"/>
    <col min="15636" max="15636" width="19.7109375" customWidth="1"/>
    <col min="15638" max="15638" width="12.28515625" customWidth="1"/>
    <col min="15639" max="15639" width="12.42578125" customWidth="1"/>
    <col min="15640" max="15640" width="12.5703125" customWidth="1"/>
    <col min="15641" max="15641" width="12.42578125" customWidth="1"/>
    <col min="15869" max="15869" width="5.5703125" customWidth="1"/>
    <col min="15870" max="15870" width="9.140625" customWidth="1"/>
    <col min="15892" max="15892" width="19.7109375" customWidth="1"/>
    <col min="15894" max="15894" width="12.28515625" customWidth="1"/>
    <col min="15895" max="15895" width="12.42578125" customWidth="1"/>
    <col min="15896" max="15896" width="12.5703125" customWidth="1"/>
    <col min="15897" max="15897" width="12.42578125" customWidth="1"/>
    <col min="16125" max="16125" width="5.5703125" customWidth="1"/>
    <col min="16126" max="16126" width="9.140625" customWidth="1"/>
    <col min="16148" max="16148" width="19.7109375" customWidth="1"/>
    <col min="16150" max="16150" width="12.28515625" customWidth="1"/>
    <col min="16151" max="16151" width="12.42578125" customWidth="1"/>
    <col min="16152" max="16152" width="12.5703125" customWidth="1"/>
    <col min="16153" max="16153" width="12.42578125" customWidth="1"/>
  </cols>
  <sheetData>
    <row r="1" spans="1:11" ht="27" thickTop="1" x14ac:dyDescent="0.4">
      <c r="A1" s="215"/>
      <c r="B1" s="216"/>
      <c r="C1" s="217"/>
      <c r="D1" s="217"/>
      <c r="E1" s="216"/>
      <c r="F1" s="218" t="s">
        <v>142</v>
      </c>
      <c r="G1" s="225">
        <v>1</v>
      </c>
      <c r="H1" s="219" t="str">
        <f>CONCATENATE("/",D3,"/",E8,"/",YEAR(D15))</f>
        <v>///2021</v>
      </c>
      <c r="I1" s="220"/>
      <c r="J1" s="220"/>
      <c r="K1" s="221"/>
    </row>
    <row r="2" spans="1:11" ht="18" x14ac:dyDescent="0.25">
      <c r="A2" s="24"/>
      <c r="B2" s="487" t="s">
        <v>419</v>
      </c>
      <c r="C2" s="487"/>
      <c r="D2" s="487"/>
      <c r="E2" s="487"/>
      <c r="F2" s="487"/>
      <c r="G2" s="487"/>
      <c r="H2" s="487"/>
      <c r="I2" s="487"/>
      <c r="J2" s="487"/>
      <c r="K2" s="23"/>
    </row>
    <row r="3" spans="1:11" ht="18" x14ac:dyDescent="0.25">
      <c r="A3" s="24"/>
      <c r="B3" s="222" t="s">
        <v>0</v>
      </c>
      <c r="C3" s="8"/>
      <c r="D3" s="488"/>
      <c r="E3" s="488"/>
      <c r="F3" s="8"/>
      <c r="G3" s="8"/>
      <c r="H3" s="8"/>
      <c r="I3" s="78"/>
      <c r="J3" s="8"/>
      <c r="K3" s="23"/>
    </row>
    <row r="4" spans="1:11" ht="18" x14ac:dyDescent="0.25">
      <c r="A4" s="24"/>
      <c r="B4" s="222" t="s">
        <v>1</v>
      </c>
      <c r="C4" s="8"/>
      <c r="D4" s="488"/>
      <c r="E4" s="488"/>
      <c r="F4" s="488"/>
      <c r="G4" s="488"/>
      <c r="H4" s="488"/>
      <c r="I4" s="488"/>
      <c r="J4" s="488"/>
      <c r="K4" s="23"/>
    </row>
    <row r="5" spans="1:11" ht="18" x14ac:dyDescent="0.25">
      <c r="A5" s="45"/>
      <c r="B5" s="223"/>
      <c r="C5" s="11"/>
      <c r="D5" s="11"/>
      <c r="E5" s="11"/>
      <c r="F5" s="11"/>
      <c r="G5" s="11"/>
      <c r="H5" s="11"/>
      <c r="I5" s="11"/>
      <c r="J5" s="11"/>
      <c r="K5" s="46"/>
    </row>
    <row r="6" spans="1:11" ht="20.100000000000001" customHeight="1" x14ac:dyDescent="0.25">
      <c r="A6" s="224"/>
      <c r="B6" s="489" t="s">
        <v>2</v>
      </c>
      <c r="C6" s="489"/>
      <c r="D6" s="489"/>
      <c r="E6" s="490" t="s">
        <v>3</v>
      </c>
      <c r="F6" s="490"/>
      <c r="G6" s="490"/>
      <c r="H6" s="490"/>
      <c r="I6" s="490"/>
      <c r="J6" s="490"/>
      <c r="K6" s="491"/>
    </row>
    <row r="7" spans="1:11" ht="20.100000000000001" customHeight="1" x14ac:dyDescent="0.25">
      <c r="A7" s="224"/>
      <c r="B7" s="489" t="s">
        <v>4</v>
      </c>
      <c r="C7" s="489"/>
      <c r="D7" s="489"/>
      <c r="E7" s="494" t="s">
        <v>443</v>
      </c>
      <c r="F7" s="494"/>
      <c r="G7" s="494"/>
      <c r="H7" s="494"/>
      <c r="I7" s="494"/>
      <c r="J7" s="494"/>
      <c r="K7" s="495"/>
    </row>
    <row r="8" spans="1:11" ht="20.25" customHeight="1" thickBot="1" x14ac:dyDescent="0.3">
      <c r="A8" s="226"/>
      <c r="B8" s="496" t="s">
        <v>5</v>
      </c>
      <c r="C8" s="496"/>
      <c r="D8" s="496"/>
      <c r="E8" s="497"/>
      <c r="F8" s="497"/>
      <c r="G8" s="498" t="s">
        <v>6</v>
      </c>
      <c r="H8" s="498"/>
      <c r="I8" s="502"/>
      <c r="J8" s="502"/>
      <c r="K8" s="503"/>
    </row>
    <row r="9" spans="1:11" ht="24" customHeight="1" thickBot="1" x14ac:dyDescent="0.3">
      <c r="A9" s="232" t="s">
        <v>7</v>
      </c>
      <c r="B9" s="233"/>
      <c r="C9" s="234" t="s">
        <v>445</v>
      </c>
      <c r="D9" s="235"/>
      <c r="E9" s="235"/>
      <c r="F9" s="235"/>
      <c r="G9" s="235"/>
      <c r="H9" s="235"/>
      <c r="I9" s="235"/>
      <c r="J9" s="235"/>
      <c r="K9" s="236"/>
    </row>
    <row r="10" spans="1:11" s="2" customFormat="1" ht="20.100000000000001" customHeight="1" thickBot="1" x14ac:dyDescent="0.3">
      <c r="A10" s="1" t="s">
        <v>8</v>
      </c>
      <c r="B10" s="237" t="s">
        <v>9</v>
      </c>
      <c r="C10" s="237"/>
      <c r="D10" s="237"/>
      <c r="E10" s="237"/>
      <c r="F10" s="237"/>
      <c r="G10" s="237"/>
      <c r="H10" s="237"/>
      <c r="I10" s="237"/>
      <c r="J10" s="237"/>
      <c r="K10" s="238"/>
    </row>
    <row r="11" spans="1:11" s="2" customFormat="1" x14ac:dyDescent="0.25">
      <c r="A11" s="98">
        <v>1</v>
      </c>
      <c r="B11" s="239" t="s">
        <v>10</v>
      </c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s="2" customFormat="1" ht="48" customHeight="1" x14ac:dyDescent="0.25">
      <c r="A12" s="194">
        <v>2</v>
      </c>
      <c r="B12" s="242" t="s">
        <v>271</v>
      </c>
      <c r="C12" s="243"/>
      <c r="D12" s="243"/>
      <c r="E12" s="243"/>
      <c r="F12" s="243"/>
      <c r="G12" s="243"/>
      <c r="H12" s="243"/>
      <c r="I12" s="243"/>
      <c r="J12" s="243"/>
      <c r="K12" s="244"/>
    </row>
    <row r="13" spans="1:11" s="2" customFormat="1" x14ac:dyDescent="0.25">
      <c r="A13" s="99">
        <v>3</v>
      </c>
      <c r="B13" s="245" t="s">
        <v>11</v>
      </c>
      <c r="C13" s="246"/>
      <c r="D13" s="246"/>
      <c r="E13" s="246"/>
      <c r="F13" s="246"/>
      <c r="G13" s="246"/>
      <c r="H13" s="246"/>
      <c r="I13" s="246"/>
      <c r="J13" s="246"/>
      <c r="K13" s="247"/>
    </row>
    <row r="14" spans="1:11" s="2" customFormat="1" ht="15.75" thickBot="1" x14ac:dyDescent="0.3">
      <c r="A14" s="99">
        <v>4</v>
      </c>
      <c r="B14" s="504" t="s">
        <v>12</v>
      </c>
      <c r="C14" s="505"/>
      <c r="D14" s="505"/>
      <c r="E14" s="505"/>
      <c r="F14" s="505"/>
      <c r="G14" s="505"/>
      <c r="H14" s="505"/>
      <c r="I14" s="505"/>
      <c r="J14" s="505"/>
      <c r="K14" s="506"/>
    </row>
    <row r="15" spans="1:11" s="2" customFormat="1" ht="20.100000000000001" customHeight="1" thickBot="1" x14ac:dyDescent="0.3">
      <c r="A15" s="80"/>
      <c r="B15" s="81" t="s">
        <v>154</v>
      </c>
      <c r="C15" s="81"/>
      <c r="D15" s="492">
        <v>44331</v>
      </c>
      <c r="E15" s="492"/>
      <c r="F15" s="81"/>
      <c r="G15" s="81"/>
      <c r="H15" s="82" t="s">
        <v>13</v>
      </c>
      <c r="I15" s="493">
        <f>D15+365</f>
        <v>44696</v>
      </c>
      <c r="J15" s="493"/>
      <c r="K15" s="83"/>
    </row>
    <row r="16" spans="1:11" ht="15" customHeight="1" x14ac:dyDescent="0.25">
      <c r="A16" s="257" t="s">
        <v>14</v>
      </c>
      <c r="B16" s="258"/>
      <c r="C16" s="7" t="s">
        <v>15</v>
      </c>
      <c r="D16" s="8"/>
      <c r="E16" s="9"/>
      <c r="F16" s="259"/>
      <c r="G16" s="260"/>
      <c r="H16" s="260"/>
      <c r="I16" s="260"/>
      <c r="J16" s="260"/>
      <c r="K16" s="261"/>
    </row>
    <row r="17" spans="1:11" x14ac:dyDescent="0.25">
      <c r="A17" s="257"/>
      <c r="B17" s="258"/>
      <c r="C17" s="7" t="s">
        <v>16</v>
      </c>
      <c r="D17" s="8"/>
      <c r="E17" s="9"/>
      <c r="F17" s="262"/>
      <c r="G17" s="263"/>
      <c r="H17" s="263"/>
      <c r="I17" s="263"/>
      <c r="J17" s="263"/>
      <c r="K17" s="264"/>
    </row>
    <row r="18" spans="1:11" x14ac:dyDescent="0.25">
      <c r="A18" s="257"/>
      <c r="B18" s="258"/>
      <c r="C18" s="7" t="s">
        <v>17</v>
      </c>
      <c r="D18" s="8"/>
      <c r="E18" s="9"/>
      <c r="F18" s="262"/>
      <c r="G18" s="263"/>
      <c r="H18" s="263"/>
      <c r="I18" s="263"/>
      <c r="J18" s="263"/>
      <c r="K18" s="264"/>
    </row>
    <row r="19" spans="1:11" x14ac:dyDescent="0.25">
      <c r="A19" s="257"/>
      <c r="B19" s="258"/>
      <c r="C19" s="10" t="s">
        <v>18</v>
      </c>
      <c r="D19" s="11"/>
      <c r="E19" s="12"/>
      <c r="F19" s="265"/>
      <c r="G19" s="266"/>
      <c r="H19" s="266"/>
      <c r="I19" s="266"/>
      <c r="J19" s="266"/>
      <c r="K19" s="267"/>
    </row>
    <row r="20" spans="1:11" x14ac:dyDescent="0.25">
      <c r="A20" s="257"/>
      <c r="B20" s="258"/>
      <c r="C20" s="4" t="s">
        <v>15</v>
      </c>
      <c r="D20" s="5"/>
      <c r="E20" s="6"/>
      <c r="F20" s="516"/>
      <c r="G20" s="517"/>
      <c r="H20" s="517"/>
      <c r="I20" s="517"/>
      <c r="J20" s="517"/>
      <c r="K20" s="518"/>
    </row>
    <row r="21" spans="1:11" x14ac:dyDescent="0.25">
      <c r="A21" s="257"/>
      <c r="B21" s="258"/>
      <c r="C21" s="7" t="s">
        <v>16</v>
      </c>
      <c r="D21" s="8"/>
      <c r="E21" s="9"/>
      <c r="F21" s="499"/>
      <c r="G21" s="500"/>
      <c r="H21" s="500"/>
      <c r="I21" s="500"/>
      <c r="J21" s="500"/>
      <c r="K21" s="501"/>
    </row>
    <row r="22" spans="1:11" x14ac:dyDescent="0.25">
      <c r="A22" s="257"/>
      <c r="B22" s="258"/>
      <c r="C22" s="7" t="s">
        <v>17</v>
      </c>
      <c r="D22" s="8"/>
      <c r="E22" s="9"/>
      <c r="F22" s="499"/>
      <c r="G22" s="500"/>
      <c r="H22" s="500"/>
      <c r="I22" s="500"/>
      <c r="J22" s="500"/>
      <c r="K22" s="501"/>
    </row>
    <row r="23" spans="1:11" x14ac:dyDescent="0.25">
      <c r="A23" s="257"/>
      <c r="B23" s="258"/>
      <c r="C23" s="10" t="s">
        <v>19</v>
      </c>
      <c r="D23" s="11"/>
      <c r="E23" s="12"/>
      <c r="F23" s="265"/>
      <c r="G23" s="266"/>
      <c r="H23" s="266"/>
      <c r="I23" s="266"/>
      <c r="J23" s="266"/>
      <c r="K23" s="267"/>
    </row>
    <row r="24" spans="1:11" x14ac:dyDescent="0.25">
      <c r="A24" s="257"/>
      <c r="B24" s="258"/>
      <c r="C24" s="4" t="s">
        <v>15</v>
      </c>
      <c r="D24" s="5"/>
      <c r="E24" s="6"/>
      <c r="F24" s="516"/>
      <c r="G24" s="517"/>
      <c r="H24" s="517"/>
      <c r="I24" s="517"/>
      <c r="J24" s="517"/>
      <c r="K24" s="518"/>
    </row>
    <row r="25" spans="1:11" x14ac:dyDescent="0.25">
      <c r="A25" s="257"/>
      <c r="B25" s="258"/>
      <c r="C25" s="7" t="s">
        <v>16</v>
      </c>
      <c r="D25" s="8"/>
      <c r="E25" s="9"/>
      <c r="F25" s="499"/>
      <c r="G25" s="500"/>
      <c r="H25" s="500"/>
      <c r="I25" s="500"/>
      <c r="J25" s="500"/>
      <c r="K25" s="501"/>
    </row>
    <row r="26" spans="1:11" x14ac:dyDescent="0.25">
      <c r="A26" s="257"/>
      <c r="B26" s="258"/>
      <c r="C26" s="7" t="s">
        <v>17</v>
      </c>
      <c r="D26" s="8"/>
      <c r="E26" s="9"/>
      <c r="F26" s="499"/>
      <c r="G26" s="500"/>
      <c r="H26" s="500"/>
      <c r="I26" s="500"/>
      <c r="J26" s="500"/>
      <c r="K26" s="501"/>
    </row>
    <row r="27" spans="1:11" x14ac:dyDescent="0.25">
      <c r="A27" s="257"/>
      <c r="B27" s="258"/>
      <c r="C27" s="10" t="s">
        <v>20</v>
      </c>
      <c r="D27" s="11"/>
      <c r="E27" s="12"/>
      <c r="F27" s="265"/>
      <c r="G27" s="266"/>
      <c r="H27" s="266"/>
      <c r="I27" s="266"/>
      <c r="J27" s="266"/>
      <c r="K27" s="267"/>
    </row>
    <row r="28" spans="1:11" x14ac:dyDescent="0.25">
      <c r="A28" s="288" t="s">
        <v>21</v>
      </c>
      <c r="B28" s="289"/>
      <c r="C28" s="507"/>
      <c r="D28" s="508"/>
      <c r="E28" s="508"/>
      <c r="F28" s="508"/>
      <c r="G28" s="508"/>
      <c r="H28" s="508"/>
      <c r="I28" s="508"/>
      <c r="J28" s="508"/>
      <c r="K28" s="509"/>
    </row>
    <row r="29" spans="1:11" ht="15.75" thickBot="1" x14ac:dyDescent="0.3">
      <c r="A29" s="290"/>
      <c r="B29" s="291"/>
      <c r="C29" s="510"/>
      <c r="D29" s="511"/>
      <c r="E29" s="511"/>
      <c r="F29" s="511"/>
      <c r="G29" s="511"/>
      <c r="H29" s="511"/>
      <c r="I29" s="511"/>
      <c r="J29" s="511"/>
      <c r="K29" s="512"/>
    </row>
    <row r="30" spans="1:11" s="2" customFormat="1" ht="20.100000000000001" customHeight="1" x14ac:dyDescent="0.25">
      <c r="A30" s="1" t="s">
        <v>22</v>
      </c>
      <c r="B30" s="237" t="s">
        <v>23</v>
      </c>
      <c r="C30" s="237"/>
      <c r="D30" s="237"/>
      <c r="E30" s="237"/>
      <c r="F30" s="237"/>
      <c r="G30" s="237"/>
      <c r="H30" s="237"/>
      <c r="I30" s="237"/>
      <c r="J30" s="237"/>
      <c r="K30" s="238"/>
    </row>
    <row r="31" spans="1:11" ht="24.95" customHeight="1" x14ac:dyDescent="0.25">
      <c r="A31" s="279" t="s">
        <v>272</v>
      </c>
      <c r="B31" s="280"/>
      <c r="C31" s="513" t="str">
        <f>IF(ISBLANK(D4),"",D4)</f>
        <v/>
      </c>
      <c r="D31" s="514"/>
      <c r="E31" s="515"/>
      <c r="F31" s="283" t="s">
        <v>273</v>
      </c>
      <c r="G31" s="284"/>
      <c r="H31" s="285"/>
      <c r="I31" s="286"/>
      <c r="J31" s="287"/>
      <c r="K31" s="315"/>
    </row>
    <row r="32" spans="1:11" ht="24.95" customHeight="1" x14ac:dyDescent="0.25">
      <c r="A32" s="271" t="s">
        <v>436</v>
      </c>
      <c r="B32" s="272"/>
      <c r="C32" s="13"/>
      <c r="D32" s="193" t="s">
        <v>400</v>
      </c>
      <c r="E32" s="5"/>
      <c r="F32" s="273" t="s">
        <v>25</v>
      </c>
      <c r="G32" s="274"/>
      <c r="H32" s="275"/>
      <c r="I32" s="276"/>
      <c r="J32" s="277"/>
      <c r="K32" s="278"/>
    </row>
    <row r="33" spans="1:11" ht="31.5" customHeight="1" x14ac:dyDescent="0.25">
      <c r="A33" s="316" t="s">
        <v>435</v>
      </c>
      <c r="B33" s="317"/>
      <c r="C33" s="14"/>
      <c r="D33" s="193" t="s">
        <v>400</v>
      </c>
      <c r="E33" s="16"/>
      <c r="F33" s="273" t="s">
        <v>30</v>
      </c>
      <c r="G33" s="274"/>
      <c r="H33" s="275"/>
      <c r="I33" s="14"/>
      <c r="J33" s="193" t="s">
        <v>400</v>
      </c>
      <c r="K33" s="17"/>
    </row>
    <row r="34" spans="1:11" ht="31.5" customHeight="1" x14ac:dyDescent="0.25">
      <c r="A34" s="279" t="s">
        <v>26</v>
      </c>
      <c r="B34" s="280"/>
      <c r="C34" s="281"/>
      <c r="D34" s="282"/>
      <c r="E34" s="61" t="s">
        <v>27</v>
      </c>
      <c r="F34" s="283" t="s">
        <v>28</v>
      </c>
      <c r="G34" s="284"/>
      <c r="H34" s="285"/>
      <c r="I34" s="286"/>
      <c r="J34" s="287"/>
      <c r="K34" s="62" t="s">
        <v>27</v>
      </c>
    </row>
    <row r="35" spans="1:11" ht="17.25" customHeight="1" x14ac:dyDescent="0.25">
      <c r="A35" s="271" t="s">
        <v>31</v>
      </c>
      <c r="B35" s="272"/>
      <c r="C35" s="300"/>
      <c r="D35" s="301"/>
      <c r="E35" s="523" t="s">
        <v>32</v>
      </c>
      <c r="F35" s="306" t="s">
        <v>33</v>
      </c>
      <c r="G35" s="307"/>
      <c r="H35" s="308"/>
      <c r="I35" s="309"/>
      <c r="J35" s="310"/>
      <c r="K35" s="204" t="s">
        <v>34</v>
      </c>
    </row>
    <row r="36" spans="1:11" x14ac:dyDescent="0.25">
      <c r="A36" s="298"/>
      <c r="B36" s="299"/>
      <c r="C36" s="302"/>
      <c r="D36" s="303"/>
      <c r="E36" s="524"/>
      <c r="F36" s="311" t="s">
        <v>35</v>
      </c>
      <c r="G36" s="312"/>
      <c r="H36" s="313"/>
      <c r="I36" s="55"/>
      <c r="J36" s="19" t="s">
        <v>36</v>
      </c>
      <c r="K36" s="56"/>
    </row>
    <row r="37" spans="1:11" x14ac:dyDescent="0.25">
      <c r="A37" s="271" t="s">
        <v>38</v>
      </c>
      <c r="B37" s="272"/>
      <c r="C37" s="5"/>
      <c r="D37" s="534" t="s">
        <v>265</v>
      </c>
      <c r="E37" s="534"/>
      <c r="F37" s="534"/>
      <c r="G37" s="534"/>
      <c r="H37" s="5"/>
      <c r="I37" s="5"/>
      <c r="J37" s="5"/>
      <c r="K37" s="21"/>
    </row>
    <row r="38" spans="1:11" ht="24.95" customHeight="1" thickBot="1" x14ac:dyDescent="0.3">
      <c r="A38" s="334"/>
      <c r="B38" s="335"/>
      <c r="C38" s="63" t="s">
        <v>150</v>
      </c>
      <c r="D38" s="519"/>
      <c r="E38" s="519"/>
      <c r="F38" s="519"/>
      <c r="G38" s="519"/>
      <c r="H38" s="519"/>
      <c r="I38" s="519"/>
      <c r="J38" s="519"/>
      <c r="K38" s="520"/>
    </row>
    <row r="39" spans="1:11" ht="19.5" x14ac:dyDescent="0.25">
      <c r="A39" s="525" t="s">
        <v>274</v>
      </c>
      <c r="B39" s="526"/>
      <c r="C39" s="191" t="s">
        <v>403</v>
      </c>
      <c r="D39" s="166" t="s">
        <v>428</v>
      </c>
      <c r="E39" s="166"/>
      <c r="F39" s="166"/>
      <c r="G39" s="538" t="s">
        <v>407</v>
      </c>
      <c r="H39" s="538"/>
      <c r="I39" s="538"/>
      <c r="J39" s="538"/>
      <c r="K39" s="195"/>
    </row>
    <row r="40" spans="1:11" ht="19.5" x14ac:dyDescent="0.25">
      <c r="A40" s="527"/>
      <c r="B40" s="528"/>
      <c r="C40" s="192" t="s">
        <v>403</v>
      </c>
      <c r="D40" s="182" t="s">
        <v>427</v>
      </c>
      <c r="E40" s="182"/>
      <c r="F40" s="182"/>
      <c r="G40" s="539" t="s">
        <v>434</v>
      </c>
      <c r="H40" s="539"/>
      <c r="I40" s="539"/>
      <c r="J40" s="539"/>
      <c r="K40" s="196"/>
    </row>
    <row r="41" spans="1:11" ht="19.5" x14ac:dyDescent="0.25">
      <c r="A41" s="527"/>
      <c r="B41" s="528"/>
      <c r="C41" s="192" t="s">
        <v>412</v>
      </c>
      <c r="D41" s="167" t="s">
        <v>401</v>
      </c>
      <c r="E41" s="167"/>
      <c r="F41" s="167"/>
      <c r="G41" s="167"/>
      <c r="H41" s="167"/>
      <c r="I41" s="167"/>
      <c r="J41" s="167"/>
      <c r="K41" s="168"/>
    </row>
    <row r="42" spans="1:11" ht="19.5" x14ac:dyDescent="0.25">
      <c r="A42" s="527"/>
      <c r="B42" s="528"/>
      <c r="C42" s="192" t="s">
        <v>412</v>
      </c>
      <c r="D42" s="167" t="s">
        <v>402</v>
      </c>
      <c r="E42" s="167"/>
      <c r="F42" s="167"/>
      <c r="G42" s="167"/>
      <c r="H42" s="167"/>
      <c r="I42" s="167"/>
      <c r="J42" s="167"/>
      <c r="K42" s="168"/>
    </row>
    <row r="43" spans="1:11" ht="24.95" customHeight="1" x14ac:dyDescent="0.25">
      <c r="A43" s="527"/>
      <c r="B43" s="528"/>
      <c r="C43" s="531"/>
      <c r="D43" s="532"/>
      <c r="E43" s="532"/>
      <c r="F43" s="532"/>
      <c r="G43" s="532"/>
      <c r="H43" s="532"/>
      <c r="I43" s="532"/>
      <c r="J43" s="532"/>
      <c r="K43" s="533"/>
    </row>
    <row r="44" spans="1:11" ht="24.95" customHeight="1" thickBot="1" x14ac:dyDescent="0.3">
      <c r="A44" s="529"/>
      <c r="B44" s="530"/>
      <c r="C44" s="535"/>
      <c r="D44" s="536"/>
      <c r="E44" s="536"/>
      <c r="F44" s="536"/>
      <c r="G44" s="536"/>
      <c r="H44" s="536"/>
      <c r="I44" s="536"/>
      <c r="J44" s="536"/>
      <c r="K44" s="537"/>
    </row>
    <row r="45" spans="1:11" s="2" customFormat="1" ht="20.100000000000001" customHeight="1" x14ac:dyDescent="0.25">
      <c r="A45" s="1" t="s">
        <v>39</v>
      </c>
      <c r="B45" s="237" t="s">
        <v>40</v>
      </c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x14ac:dyDescent="0.25">
      <c r="A46" s="22" t="s">
        <v>41</v>
      </c>
      <c r="B46" s="8"/>
      <c r="C46" s="8"/>
      <c r="D46" s="8"/>
      <c r="E46" s="8"/>
      <c r="F46" s="8"/>
      <c r="G46" s="8"/>
      <c r="H46" s="8"/>
      <c r="I46" s="8"/>
      <c r="J46" s="8"/>
      <c r="K46" s="23"/>
    </row>
    <row r="47" spans="1:11" x14ac:dyDescent="0.25">
      <c r="A47" s="3">
        <v>1</v>
      </c>
      <c r="B47" s="8" t="s">
        <v>42</v>
      </c>
      <c r="C47" s="8"/>
      <c r="D47" s="8"/>
      <c r="E47" s="8"/>
      <c r="F47" s="8"/>
      <c r="G47" s="8"/>
      <c r="H47" s="8"/>
      <c r="I47" s="8"/>
      <c r="J47" s="8"/>
      <c r="K47" s="23"/>
    </row>
    <row r="48" spans="1:11" ht="24.95" customHeight="1" x14ac:dyDescent="0.25">
      <c r="A48" s="67" t="s">
        <v>411</v>
      </c>
      <c r="B48" s="521"/>
      <c r="C48" s="521"/>
      <c r="D48" s="185" t="s">
        <v>149</v>
      </c>
      <c r="E48" s="54"/>
      <c r="F48" s="185" t="s">
        <v>0</v>
      </c>
      <c r="G48" s="521"/>
      <c r="H48" s="521"/>
      <c r="I48" s="185" t="s">
        <v>149</v>
      </c>
      <c r="J48" s="54"/>
      <c r="K48" s="23"/>
    </row>
    <row r="49" spans="1:13" ht="24.95" customHeight="1" x14ac:dyDescent="0.25">
      <c r="A49" s="3"/>
      <c r="B49" s="522" t="s">
        <v>43</v>
      </c>
      <c r="C49" s="522"/>
      <c r="D49" s="522"/>
      <c r="E49" s="469"/>
      <c r="F49" s="469"/>
      <c r="G49" s="469"/>
      <c r="H49" s="469"/>
      <c r="I49" s="469"/>
      <c r="J49" s="469"/>
      <c r="K49" s="470"/>
    </row>
    <row r="50" spans="1:13" ht="24.95" customHeight="1" x14ac:dyDescent="0.25">
      <c r="A50" s="3"/>
      <c r="B50" s="469"/>
      <c r="C50" s="469"/>
      <c r="D50" s="469"/>
      <c r="E50" s="469"/>
      <c r="F50" s="469"/>
      <c r="G50" s="469"/>
      <c r="H50" s="469"/>
      <c r="I50" s="469"/>
      <c r="J50" s="469"/>
      <c r="K50" s="470"/>
    </row>
    <row r="51" spans="1:13" ht="24.95" customHeight="1" x14ac:dyDescent="0.25">
      <c r="A51" s="3"/>
      <c r="B51" s="469"/>
      <c r="C51" s="469"/>
      <c r="D51" s="469"/>
      <c r="E51" s="469"/>
      <c r="F51" s="469"/>
      <c r="G51" s="469"/>
      <c r="H51" s="469"/>
      <c r="I51" s="469"/>
      <c r="J51" s="469"/>
      <c r="K51" s="470"/>
    </row>
    <row r="52" spans="1:13" x14ac:dyDescent="0.25">
      <c r="A52" s="3">
        <v>2</v>
      </c>
      <c r="B52" s="8" t="s">
        <v>44</v>
      </c>
      <c r="C52" s="8"/>
      <c r="D52" s="8"/>
      <c r="E52" s="8"/>
      <c r="F52" s="8"/>
      <c r="G52" s="8"/>
      <c r="H52" s="8"/>
      <c r="I52" s="8"/>
      <c r="J52" s="8"/>
      <c r="K52" s="23"/>
    </row>
    <row r="53" spans="1:13" ht="24.95" customHeight="1" x14ac:dyDescent="0.25">
      <c r="A53" s="24"/>
      <c r="B53" s="540" t="s">
        <v>275</v>
      </c>
      <c r="C53" s="540"/>
      <c r="D53" s="540"/>
      <c r="E53" s="540"/>
      <c r="F53" s="540"/>
      <c r="G53" s="540"/>
      <c r="H53" s="540"/>
      <c r="I53" s="540"/>
      <c r="J53" s="540"/>
      <c r="K53" s="541"/>
    </row>
    <row r="54" spans="1:13" ht="24.95" customHeight="1" x14ac:dyDescent="0.25">
      <c r="A54" s="24"/>
      <c r="B54" s="542"/>
      <c r="C54" s="542"/>
      <c r="D54" s="542"/>
      <c r="E54" s="542"/>
      <c r="F54" s="542"/>
      <c r="G54" s="542"/>
      <c r="H54" s="542"/>
      <c r="I54" s="542"/>
      <c r="J54" s="542"/>
      <c r="K54" s="543"/>
    </row>
    <row r="55" spans="1:13" ht="41.25" customHeight="1" thickBot="1" x14ac:dyDescent="0.3">
      <c r="A55" s="550" t="s">
        <v>45</v>
      </c>
      <c r="B55" s="545"/>
      <c r="C55" s="551"/>
      <c r="D55" s="544" t="s">
        <v>46</v>
      </c>
      <c r="E55" s="545"/>
      <c r="F55" s="545"/>
      <c r="G55" s="160"/>
      <c r="H55" s="187" t="s">
        <v>388</v>
      </c>
      <c r="I55" s="188" t="s">
        <v>421</v>
      </c>
      <c r="J55" s="544" t="s">
        <v>48</v>
      </c>
      <c r="K55" s="546"/>
    </row>
    <row r="56" spans="1:13" ht="20.100000000000001" customHeight="1" x14ac:dyDescent="0.25">
      <c r="A56" s="547"/>
      <c r="B56" s="548"/>
      <c r="C56" s="548"/>
      <c r="D56" s="552"/>
      <c r="E56" s="553"/>
      <c r="F56" s="553"/>
      <c r="G56" s="554"/>
      <c r="H56" s="205"/>
      <c r="I56" s="206"/>
      <c r="J56" s="548"/>
      <c r="K56" s="549"/>
    </row>
    <row r="57" spans="1:13" ht="20.100000000000001" customHeight="1" x14ac:dyDescent="0.25">
      <c r="A57" s="476"/>
      <c r="B57" s="477"/>
      <c r="C57" s="477"/>
      <c r="D57" s="473"/>
      <c r="E57" s="474"/>
      <c r="F57" s="474"/>
      <c r="G57" s="475"/>
      <c r="H57" s="207"/>
      <c r="I57" s="208"/>
      <c r="J57" s="477"/>
      <c r="K57" s="555"/>
    </row>
    <row r="58" spans="1:13" ht="20.100000000000001" customHeight="1" x14ac:dyDescent="0.25">
      <c r="A58" s="476"/>
      <c r="B58" s="477"/>
      <c r="C58" s="477"/>
      <c r="D58" s="473"/>
      <c r="E58" s="474"/>
      <c r="F58" s="474"/>
      <c r="G58" s="475"/>
      <c r="H58" s="207"/>
      <c r="I58" s="208"/>
      <c r="J58" s="477"/>
      <c r="K58" s="555"/>
    </row>
    <row r="59" spans="1:13" ht="20.100000000000001" customHeight="1" x14ac:dyDescent="0.25">
      <c r="A59" s="476"/>
      <c r="B59" s="477"/>
      <c r="C59" s="477"/>
      <c r="D59" s="473"/>
      <c r="E59" s="474"/>
      <c r="F59" s="474"/>
      <c r="G59" s="475"/>
      <c r="H59" s="207"/>
      <c r="I59" s="208"/>
      <c r="J59" s="477"/>
      <c r="K59" s="555"/>
    </row>
    <row r="60" spans="1:13" ht="20.100000000000001" customHeight="1" x14ac:dyDescent="0.25">
      <c r="A60" s="476"/>
      <c r="B60" s="477"/>
      <c r="C60" s="477"/>
      <c r="D60" s="473"/>
      <c r="E60" s="474"/>
      <c r="F60" s="474"/>
      <c r="G60" s="475"/>
      <c r="H60" s="207"/>
      <c r="I60" s="208"/>
      <c r="J60" s="477"/>
      <c r="K60" s="555"/>
    </row>
    <row r="61" spans="1:13" ht="20.100000000000001" customHeight="1" x14ac:dyDescent="0.25">
      <c r="A61" s="476"/>
      <c r="B61" s="477"/>
      <c r="C61" s="477"/>
      <c r="D61" s="473"/>
      <c r="E61" s="474"/>
      <c r="F61" s="474"/>
      <c r="G61" s="475"/>
      <c r="H61" s="207"/>
      <c r="I61" s="208"/>
      <c r="J61" s="477"/>
      <c r="K61" s="555"/>
      <c r="M61" s="93"/>
    </row>
    <row r="62" spans="1:13" ht="20.100000000000001" customHeight="1" x14ac:dyDescent="0.25">
      <c r="A62" s="476"/>
      <c r="B62" s="477"/>
      <c r="C62" s="477"/>
      <c r="D62" s="473"/>
      <c r="E62" s="474"/>
      <c r="F62" s="474"/>
      <c r="G62" s="475"/>
      <c r="H62" s="207"/>
      <c r="I62" s="208"/>
      <c r="J62" s="477"/>
      <c r="K62" s="555"/>
    </row>
    <row r="63" spans="1:13" ht="20.100000000000001" customHeight="1" x14ac:dyDescent="0.25">
      <c r="A63" s="476"/>
      <c r="B63" s="477"/>
      <c r="C63" s="477"/>
      <c r="D63" s="473"/>
      <c r="E63" s="474"/>
      <c r="F63" s="474"/>
      <c r="G63" s="475"/>
      <c r="H63" s="207"/>
      <c r="I63" s="208"/>
      <c r="J63" s="477"/>
      <c r="K63" s="555"/>
    </row>
    <row r="64" spans="1:13" ht="20.100000000000001" customHeight="1" x14ac:dyDescent="0.25">
      <c r="A64" s="476"/>
      <c r="B64" s="477"/>
      <c r="C64" s="477"/>
      <c r="D64" s="473"/>
      <c r="E64" s="474"/>
      <c r="F64" s="474"/>
      <c r="G64" s="475"/>
      <c r="H64" s="207"/>
      <c r="I64" s="208"/>
      <c r="J64" s="477"/>
      <c r="K64" s="555"/>
    </row>
    <row r="65" spans="1:11" ht="20.100000000000001" customHeight="1" thickBot="1" x14ac:dyDescent="0.3">
      <c r="A65" s="556"/>
      <c r="B65" s="557"/>
      <c r="C65" s="557"/>
      <c r="D65" s="558"/>
      <c r="E65" s="559"/>
      <c r="F65" s="559"/>
      <c r="G65" s="560"/>
      <c r="H65" s="209"/>
      <c r="I65" s="210"/>
      <c r="J65" s="557"/>
      <c r="K65" s="561"/>
    </row>
    <row r="66" spans="1:11" s="2" customFormat="1" ht="20.100000000000001" customHeight="1" x14ac:dyDescent="0.25">
      <c r="A66" s="161" t="s">
        <v>49</v>
      </c>
      <c r="B66" s="562" t="s">
        <v>50</v>
      </c>
      <c r="C66" s="562"/>
      <c r="D66" s="562"/>
      <c r="E66" s="562"/>
      <c r="F66" s="562"/>
      <c r="G66" s="562"/>
      <c r="H66" s="562"/>
      <c r="I66" s="562"/>
      <c r="J66" s="562"/>
      <c r="K66" s="563"/>
    </row>
    <row r="67" spans="1:11" x14ac:dyDescent="0.25">
      <c r="A67" s="22" t="s">
        <v>51</v>
      </c>
      <c r="B67" s="8"/>
      <c r="C67" s="8"/>
      <c r="D67" s="8"/>
      <c r="E67" s="8"/>
      <c r="F67" s="8"/>
      <c r="G67" s="8"/>
      <c r="H67" s="8"/>
      <c r="I67" s="8"/>
      <c r="J67" s="8"/>
      <c r="K67" s="23"/>
    </row>
    <row r="68" spans="1:11" ht="15" customHeight="1" x14ac:dyDescent="0.25">
      <c r="A68" s="583" t="s">
        <v>432</v>
      </c>
      <c r="B68" s="564" t="s">
        <v>433</v>
      </c>
      <c r="C68" s="565"/>
      <c r="D68" s="597" t="s">
        <v>430</v>
      </c>
      <c r="E68" s="564" t="s">
        <v>431</v>
      </c>
      <c r="F68" s="565"/>
      <c r="G68" s="587" t="s">
        <v>429</v>
      </c>
      <c r="H68" s="588"/>
      <c r="I68" s="197" t="s">
        <v>425</v>
      </c>
      <c r="J68" s="198" t="s">
        <v>53</v>
      </c>
      <c r="K68" s="595" t="s">
        <v>378</v>
      </c>
    </row>
    <row r="69" spans="1:11" ht="57.75" customHeight="1" x14ac:dyDescent="0.25">
      <c r="A69" s="584"/>
      <c r="B69" s="566"/>
      <c r="C69" s="567"/>
      <c r="D69" s="598"/>
      <c r="E69" s="566"/>
      <c r="F69" s="567"/>
      <c r="G69" s="589"/>
      <c r="H69" s="590"/>
      <c r="I69" s="199" t="s">
        <v>424</v>
      </c>
      <c r="J69" s="200" t="s">
        <v>420</v>
      </c>
      <c r="K69" s="596"/>
    </row>
    <row r="70" spans="1:11" ht="15" customHeight="1" x14ac:dyDescent="0.25">
      <c r="A70" s="211" t="s">
        <v>278</v>
      </c>
      <c r="B70" s="212"/>
      <c r="C70" s="212"/>
      <c r="D70" s="212"/>
      <c r="E70" s="212"/>
      <c r="F70" s="212"/>
      <c r="G70" s="212"/>
      <c r="H70" s="212"/>
      <c r="I70" s="212"/>
      <c r="J70" s="213"/>
      <c r="K70" s="214"/>
    </row>
    <row r="71" spans="1:11" ht="24.95" customHeight="1" x14ac:dyDescent="0.25">
      <c r="A71" s="27">
        <v>1</v>
      </c>
      <c r="B71" s="366" t="s">
        <v>276</v>
      </c>
      <c r="C71" s="367"/>
      <c r="D71" s="368"/>
      <c r="E71" s="369"/>
      <c r="F71" s="370"/>
      <c r="G71" s="478"/>
      <c r="H71" s="482"/>
      <c r="I71" s="186" t="str">
        <f>VLOOKUP(J71,ProcZUzycia[],2,TRUE)</f>
        <v>Nie występuje</v>
      </c>
      <c r="J71" s="57"/>
      <c r="K71" s="58"/>
    </row>
    <row r="72" spans="1:11" ht="24.95" customHeight="1" x14ac:dyDescent="0.25">
      <c r="A72" s="27">
        <v>2</v>
      </c>
      <c r="B72" s="371" t="s">
        <v>277</v>
      </c>
      <c r="C72" s="371"/>
      <c r="D72" s="360"/>
      <c r="E72" s="360"/>
      <c r="F72" s="360"/>
      <c r="G72" s="478"/>
      <c r="H72" s="482"/>
      <c r="I72" s="186" t="str">
        <f>VLOOKUP(J72,ProcZUzycia[],2,TRUE)</f>
        <v>Nie występuje</v>
      </c>
      <c r="J72" s="57"/>
      <c r="K72" s="58"/>
    </row>
    <row r="73" spans="1:11" ht="24.95" customHeight="1" x14ac:dyDescent="0.25">
      <c r="A73" s="27">
        <v>3</v>
      </c>
      <c r="B73" s="359"/>
      <c r="C73" s="359"/>
      <c r="D73" s="360"/>
      <c r="E73" s="360"/>
      <c r="F73" s="360"/>
      <c r="G73" s="478"/>
      <c r="H73" s="479"/>
      <c r="I73" s="186" t="str">
        <f>VLOOKUP(J73,ProcZUzycia[],2,TRUE)</f>
        <v>Nie występuje</v>
      </c>
      <c r="J73" s="57"/>
      <c r="K73" s="58"/>
    </row>
    <row r="74" spans="1:11" x14ac:dyDescent="0.25">
      <c r="A74" s="211" t="s">
        <v>280</v>
      </c>
      <c r="B74" s="212"/>
      <c r="C74" s="212"/>
      <c r="D74" s="212"/>
      <c r="E74" s="212"/>
      <c r="F74" s="212"/>
      <c r="G74" s="212"/>
      <c r="H74" s="212"/>
      <c r="I74" s="212"/>
      <c r="J74" s="213"/>
      <c r="K74" s="214"/>
    </row>
    <row r="75" spans="1:11" ht="24.95" customHeight="1" x14ac:dyDescent="0.25">
      <c r="A75" s="27">
        <v>1</v>
      </c>
      <c r="B75" s="480" t="s">
        <v>54</v>
      </c>
      <c r="C75" s="481"/>
      <c r="D75" s="360"/>
      <c r="E75" s="360"/>
      <c r="F75" s="360"/>
      <c r="G75" s="478"/>
      <c r="H75" s="482"/>
      <c r="I75" s="186" t="str">
        <f>VLOOKUP(J75,ProcZUzycia[],2,TRUE)</f>
        <v>Nie występuje</v>
      </c>
      <c r="J75" s="57"/>
      <c r="K75" s="58"/>
    </row>
    <row r="76" spans="1:11" ht="24.95" customHeight="1" x14ac:dyDescent="0.25">
      <c r="A76" s="27">
        <v>2</v>
      </c>
      <c r="B76" s="480" t="s">
        <v>55</v>
      </c>
      <c r="C76" s="481"/>
      <c r="D76" s="360"/>
      <c r="E76" s="360"/>
      <c r="F76" s="360"/>
      <c r="G76" s="478"/>
      <c r="H76" s="482"/>
      <c r="I76" s="186" t="str">
        <f>VLOOKUP(J76,ProcZUzycia[],2,TRUE)</f>
        <v>Nie występuje</v>
      </c>
      <c r="J76" s="57"/>
      <c r="K76" s="58"/>
    </row>
    <row r="77" spans="1:11" ht="24.95" customHeight="1" x14ac:dyDescent="0.25">
      <c r="A77" s="27">
        <v>3</v>
      </c>
      <c r="B77" s="105" t="s">
        <v>56</v>
      </c>
      <c r="C77" s="106"/>
      <c r="D77" s="360"/>
      <c r="E77" s="360"/>
      <c r="F77" s="360"/>
      <c r="G77" s="478"/>
      <c r="H77" s="479"/>
      <c r="I77" s="186" t="str">
        <f>VLOOKUP(J77,ProcZUzycia[],2,TRUE)</f>
        <v>Nie występuje</v>
      </c>
      <c r="J77" s="57"/>
      <c r="K77" s="58"/>
    </row>
    <row r="78" spans="1:11" ht="24.95" customHeight="1" x14ac:dyDescent="0.25">
      <c r="A78" s="27">
        <v>4</v>
      </c>
      <c r="B78" s="480" t="s">
        <v>57</v>
      </c>
      <c r="C78" s="481"/>
      <c r="D78" s="360"/>
      <c r="E78" s="360"/>
      <c r="F78" s="360"/>
      <c r="G78" s="478"/>
      <c r="H78" s="479"/>
      <c r="I78" s="186" t="str">
        <f>VLOOKUP(J78,ProcZUzycia[],2,TRUE)</f>
        <v>Nie występuje</v>
      </c>
      <c r="J78" s="57"/>
      <c r="K78" s="58"/>
    </row>
    <row r="79" spans="1:11" ht="24.95" customHeight="1" x14ac:dyDescent="0.25">
      <c r="A79" s="27">
        <v>5</v>
      </c>
      <c r="B79" s="371" t="s">
        <v>58</v>
      </c>
      <c r="C79" s="371"/>
      <c r="D79" s="360"/>
      <c r="E79" s="360"/>
      <c r="F79" s="360"/>
      <c r="G79" s="478"/>
      <c r="H79" s="479"/>
      <c r="I79" s="186" t="str">
        <f>VLOOKUP(J79,ProcZUzycia[],2,TRUE)</f>
        <v>Nie występuje</v>
      </c>
      <c r="J79" s="57"/>
      <c r="K79" s="58"/>
    </row>
    <row r="80" spans="1:11" ht="24.95" customHeight="1" x14ac:dyDescent="0.25">
      <c r="A80" s="27">
        <v>6</v>
      </c>
      <c r="B80" s="359" t="s">
        <v>422</v>
      </c>
      <c r="C80" s="359"/>
      <c r="D80" s="360"/>
      <c r="E80" s="360"/>
      <c r="F80" s="360"/>
      <c r="G80" s="478"/>
      <c r="H80" s="479"/>
      <c r="I80" s="186" t="str">
        <f>VLOOKUP(J80,ProcZUzycia[],2,TRUE)</f>
        <v>Nie występuje</v>
      </c>
      <c r="J80" s="57"/>
      <c r="K80" s="58"/>
    </row>
    <row r="81" spans="1:11" x14ac:dyDescent="0.25">
      <c r="A81" s="211" t="s">
        <v>59</v>
      </c>
      <c r="B81" s="212"/>
      <c r="C81" s="212"/>
      <c r="D81" s="212"/>
      <c r="E81" s="212"/>
      <c r="F81" s="212"/>
      <c r="G81" s="212"/>
      <c r="H81" s="212"/>
      <c r="I81" s="212"/>
      <c r="J81" s="213"/>
      <c r="K81" s="214"/>
    </row>
    <row r="82" spans="1:11" ht="24.95" customHeight="1" x14ac:dyDescent="0.25">
      <c r="A82" s="27">
        <v>1</v>
      </c>
      <c r="B82" s="371" t="s">
        <v>60</v>
      </c>
      <c r="C82" s="371"/>
      <c r="D82" s="360"/>
      <c r="E82" s="360"/>
      <c r="F82" s="360"/>
      <c r="G82" s="478"/>
      <c r="H82" s="479"/>
      <c r="I82" s="186" t="str">
        <f>VLOOKUP(J82,ProcZUzycia[],2,TRUE)</f>
        <v>Nie występuje</v>
      </c>
      <c r="J82" s="57"/>
      <c r="K82" s="58"/>
    </row>
    <row r="83" spans="1:11" ht="24.95" customHeight="1" x14ac:dyDescent="0.25">
      <c r="A83" s="27">
        <v>2</v>
      </c>
      <c r="B83" s="371" t="s">
        <v>61</v>
      </c>
      <c r="C83" s="371"/>
      <c r="D83" s="360"/>
      <c r="E83" s="360"/>
      <c r="F83" s="360"/>
      <c r="G83" s="478"/>
      <c r="H83" s="479"/>
      <c r="I83" s="186" t="str">
        <f>VLOOKUP(J83,ProcZUzycia[],2,TRUE)</f>
        <v>Nie występuje</v>
      </c>
      <c r="J83" s="57"/>
      <c r="K83" s="58"/>
    </row>
    <row r="84" spans="1:11" ht="24.95" customHeight="1" x14ac:dyDescent="0.25">
      <c r="A84" s="27">
        <v>3</v>
      </c>
      <c r="B84" s="371" t="s">
        <v>62</v>
      </c>
      <c r="C84" s="371"/>
      <c r="D84" s="360"/>
      <c r="E84" s="360"/>
      <c r="F84" s="360"/>
      <c r="G84" s="478"/>
      <c r="H84" s="479"/>
      <c r="I84" s="186" t="str">
        <f>VLOOKUP(J84,ProcZUzycia[],2,TRUE)</f>
        <v>Nie występuje</v>
      </c>
      <c r="J84" s="57"/>
      <c r="K84" s="58"/>
    </row>
    <row r="85" spans="1:11" ht="24.95" customHeight="1" x14ac:dyDescent="0.25">
      <c r="A85" s="27">
        <v>4</v>
      </c>
      <c r="B85" s="359"/>
      <c r="C85" s="359"/>
      <c r="D85" s="360"/>
      <c r="E85" s="360"/>
      <c r="F85" s="360"/>
      <c r="G85" s="478"/>
      <c r="H85" s="479"/>
      <c r="I85" s="186" t="str">
        <f>VLOOKUP(J85,ProcZUzycia[],2,TRUE)</f>
        <v>Nie występuje</v>
      </c>
      <c r="J85" s="57"/>
      <c r="K85" s="58"/>
    </row>
    <row r="86" spans="1:11" x14ac:dyDescent="0.25">
      <c r="A86" s="211" t="s">
        <v>147</v>
      </c>
      <c r="B86" s="212"/>
      <c r="C86" s="212"/>
      <c r="D86" s="212"/>
      <c r="E86" s="212"/>
      <c r="F86" s="212"/>
      <c r="G86" s="212"/>
      <c r="H86" s="212"/>
      <c r="I86" s="212"/>
      <c r="J86" s="213"/>
      <c r="K86" s="214"/>
    </row>
    <row r="87" spans="1:11" ht="24.95" customHeight="1" x14ac:dyDescent="0.25">
      <c r="A87" s="27">
        <v>1</v>
      </c>
      <c r="B87" s="371" t="s">
        <v>63</v>
      </c>
      <c r="C87" s="371"/>
      <c r="D87" s="360"/>
      <c r="E87" s="360"/>
      <c r="F87" s="360"/>
      <c r="G87" s="478"/>
      <c r="H87" s="482"/>
      <c r="I87" s="186" t="str">
        <f>VLOOKUP(J87,ProcZUzycia[],2,TRUE)</f>
        <v>Nie występuje</v>
      </c>
      <c r="J87" s="57"/>
      <c r="K87" s="58"/>
    </row>
    <row r="88" spans="1:11" ht="24.95" customHeight="1" x14ac:dyDescent="0.25">
      <c r="A88" s="27">
        <v>2</v>
      </c>
      <c r="B88" s="371" t="s">
        <v>293</v>
      </c>
      <c r="C88" s="371"/>
      <c r="D88" s="360"/>
      <c r="E88" s="360"/>
      <c r="F88" s="360"/>
      <c r="G88" s="478"/>
      <c r="H88" s="482"/>
      <c r="I88" s="186" t="str">
        <f>VLOOKUP(J88,ProcZUzycia[],2,TRUE)</f>
        <v>Nie występuje</v>
      </c>
      <c r="J88" s="57"/>
      <c r="K88" s="58"/>
    </row>
    <row r="89" spans="1:11" ht="24.95" customHeight="1" x14ac:dyDescent="0.25">
      <c r="A89" s="27">
        <v>3</v>
      </c>
      <c r="B89" s="371" t="s">
        <v>64</v>
      </c>
      <c r="C89" s="371"/>
      <c r="D89" s="360"/>
      <c r="E89" s="360"/>
      <c r="F89" s="360"/>
      <c r="G89" s="478"/>
      <c r="H89" s="482"/>
      <c r="I89" s="186" t="str">
        <f>VLOOKUP(J89,ProcZUzycia[],2,TRUE)</f>
        <v>Nie występuje</v>
      </c>
      <c r="J89" s="57"/>
      <c r="K89" s="58"/>
    </row>
    <row r="90" spans="1:11" ht="24.95" customHeight="1" x14ac:dyDescent="0.25">
      <c r="A90" s="27">
        <v>4</v>
      </c>
      <c r="B90" s="371" t="s">
        <v>65</v>
      </c>
      <c r="C90" s="371"/>
      <c r="D90" s="360"/>
      <c r="E90" s="360"/>
      <c r="F90" s="360"/>
      <c r="G90" s="478"/>
      <c r="H90" s="482"/>
      <c r="I90" s="186" t="str">
        <f>VLOOKUP(J90,ProcZUzycia[],2,TRUE)</f>
        <v>Nie występuje</v>
      </c>
      <c r="J90" s="57"/>
      <c r="K90" s="58"/>
    </row>
    <row r="91" spans="1:11" ht="24.95" customHeight="1" x14ac:dyDescent="0.25">
      <c r="A91" s="27">
        <v>5</v>
      </c>
      <c r="B91" s="371" t="s">
        <v>66</v>
      </c>
      <c r="C91" s="371"/>
      <c r="D91" s="360"/>
      <c r="E91" s="360"/>
      <c r="F91" s="360"/>
      <c r="G91" s="478"/>
      <c r="H91" s="482"/>
      <c r="I91" s="186" t="str">
        <f>VLOOKUP(J91,ProcZUzycia[],2,TRUE)</f>
        <v>Nie występuje</v>
      </c>
      <c r="J91" s="57"/>
      <c r="K91" s="58"/>
    </row>
    <row r="92" spans="1:11" ht="24.95" customHeight="1" x14ac:dyDescent="0.25">
      <c r="A92" s="27">
        <v>6</v>
      </c>
      <c r="B92" s="359"/>
      <c r="C92" s="359"/>
      <c r="D92" s="360"/>
      <c r="E92" s="360"/>
      <c r="F92" s="360"/>
      <c r="G92" s="478"/>
      <c r="H92" s="479"/>
      <c r="I92" s="186" t="str">
        <f>VLOOKUP(J92,ProcZUzycia[],2,TRUE)</f>
        <v>Nie występuje</v>
      </c>
      <c r="J92" s="57"/>
      <c r="K92" s="58"/>
    </row>
    <row r="93" spans="1:11" x14ac:dyDescent="0.25">
      <c r="A93" s="211" t="s">
        <v>68</v>
      </c>
      <c r="B93" s="212"/>
      <c r="C93" s="212"/>
      <c r="D93" s="212"/>
      <c r="E93" s="212"/>
      <c r="F93" s="212"/>
      <c r="G93" s="212"/>
      <c r="H93" s="212"/>
      <c r="I93" s="212"/>
      <c r="J93" s="213"/>
      <c r="K93" s="214"/>
    </row>
    <row r="94" spans="1:11" ht="24.95" customHeight="1" x14ac:dyDescent="0.25">
      <c r="A94" s="27">
        <v>1</v>
      </c>
      <c r="B94" s="371" t="s">
        <v>69</v>
      </c>
      <c r="C94" s="371"/>
      <c r="D94" s="360"/>
      <c r="E94" s="360"/>
      <c r="F94" s="360"/>
      <c r="G94" s="478"/>
      <c r="H94" s="479"/>
      <c r="I94" s="186" t="str">
        <f>VLOOKUP(J94,ProcZUzycia[],2,TRUE)</f>
        <v>Nie występuje</v>
      </c>
      <c r="J94" s="57"/>
      <c r="K94" s="58"/>
    </row>
    <row r="95" spans="1:11" ht="24.95" customHeight="1" x14ac:dyDescent="0.25">
      <c r="A95" s="27">
        <v>2</v>
      </c>
      <c r="B95" s="371" t="s">
        <v>70</v>
      </c>
      <c r="C95" s="371"/>
      <c r="D95" s="360"/>
      <c r="E95" s="360"/>
      <c r="F95" s="360"/>
      <c r="G95" s="478"/>
      <c r="H95" s="479"/>
      <c r="I95" s="186" t="str">
        <f>VLOOKUP(J95,ProcZUzycia[],2,TRUE)</f>
        <v>Nie występuje</v>
      </c>
      <c r="J95" s="57"/>
      <c r="K95" s="58"/>
    </row>
    <row r="96" spans="1:11" ht="24.95" customHeight="1" x14ac:dyDescent="0.25">
      <c r="A96" s="27">
        <v>3</v>
      </c>
      <c r="B96" s="371" t="s">
        <v>71</v>
      </c>
      <c r="C96" s="371"/>
      <c r="D96" s="360"/>
      <c r="E96" s="360"/>
      <c r="F96" s="360"/>
      <c r="G96" s="478"/>
      <c r="H96" s="479"/>
      <c r="I96" s="186" t="str">
        <f>VLOOKUP(J96,ProcZUzycia[],2,TRUE)</f>
        <v>Nie występuje</v>
      </c>
      <c r="J96" s="57"/>
      <c r="K96" s="58"/>
    </row>
    <row r="97" spans="1:11" ht="24.95" customHeight="1" x14ac:dyDescent="0.25">
      <c r="A97" s="27">
        <v>4</v>
      </c>
      <c r="B97" s="371" t="s">
        <v>72</v>
      </c>
      <c r="C97" s="371"/>
      <c r="D97" s="360"/>
      <c r="E97" s="360"/>
      <c r="F97" s="360"/>
      <c r="G97" s="478"/>
      <c r="H97" s="479"/>
      <c r="I97" s="186" t="str">
        <f>VLOOKUP(J97,ProcZUzycia[],2,TRUE)</f>
        <v>Nie występuje</v>
      </c>
      <c r="J97" s="57"/>
      <c r="K97" s="58"/>
    </row>
    <row r="98" spans="1:11" ht="24.95" customHeight="1" x14ac:dyDescent="0.25">
      <c r="A98" s="27">
        <v>5</v>
      </c>
      <c r="B98" s="371" t="s">
        <v>73</v>
      </c>
      <c r="C98" s="371"/>
      <c r="D98" s="360"/>
      <c r="E98" s="360"/>
      <c r="F98" s="360"/>
      <c r="G98" s="478"/>
      <c r="H98" s="479"/>
      <c r="I98" s="186" t="str">
        <f>VLOOKUP(J98,ProcZUzycia[],2,TRUE)</f>
        <v>Nie występuje</v>
      </c>
      <c r="J98" s="57"/>
      <c r="K98" s="58"/>
    </row>
    <row r="99" spans="1:11" ht="24.95" customHeight="1" x14ac:dyDescent="0.25">
      <c r="A99" s="27">
        <v>6</v>
      </c>
      <c r="B99" s="371" t="s">
        <v>74</v>
      </c>
      <c r="C99" s="371"/>
      <c r="D99" s="360"/>
      <c r="E99" s="360"/>
      <c r="F99" s="360"/>
      <c r="G99" s="478"/>
      <c r="H99" s="479"/>
      <c r="I99" s="186" t="str">
        <f>VLOOKUP(J99,ProcZUzycia[],2,TRUE)</f>
        <v>Nie występuje</v>
      </c>
      <c r="J99" s="57"/>
      <c r="K99" s="58"/>
    </row>
    <row r="100" spans="1:11" ht="24.95" customHeight="1" x14ac:dyDescent="0.25">
      <c r="A100" s="27">
        <v>7</v>
      </c>
      <c r="B100" s="359" t="s">
        <v>67</v>
      </c>
      <c r="C100" s="359"/>
      <c r="D100" s="360"/>
      <c r="E100" s="360"/>
      <c r="F100" s="360"/>
      <c r="G100" s="478"/>
      <c r="H100" s="479"/>
      <c r="I100" s="186" t="str">
        <f>VLOOKUP(J100,ProcZUzycia[],2,TRUE)</f>
        <v>Nie występuje</v>
      </c>
      <c r="J100" s="57"/>
      <c r="K100" s="58"/>
    </row>
    <row r="101" spans="1:11" x14ac:dyDescent="0.25">
      <c r="A101" s="211" t="s">
        <v>75</v>
      </c>
      <c r="B101" s="212"/>
      <c r="C101" s="212"/>
      <c r="D101" s="212"/>
      <c r="E101" s="212"/>
      <c r="F101" s="212"/>
      <c r="G101" s="212"/>
      <c r="H101" s="212"/>
      <c r="I101" s="212"/>
      <c r="J101" s="213"/>
      <c r="K101" s="214"/>
    </row>
    <row r="102" spans="1:11" ht="24.95" customHeight="1" x14ac:dyDescent="0.25">
      <c r="A102" s="27">
        <v>1</v>
      </c>
      <c r="B102" s="371" t="s">
        <v>76</v>
      </c>
      <c r="C102" s="371"/>
      <c r="D102" s="360"/>
      <c r="E102" s="360"/>
      <c r="F102" s="360"/>
      <c r="G102" s="478"/>
      <c r="H102" s="479"/>
      <c r="I102" s="186" t="str">
        <f>VLOOKUP(J102,ProcZUzycia[],2,TRUE)</f>
        <v>Nie występuje</v>
      </c>
      <c r="J102" s="57"/>
      <c r="K102" s="58"/>
    </row>
    <row r="103" spans="1:11" ht="24.95" customHeight="1" x14ac:dyDescent="0.25">
      <c r="A103" s="27">
        <v>2</v>
      </c>
      <c r="B103" s="371" t="s">
        <v>77</v>
      </c>
      <c r="C103" s="371"/>
      <c r="D103" s="360"/>
      <c r="E103" s="360"/>
      <c r="F103" s="360"/>
      <c r="G103" s="478"/>
      <c r="H103" s="479"/>
      <c r="I103" s="186" t="str">
        <f>VLOOKUP(J103,ProcZUzycia[],2,TRUE)</f>
        <v>Nie występuje</v>
      </c>
      <c r="J103" s="57"/>
      <c r="K103" s="58"/>
    </row>
    <row r="104" spans="1:11" ht="24.95" customHeight="1" x14ac:dyDescent="0.25">
      <c r="A104" s="27">
        <v>3</v>
      </c>
      <c r="B104" s="371" t="s">
        <v>78</v>
      </c>
      <c r="C104" s="371"/>
      <c r="D104" s="360"/>
      <c r="E104" s="360"/>
      <c r="F104" s="360"/>
      <c r="G104" s="478"/>
      <c r="H104" s="479"/>
      <c r="I104" s="186" t="str">
        <f>VLOOKUP(J104,ProcZUzycia[],2,TRUE)</f>
        <v>Nie występuje</v>
      </c>
      <c r="J104" s="57"/>
      <c r="K104" s="58"/>
    </row>
    <row r="105" spans="1:11" ht="24.95" customHeight="1" x14ac:dyDescent="0.25">
      <c r="A105" s="27">
        <v>4</v>
      </c>
      <c r="B105" s="371" t="s">
        <v>79</v>
      </c>
      <c r="C105" s="371"/>
      <c r="D105" s="360"/>
      <c r="E105" s="360"/>
      <c r="F105" s="360"/>
      <c r="G105" s="478"/>
      <c r="H105" s="479"/>
      <c r="I105" s="186" t="str">
        <f>VLOOKUP(J105,ProcZUzycia[],2,TRUE)</f>
        <v>Nie występuje</v>
      </c>
      <c r="J105" s="57"/>
      <c r="K105" s="58"/>
    </row>
    <row r="106" spans="1:11" ht="24.95" customHeight="1" x14ac:dyDescent="0.25">
      <c r="A106" s="27">
        <v>5</v>
      </c>
      <c r="B106" s="371" t="s">
        <v>80</v>
      </c>
      <c r="C106" s="371"/>
      <c r="D106" s="360"/>
      <c r="E106" s="360"/>
      <c r="F106" s="360"/>
      <c r="G106" s="478"/>
      <c r="H106" s="479"/>
      <c r="I106" s="186" t="str">
        <f>VLOOKUP(J106,ProcZUzycia[],2,TRUE)</f>
        <v>Nie występuje</v>
      </c>
      <c r="J106" s="57"/>
      <c r="K106" s="58"/>
    </row>
    <row r="107" spans="1:11" ht="24.95" customHeight="1" x14ac:dyDescent="0.25">
      <c r="A107" s="27">
        <v>6</v>
      </c>
      <c r="B107" s="371" t="s">
        <v>81</v>
      </c>
      <c r="C107" s="371"/>
      <c r="D107" s="360"/>
      <c r="E107" s="360"/>
      <c r="F107" s="360"/>
      <c r="G107" s="478"/>
      <c r="H107" s="479"/>
      <c r="I107" s="186" t="str">
        <f>VLOOKUP(J107,ProcZUzycia[],2,TRUE)</f>
        <v>Nie występuje</v>
      </c>
      <c r="J107" s="57"/>
      <c r="K107" s="58"/>
    </row>
    <row r="108" spans="1:11" ht="28.5" customHeight="1" x14ac:dyDescent="0.25">
      <c r="A108" s="27">
        <v>7</v>
      </c>
      <c r="B108" s="371" t="s">
        <v>82</v>
      </c>
      <c r="C108" s="371"/>
      <c r="D108" s="360"/>
      <c r="E108" s="360"/>
      <c r="F108" s="360"/>
      <c r="G108" s="478"/>
      <c r="H108" s="479"/>
      <c r="I108" s="186" t="str">
        <f>VLOOKUP(J108,ProcZUzycia[],2,TRUE)</f>
        <v>Nie występuje</v>
      </c>
      <c r="J108" s="57"/>
      <c r="K108" s="58"/>
    </row>
    <row r="109" spans="1:11" x14ac:dyDescent="0.25">
      <c r="A109" s="211" t="s">
        <v>281</v>
      </c>
      <c r="B109" s="212"/>
      <c r="C109" s="212"/>
      <c r="D109" s="212"/>
      <c r="E109" s="212"/>
      <c r="F109" s="212"/>
      <c r="G109" s="212"/>
      <c r="H109" s="212"/>
      <c r="I109" s="212"/>
      <c r="J109" s="213"/>
      <c r="K109" s="214"/>
    </row>
    <row r="110" spans="1:11" ht="24.95" customHeight="1" x14ac:dyDescent="0.25">
      <c r="A110" s="27">
        <v>1</v>
      </c>
      <c r="B110" s="371" t="s">
        <v>282</v>
      </c>
      <c r="C110" s="371"/>
      <c r="D110" s="360"/>
      <c r="E110" s="360"/>
      <c r="F110" s="360"/>
      <c r="G110" s="478"/>
      <c r="H110" s="479"/>
      <c r="I110" s="186" t="str">
        <f>VLOOKUP(J110,ProcZUzycia[],2,TRUE)</f>
        <v>Nie występuje</v>
      </c>
      <c r="J110" s="57"/>
      <c r="K110" s="58"/>
    </row>
    <row r="111" spans="1:11" ht="24.95" customHeight="1" x14ac:dyDescent="0.25">
      <c r="A111" s="27">
        <v>2</v>
      </c>
      <c r="B111" s="371" t="s">
        <v>283</v>
      </c>
      <c r="C111" s="371"/>
      <c r="D111" s="360"/>
      <c r="E111" s="360"/>
      <c r="F111" s="360"/>
      <c r="G111" s="478"/>
      <c r="H111" s="479"/>
      <c r="I111" s="186" t="str">
        <f>VLOOKUP(J111,ProcZUzycia[],2,TRUE)</f>
        <v>Nie występuje</v>
      </c>
      <c r="J111" s="57"/>
      <c r="K111" s="58"/>
    </row>
    <row r="112" spans="1:11" ht="24.95" customHeight="1" x14ac:dyDescent="0.25">
      <c r="A112" s="27">
        <v>3</v>
      </c>
      <c r="B112" s="371" t="s">
        <v>284</v>
      </c>
      <c r="C112" s="371"/>
      <c r="D112" s="360"/>
      <c r="E112" s="360"/>
      <c r="F112" s="360"/>
      <c r="G112" s="478"/>
      <c r="H112" s="479"/>
      <c r="I112" s="186" t="str">
        <f>VLOOKUP(J112,ProcZUzycia[],2,TRUE)</f>
        <v>Nie występuje</v>
      </c>
      <c r="J112" s="57"/>
      <c r="K112" s="58"/>
    </row>
    <row r="113" spans="1:11" x14ac:dyDescent="0.25">
      <c r="A113" s="211" t="s">
        <v>87</v>
      </c>
      <c r="B113" s="212"/>
      <c r="C113" s="212"/>
      <c r="D113" s="212"/>
      <c r="E113" s="212"/>
      <c r="F113" s="212"/>
      <c r="G113" s="212"/>
      <c r="H113" s="212"/>
      <c r="I113" s="212"/>
      <c r="J113" s="213"/>
      <c r="K113" s="214"/>
    </row>
    <row r="114" spans="1:11" ht="24.95" customHeight="1" x14ac:dyDescent="0.25">
      <c r="A114" s="27">
        <v>1</v>
      </c>
      <c r="B114" s="360"/>
      <c r="C114" s="360"/>
      <c r="D114" s="360"/>
      <c r="E114" s="360"/>
      <c r="F114" s="360"/>
      <c r="G114" s="568"/>
      <c r="H114" s="569"/>
      <c r="I114" s="186" t="str">
        <f>VLOOKUP(J114,ProcZUzycia[],2,TRUE)</f>
        <v>Nie występuje</v>
      </c>
      <c r="J114" s="57"/>
      <c r="K114" s="58"/>
    </row>
    <row r="115" spans="1:11" ht="24.95" customHeight="1" x14ac:dyDescent="0.25">
      <c r="A115" s="27">
        <v>2</v>
      </c>
      <c r="B115" s="360"/>
      <c r="C115" s="360"/>
      <c r="D115" s="360"/>
      <c r="E115" s="360"/>
      <c r="F115" s="360"/>
      <c r="G115" s="568"/>
      <c r="H115" s="569"/>
      <c r="I115" s="186" t="str">
        <f>VLOOKUP(J115,ProcZUzycia[],2,TRUE)</f>
        <v>Nie występuje</v>
      </c>
      <c r="J115" s="57"/>
      <c r="K115" s="58"/>
    </row>
    <row r="116" spans="1:11" ht="24.95" customHeight="1" x14ac:dyDescent="0.25">
      <c r="A116" s="27">
        <v>3</v>
      </c>
      <c r="B116" s="360"/>
      <c r="C116" s="360"/>
      <c r="D116" s="360"/>
      <c r="E116" s="360"/>
      <c r="F116" s="360"/>
      <c r="G116" s="568"/>
      <c r="H116" s="569"/>
      <c r="I116" s="186" t="str">
        <f>VLOOKUP(J116,ProcZUzycia[],2,TRUE)</f>
        <v>Nie występuje</v>
      </c>
      <c r="J116" s="57"/>
      <c r="K116" s="58"/>
    </row>
    <row r="117" spans="1:11" ht="24.95" customHeight="1" x14ac:dyDescent="0.25">
      <c r="A117" s="27">
        <v>4</v>
      </c>
      <c r="B117" s="360"/>
      <c r="C117" s="360"/>
      <c r="D117" s="360"/>
      <c r="E117" s="360"/>
      <c r="F117" s="360"/>
      <c r="G117" s="568"/>
      <c r="H117" s="569"/>
      <c r="I117" s="186" t="str">
        <f>VLOOKUP(J117,ProcZUzycia[],2,TRUE)</f>
        <v>Nie występuje</v>
      </c>
      <c r="J117" s="57"/>
      <c r="K117" s="58"/>
    </row>
    <row r="118" spans="1:11" ht="24.95" customHeight="1" x14ac:dyDescent="0.25">
      <c r="A118" s="27">
        <v>5</v>
      </c>
      <c r="B118" s="360"/>
      <c r="C118" s="360"/>
      <c r="D118" s="360"/>
      <c r="E118" s="360"/>
      <c r="F118" s="360"/>
      <c r="G118" s="568"/>
      <c r="H118" s="569"/>
      <c r="I118" s="186" t="str">
        <f>VLOOKUP(J118,ProcZUzycia[],2,TRUE)</f>
        <v>Nie występuje</v>
      </c>
      <c r="J118" s="57"/>
      <c r="K118" s="58"/>
    </row>
    <row r="119" spans="1:11" x14ac:dyDescent="0.25">
      <c r="A119" s="211" t="s">
        <v>423</v>
      </c>
      <c r="B119" s="212"/>
      <c r="C119" s="212"/>
      <c r="D119" s="212"/>
      <c r="E119" s="212"/>
      <c r="F119" s="212"/>
      <c r="G119" s="212"/>
      <c r="H119" s="212"/>
      <c r="I119" s="212"/>
      <c r="J119" s="213"/>
      <c r="K119" s="214"/>
    </row>
    <row r="120" spans="1:11" ht="24.95" customHeight="1" x14ac:dyDescent="0.25">
      <c r="A120" s="27">
        <v>1</v>
      </c>
      <c r="B120" s="371" t="s">
        <v>84</v>
      </c>
      <c r="C120" s="371"/>
      <c r="D120" s="360"/>
      <c r="E120" s="360"/>
      <c r="F120" s="360"/>
      <c r="G120" s="568"/>
      <c r="H120" s="569"/>
      <c r="I120" s="186" t="str">
        <f>VLOOKUP(J120,ProcZUzycia[],2,TRUE)</f>
        <v>Nie występuje</v>
      </c>
      <c r="J120" s="57"/>
      <c r="K120" s="58"/>
    </row>
    <row r="121" spans="1:11" ht="24.95" customHeight="1" x14ac:dyDescent="0.25">
      <c r="A121" s="27">
        <v>2</v>
      </c>
      <c r="B121" s="371" t="s">
        <v>285</v>
      </c>
      <c r="C121" s="371"/>
      <c r="D121" s="360"/>
      <c r="E121" s="360"/>
      <c r="F121" s="360"/>
      <c r="G121" s="568"/>
      <c r="H121" s="569"/>
      <c r="I121" s="186" t="str">
        <f>VLOOKUP(J121,ProcZUzycia[],2,TRUE)</f>
        <v>Nie występuje</v>
      </c>
      <c r="J121" s="57"/>
      <c r="K121" s="58"/>
    </row>
    <row r="122" spans="1:11" ht="24.95" customHeight="1" x14ac:dyDescent="0.25">
      <c r="A122" s="27">
        <v>3</v>
      </c>
      <c r="B122" s="371" t="s">
        <v>286</v>
      </c>
      <c r="C122" s="371"/>
      <c r="D122" s="360"/>
      <c r="E122" s="360"/>
      <c r="F122" s="360"/>
      <c r="G122" s="568"/>
      <c r="H122" s="569"/>
      <c r="I122" s="186" t="str">
        <f>VLOOKUP(J122,ProcZUzycia[],2,TRUE)</f>
        <v>Nie występuje</v>
      </c>
      <c r="J122" s="57"/>
      <c r="K122" s="58"/>
    </row>
    <row r="123" spans="1:11" ht="24.95" customHeight="1" x14ac:dyDescent="0.25">
      <c r="A123" s="27">
        <v>4</v>
      </c>
      <c r="B123" s="371" t="s">
        <v>287</v>
      </c>
      <c r="C123" s="371"/>
      <c r="D123" s="360"/>
      <c r="E123" s="360"/>
      <c r="F123" s="360"/>
      <c r="G123" s="568"/>
      <c r="H123" s="569"/>
      <c r="I123" s="186" t="str">
        <f>VLOOKUP(J123,ProcZUzycia[],2,TRUE)</f>
        <v>Nie występuje</v>
      </c>
      <c r="J123" s="57"/>
      <c r="K123" s="58"/>
    </row>
    <row r="124" spans="1:11" ht="24.95" customHeight="1" x14ac:dyDescent="0.25">
      <c r="A124" s="27">
        <v>5</v>
      </c>
      <c r="B124" s="371" t="s">
        <v>288</v>
      </c>
      <c r="C124" s="371"/>
      <c r="D124" s="360"/>
      <c r="E124" s="360"/>
      <c r="F124" s="360"/>
      <c r="G124" s="568"/>
      <c r="H124" s="569"/>
      <c r="I124" s="186" t="str">
        <f>VLOOKUP(J124,ProcZUzycia[],2,TRUE)</f>
        <v>Nie występuje</v>
      </c>
      <c r="J124" s="57"/>
      <c r="K124" s="58"/>
    </row>
    <row r="125" spans="1:11" ht="24.95" customHeight="1" x14ac:dyDescent="0.25">
      <c r="A125" s="27">
        <v>6</v>
      </c>
      <c r="B125" s="371" t="s">
        <v>289</v>
      </c>
      <c r="C125" s="371"/>
      <c r="D125" s="360"/>
      <c r="E125" s="360"/>
      <c r="F125" s="360"/>
      <c r="G125" s="568"/>
      <c r="H125" s="569"/>
      <c r="I125" s="186" t="str">
        <f>VLOOKUP(J125,ProcZUzycia[],2,TRUE)</f>
        <v>Nie występuje</v>
      </c>
      <c r="J125" s="57"/>
      <c r="K125" s="58"/>
    </row>
    <row r="126" spans="1:11" ht="24.95" customHeight="1" x14ac:dyDescent="0.25">
      <c r="A126" s="27">
        <v>7</v>
      </c>
      <c r="B126" s="371" t="s">
        <v>290</v>
      </c>
      <c r="C126" s="371"/>
      <c r="D126" s="360"/>
      <c r="E126" s="360"/>
      <c r="F126" s="360"/>
      <c r="G126" s="568"/>
      <c r="H126" s="569"/>
      <c r="I126" s="186" t="str">
        <f>VLOOKUP(J126,ProcZUzycia[],2,TRUE)</f>
        <v>Nie występuje</v>
      </c>
      <c r="J126" s="57"/>
      <c r="K126" s="58"/>
    </row>
    <row r="127" spans="1:11" ht="24.95" customHeight="1" x14ac:dyDescent="0.25">
      <c r="A127" s="27">
        <v>8</v>
      </c>
      <c r="B127" s="371" t="s">
        <v>85</v>
      </c>
      <c r="C127" s="371"/>
      <c r="D127" s="360"/>
      <c r="E127" s="360"/>
      <c r="F127" s="360"/>
      <c r="G127" s="568"/>
      <c r="H127" s="569"/>
      <c r="I127" s="186" t="str">
        <f>VLOOKUP(J127,ProcZUzycia[],2,TRUE)</f>
        <v>Nie występuje</v>
      </c>
      <c r="J127" s="57"/>
      <c r="K127" s="58"/>
    </row>
    <row r="128" spans="1:11" ht="24.95" customHeight="1" x14ac:dyDescent="0.25">
      <c r="A128" s="27">
        <v>9</v>
      </c>
      <c r="B128" s="570"/>
      <c r="C128" s="570"/>
      <c r="D128" s="360"/>
      <c r="E128" s="360"/>
      <c r="F128" s="360"/>
      <c r="G128" s="568"/>
      <c r="H128" s="569"/>
      <c r="I128" s="186" t="str">
        <f>VLOOKUP(J128,ProcZUzycia[],2,TRUE)</f>
        <v>Nie występuje</v>
      </c>
      <c r="J128" s="57"/>
      <c r="K128" s="58"/>
    </row>
    <row r="129" spans="1:11" x14ac:dyDescent="0.25">
      <c r="A129" s="211" t="s">
        <v>86</v>
      </c>
      <c r="B129" s="212"/>
      <c r="C129" s="212"/>
      <c r="D129" s="212"/>
      <c r="E129" s="212"/>
      <c r="F129" s="212"/>
      <c r="G129" s="212"/>
      <c r="H129" s="212"/>
      <c r="I129" s="212"/>
      <c r="J129" s="213"/>
      <c r="K129" s="214"/>
    </row>
    <row r="130" spans="1:11" ht="24.95" customHeight="1" x14ac:dyDescent="0.25">
      <c r="A130" s="27">
        <v>1</v>
      </c>
      <c r="B130" s="371" t="s">
        <v>261</v>
      </c>
      <c r="C130" s="371"/>
      <c r="D130" s="360"/>
      <c r="E130" s="360"/>
      <c r="F130" s="360"/>
      <c r="G130" s="568"/>
      <c r="H130" s="569"/>
      <c r="I130" s="186" t="str">
        <f>VLOOKUP(J130,ProcZUzycia[],2,TRUE)</f>
        <v>Nie występuje</v>
      </c>
      <c r="J130" s="57"/>
      <c r="K130" s="58"/>
    </row>
    <row r="131" spans="1:11" ht="24.95" customHeight="1" x14ac:dyDescent="0.25">
      <c r="A131" s="27">
        <v>2</v>
      </c>
      <c r="B131" s="371" t="s">
        <v>295</v>
      </c>
      <c r="C131" s="371"/>
      <c r="D131" s="360"/>
      <c r="E131" s="360"/>
      <c r="F131" s="360"/>
      <c r="G131" s="568"/>
      <c r="H131" s="569"/>
      <c r="I131" s="186" t="str">
        <f>VLOOKUP(J131,ProcZUzycia[],2,TRUE)</f>
        <v>Nie występuje</v>
      </c>
      <c r="J131" s="57"/>
      <c r="K131" s="58"/>
    </row>
    <row r="132" spans="1:11" ht="24.95" customHeight="1" x14ac:dyDescent="0.25">
      <c r="A132" s="27">
        <v>3</v>
      </c>
      <c r="B132" s="371" t="s">
        <v>294</v>
      </c>
      <c r="C132" s="371"/>
      <c r="D132" s="360"/>
      <c r="E132" s="360"/>
      <c r="F132" s="360"/>
      <c r="G132" s="568"/>
      <c r="H132" s="569"/>
      <c r="I132" s="186" t="str">
        <f>VLOOKUP(J132,ProcZUzycia[],2,TRUE)</f>
        <v>Nie występuje</v>
      </c>
      <c r="J132" s="57"/>
      <c r="K132" s="58"/>
    </row>
    <row r="133" spans="1:11" ht="24.95" customHeight="1" x14ac:dyDescent="0.25">
      <c r="A133" s="27">
        <v>4</v>
      </c>
      <c r="B133" s="371" t="s">
        <v>260</v>
      </c>
      <c r="C133" s="371"/>
      <c r="D133" s="360"/>
      <c r="E133" s="360"/>
      <c r="F133" s="360"/>
      <c r="G133" s="568"/>
      <c r="H133" s="569"/>
      <c r="I133" s="186" t="str">
        <f>VLOOKUP(J133,ProcZUzycia[],2,TRUE)</f>
        <v>Nie występuje</v>
      </c>
      <c r="J133" s="57"/>
      <c r="K133" s="58"/>
    </row>
    <row r="134" spans="1:11" x14ac:dyDescent="0.25">
      <c r="A134" s="211" t="s">
        <v>93</v>
      </c>
      <c r="B134" s="212"/>
      <c r="C134" s="212"/>
      <c r="D134" s="212"/>
      <c r="E134" s="212"/>
      <c r="F134" s="212"/>
      <c r="G134" s="212"/>
      <c r="H134" s="212"/>
      <c r="I134" s="212"/>
      <c r="J134" s="213"/>
      <c r="K134" s="214"/>
    </row>
    <row r="135" spans="1:11" ht="24.95" customHeight="1" x14ac:dyDescent="0.25">
      <c r="A135" s="27">
        <v>1</v>
      </c>
      <c r="B135" s="570"/>
      <c r="C135" s="570"/>
      <c r="D135" s="360"/>
      <c r="E135" s="360"/>
      <c r="F135" s="360"/>
      <c r="G135" s="568"/>
      <c r="H135" s="569"/>
      <c r="I135" s="186" t="str">
        <f>VLOOKUP(J135,ProcZUzycia[],2,TRUE)</f>
        <v>Nie występuje</v>
      </c>
      <c r="J135" s="57"/>
      <c r="K135" s="58"/>
    </row>
    <row r="136" spans="1:11" ht="24.95" customHeight="1" x14ac:dyDescent="0.25">
      <c r="A136" s="27">
        <v>2</v>
      </c>
      <c r="B136" s="570"/>
      <c r="C136" s="570"/>
      <c r="D136" s="360"/>
      <c r="E136" s="360"/>
      <c r="F136" s="360"/>
      <c r="G136" s="568"/>
      <c r="H136" s="569"/>
      <c r="I136" s="186" t="str">
        <f>VLOOKUP(J136,ProcZUzycia[],2,TRUE)</f>
        <v>Nie występuje</v>
      </c>
      <c r="J136" s="57"/>
      <c r="K136" s="58"/>
    </row>
    <row r="137" spans="1:11" ht="24.95" customHeight="1" x14ac:dyDescent="0.25">
      <c r="A137" s="27">
        <v>3</v>
      </c>
      <c r="B137" s="570"/>
      <c r="C137" s="570"/>
      <c r="D137" s="360"/>
      <c r="E137" s="360"/>
      <c r="F137" s="360"/>
      <c r="G137" s="568"/>
      <c r="H137" s="569"/>
      <c r="I137" s="186" t="str">
        <f>VLOOKUP(J137,ProcZUzycia[],2,TRUE)</f>
        <v>Nie występuje</v>
      </c>
      <c r="J137" s="57"/>
      <c r="K137" s="58"/>
    </row>
    <row r="138" spans="1:11" ht="24.95" customHeight="1" x14ac:dyDescent="0.25">
      <c r="A138" s="27">
        <v>4</v>
      </c>
      <c r="B138" s="570"/>
      <c r="C138" s="570"/>
      <c r="D138" s="360"/>
      <c r="E138" s="360"/>
      <c r="F138" s="360"/>
      <c r="G138" s="568"/>
      <c r="H138" s="569"/>
      <c r="I138" s="186" t="str">
        <f>VLOOKUP(J138,ProcZUzycia[],2,TRUE)</f>
        <v>Nie występuje</v>
      </c>
      <c r="J138" s="57"/>
      <c r="K138" s="58"/>
    </row>
    <row r="139" spans="1:11" ht="24.95" customHeight="1" x14ac:dyDescent="0.25">
      <c r="A139" s="27">
        <v>5</v>
      </c>
      <c r="B139" s="570"/>
      <c r="C139" s="570"/>
      <c r="D139" s="360"/>
      <c r="E139" s="360"/>
      <c r="F139" s="360"/>
      <c r="G139" s="568"/>
      <c r="H139" s="569"/>
      <c r="I139" s="186" t="str">
        <f>VLOOKUP(J139,ProcZUzycia[],2,TRUE)</f>
        <v>Nie występuje</v>
      </c>
      <c r="J139" s="57"/>
      <c r="K139" s="58"/>
    </row>
    <row r="140" spans="1:11" x14ac:dyDescent="0.25">
      <c r="A140" s="211" t="s">
        <v>94</v>
      </c>
      <c r="B140" s="212"/>
      <c r="C140" s="212"/>
      <c r="D140" s="212"/>
      <c r="E140" s="212"/>
      <c r="F140" s="212"/>
      <c r="G140" s="212"/>
      <c r="H140" s="212"/>
      <c r="I140" s="212"/>
      <c r="J140" s="213"/>
      <c r="K140" s="214"/>
    </row>
    <row r="141" spans="1:11" ht="24.95" customHeight="1" thickBot="1" x14ac:dyDescent="0.3">
      <c r="A141" s="27">
        <v>1</v>
      </c>
      <c r="B141" s="570"/>
      <c r="C141" s="570"/>
      <c r="D141" s="360"/>
      <c r="E141" s="360"/>
      <c r="F141" s="360"/>
      <c r="G141" s="568"/>
      <c r="H141" s="569"/>
      <c r="I141" s="186" t="str">
        <f>VLOOKUP(J141,ProcZUzycia[],2,TRUE)</f>
        <v>Nie występuje</v>
      </c>
      <c r="J141" s="57"/>
      <c r="K141" s="58"/>
    </row>
    <row r="142" spans="1:11" s="2" customFormat="1" ht="20.100000000000001" customHeight="1" x14ac:dyDescent="0.25">
      <c r="A142" s="1" t="s">
        <v>98</v>
      </c>
      <c r="B142" s="237" t="s">
        <v>99</v>
      </c>
      <c r="C142" s="237"/>
      <c r="D142" s="237"/>
      <c r="E142" s="237"/>
      <c r="F142" s="237"/>
      <c r="G142" s="237"/>
      <c r="H142" s="237"/>
      <c r="I142" s="237"/>
      <c r="J142" s="237"/>
      <c r="K142" s="238"/>
    </row>
    <row r="143" spans="1:11" x14ac:dyDescent="0.25">
      <c r="A143" s="22" t="s">
        <v>100</v>
      </c>
      <c r="B143" s="8"/>
      <c r="C143" s="8"/>
      <c r="D143" s="8"/>
      <c r="E143" s="8"/>
      <c r="F143" s="8"/>
      <c r="G143" s="8"/>
      <c r="H143" s="8"/>
      <c r="I143" s="8"/>
      <c r="J143" s="8"/>
      <c r="K143" s="23"/>
    </row>
    <row r="144" spans="1:11" x14ac:dyDescent="0.25">
      <c r="A144" s="162" t="s">
        <v>101</v>
      </c>
      <c r="B144" s="377" t="s">
        <v>102</v>
      </c>
      <c r="C144" s="377"/>
      <c r="D144" s="377"/>
      <c r="E144" s="377"/>
      <c r="F144" s="377"/>
      <c r="G144" s="377"/>
      <c r="H144" s="377"/>
      <c r="I144" s="377"/>
      <c r="J144" s="591" t="s">
        <v>398</v>
      </c>
      <c r="K144" s="592"/>
    </row>
    <row r="145" spans="1:12" x14ac:dyDescent="0.25">
      <c r="A145" s="163" t="s">
        <v>103</v>
      </c>
      <c r="B145" s="378" t="s">
        <v>106</v>
      </c>
      <c r="C145" s="378"/>
      <c r="D145" s="378"/>
      <c r="E145" s="378"/>
      <c r="F145" s="378"/>
      <c r="G145" s="378"/>
      <c r="H145" s="378"/>
      <c r="I145" s="378"/>
      <c r="J145" s="574" t="s">
        <v>398</v>
      </c>
      <c r="K145" s="575"/>
    </row>
    <row r="146" spans="1:12" x14ac:dyDescent="0.25">
      <c r="A146" s="163" t="s">
        <v>104</v>
      </c>
      <c r="B146" s="378" t="s">
        <v>108</v>
      </c>
      <c r="C146" s="378"/>
      <c r="D146" s="378"/>
      <c r="E146" s="378"/>
      <c r="F146" s="378"/>
      <c r="G146" s="378"/>
      <c r="H146" s="378"/>
      <c r="I146" s="378"/>
      <c r="J146" s="574" t="s">
        <v>398</v>
      </c>
      <c r="K146" s="575"/>
    </row>
    <row r="147" spans="1:12" x14ac:dyDescent="0.25">
      <c r="A147" s="163" t="s">
        <v>105</v>
      </c>
      <c r="B147" s="378" t="s">
        <v>110</v>
      </c>
      <c r="C147" s="378"/>
      <c r="D147" s="378"/>
      <c r="E147" s="378"/>
      <c r="F147" s="378"/>
      <c r="G147" s="378"/>
      <c r="H147" s="378"/>
      <c r="I147" s="378"/>
      <c r="J147" s="574" t="s">
        <v>398</v>
      </c>
      <c r="K147" s="575"/>
    </row>
    <row r="148" spans="1:12" x14ac:dyDescent="0.25">
      <c r="A148" s="163" t="s">
        <v>107</v>
      </c>
      <c r="B148" s="378" t="s">
        <v>415</v>
      </c>
      <c r="C148" s="378"/>
      <c r="D148" s="378"/>
      <c r="E148" s="378"/>
      <c r="F148" s="378"/>
      <c r="G148" s="378"/>
      <c r="H148" s="378"/>
      <c r="I148" s="378"/>
      <c r="J148" s="574" t="s">
        <v>398</v>
      </c>
      <c r="K148" s="575"/>
    </row>
    <row r="149" spans="1:12" x14ac:dyDescent="0.25">
      <c r="A149" s="163" t="s">
        <v>109</v>
      </c>
      <c r="B149" s="378" t="s">
        <v>399</v>
      </c>
      <c r="C149" s="378"/>
      <c r="D149" s="378"/>
      <c r="E149" s="378"/>
      <c r="F149" s="378"/>
      <c r="G149" s="378"/>
      <c r="H149" s="378"/>
      <c r="I149" s="378"/>
      <c r="J149" s="574" t="s">
        <v>417</v>
      </c>
      <c r="K149" s="575"/>
    </row>
    <row r="150" spans="1:12" x14ac:dyDescent="0.25">
      <c r="A150" s="163" t="s">
        <v>111</v>
      </c>
      <c r="B150" s="378" t="s">
        <v>114</v>
      </c>
      <c r="C150" s="378"/>
      <c r="D150" s="378"/>
      <c r="E150" s="378"/>
      <c r="F150" s="378"/>
      <c r="G150" s="378"/>
      <c r="H150" s="378"/>
      <c r="I150" s="378"/>
      <c r="J150" s="574" t="s">
        <v>398</v>
      </c>
      <c r="K150" s="575"/>
    </row>
    <row r="151" spans="1:12" ht="16.5" customHeight="1" x14ac:dyDescent="0.25">
      <c r="A151" s="164" t="s">
        <v>112</v>
      </c>
      <c r="B151" s="577" t="s">
        <v>115</v>
      </c>
      <c r="C151" s="577"/>
      <c r="D151" s="577"/>
      <c r="E151" s="577"/>
      <c r="F151" s="577"/>
      <c r="G151" s="577"/>
      <c r="H151" s="577"/>
      <c r="I151" s="577"/>
      <c r="J151" s="593" t="s">
        <v>416</v>
      </c>
      <c r="K151" s="594"/>
    </row>
    <row r="152" spans="1:12" ht="35.25" customHeight="1" x14ac:dyDescent="0.25">
      <c r="A152" s="571" t="s">
        <v>396</v>
      </c>
      <c r="B152" s="572"/>
      <c r="C152" s="572"/>
      <c r="D152" s="572"/>
      <c r="E152" s="572"/>
      <c r="F152" s="572"/>
      <c r="G152" s="572"/>
      <c r="H152" s="572"/>
      <c r="I152" s="572"/>
      <c r="J152" s="572"/>
      <c r="K152" s="573"/>
    </row>
    <row r="153" spans="1:12" ht="69.75" customHeight="1" x14ac:dyDescent="0.25">
      <c r="A153" s="449" t="s">
        <v>153</v>
      </c>
      <c r="B153" s="450"/>
      <c r="C153" s="450"/>
      <c r="D153" s="450"/>
      <c r="E153" s="450"/>
      <c r="F153" s="450"/>
      <c r="G153" s="450"/>
      <c r="H153" s="450"/>
      <c r="I153" s="450"/>
      <c r="J153" s="450"/>
      <c r="K153" s="451"/>
    </row>
    <row r="154" spans="1:12" x14ac:dyDescent="0.25">
      <c r="A154" s="389" t="s">
        <v>116</v>
      </c>
      <c r="B154" s="390"/>
      <c r="C154" s="390"/>
      <c r="D154" s="390"/>
      <c r="E154" s="390"/>
      <c r="F154" s="390"/>
      <c r="G154" s="390"/>
      <c r="H154" s="390"/>
      <c r="I154" s="390"/>
      <c r="J154" s="390"/>
      <c r="K154" s="391"/>
    </row>
    <row r="155" spans="1:12" s="34" customFormat="1" ht="21.95" customHeight="1" x14ac:dyDescent="0.25">
      <c r="A155" s="452"/>
      <c r="B155" s="453"/>
      <c r="C155" s="453"/>
      <c r="D155" s="453"/>
      <c r="E155" s="453"/>
      <c r="F155" s="453"/>
      <c r="G155" s="453"/>
      <c r="H155" s="453"/>
      <c r="I155" s="453"/>
      <c r="J155" s="453"/>
      <c r="K155" s="454"/>
      <c r="L155" s="77"/>
    </row>
    <row r="156" spans="1:12" s="34" customFormat="1" ht="21.95" customHeight="1" x14ac:dyDescent="0.2">
      <c r="A156" s="468"/>
      <c r="B156" s="469"/>
      <c r="C156" s="469"/>
      <c r="D156" s="469"/>
      <c r="E156" s="469"/>
      <c r="F156" s="469"/>
      <c r="G156" s="469"/>
      <c r="H156" s="469"/>
      <c r="I156" s="469"/>
      <c r="J156" s="469"/>
      <c r="K156" s="470"/>
    </row>
    <row r="157" spans="1:12" s="34" customFormat="1" ht="21.95" customHeight="1" x14ac:dyDescent="0.2">
      <c r="A157" s="468"/>
      <c r="B157" s="469"/>
      <c r="C157" s="469"/>
      <c r="D157" s="469"/>
      <c r="E157" s="469"/>
      <c r="F157" s="469"/>
      <c r="G157" s="469"/>
      <c r="H157" s="469"/>
      <c r="I157" s="469"/>
      <c r="J157" s="469"/>
      <c r="K157" s="470"/>
    </row>
    <row r="158" spans="1:12" s="34" customFormat="1" ht="21.95" customHeight="1" x14ac:dyDescent="0.2">
      <c r="A158" s="468"/>
      <c r="B158" s="469"/>
      <c r="C158" s="469"/>
      <c r="D158" s="469"/>
      <c r="E158" s="469"/>
      <c r="F158" s="469"/>
      <c r="G158" s="469"/>
      <c r="H158" s="469"/>
      <c r="I158" s="469"/>
      <c r="J158" s="469"/>
      <c r="K158" s="470"/>
    </row>
    <row r="159" spans="1:12" s="34" customFormat="1" ht="21.95" customHeight="1" thickBot="1" x14ac:dyDescent="0.25">
      <c r="A159" s="455"/>
      <c r="B159" s="456"/>
      <c r="C159" s="456"/>
      <c r="D159" s="456"/>
      <c r="E159" s="456"/>
      <c r="F159" s="456"/>
      <c r="G159" s="456"/>
      <c r="H159" s="456"/>
      <c r="I159" s="456"/>
      <c r="J159" s="456"/>
      <c r="K159" s="457"/>
    </row>
    <row r="160" spans="1:12" s="2" customFormat="1" ht="20.100000000000001" customHeight="1" x14ac:dyDescent="0.25">
      <c r="A160" s="1" t="s">
        <v>117</v>
      </c>
      <c r="B160" s="237" t="s">
        <v>118</v>
      </c>
      <c r="C160" s="237"/>
      <c r="D160" s="237"/>
      <c r="E160" s="237"/>
      <c r="F160" s="237"/>
      <c r="G160" s="237"/>
      <c r="H160" s="237"/>
      <c r="I160" s="237"/>
      <c r="J160" s="237"/>
      <c r="K160" s="238"/>
    </row>
    <row r="161" spans="1:15" ht="27" customHeight="1" x14ac:dyDescent="0.25">
      <c r="A161" s="165"/>
      <c r="B161" s="399" t="s">
        <v>121</v>
      </c>
      <c r="C161" s="399"/>
      <c r="D161" s="399"/>
      <c r="E161" s="399"/>
      <c r="F161" s="399"/>
      <c r="G161" s="399"/>
      <c r="H161" s="399"/>
      <c r="I161" s="400"/>
      <c r="J161" s="401" t="s">
        <v>414</v>
      </c>
      <c r="K161" s="402"/>
    </row>
    <row r="162" spans="1:15" ht="20.100000000000001" customHeight="1" x14ac:dyDescent="0.25">
      <c r="A162" s="463"/>
      <c r="B162" s="464"/>
      <c r="C162" s="464"/>
      <c r="D162" s="464"/>
      <c r="E162" s="464"/>
      <c r="F162" s="464"/>
      <c r="G162" s="464"/>
      <c r="H162" s="464"/>
      <c r="I162" s="465"/>
      <c r="J162" s="458"/>
      <c r="K162" s="459"/>
    </row>
    <row r="163" spans="1:15" ht="20.100000000000001" customHeight="1" x14ac:dyDescent="0.25">
      <c r="A163" s="460"/>
      <c r="B163" s="461"/>
      <c r="C163" s="461"/>
      <c r="D163" s="461"/>
      <c r="E163" s="461"/>
      <c r="F163" s="461"/>
      <c r="G163" s="461"/>
      <c r="H163" s="461"/>
      <c r="I163" s="462"/>
      <c r="J163" s="466"/>
      <c r="K163" s="467"/>
    </row>
    <row r="164" spans="1:15" ht="20.100000000000001" customHeight="1" x14ac:dyDescent="0.25">
      <c r="A164" s="460"/>
      <c r="B164" s="461"/>
      <c r="C164" s="461"/>
      <c r="D164" s="461"/>
      <c r="E164" s="461"/>
      <c r="F164" s="461"/>
      <c r="G164" s="461"/>
      <c r="H164" s="461"/>
      <c r="I164" s="462"/>
      <c r="J164" s="466"/>
      <c r="K164" s="467"/>
      <c r="O164" s="189"/>
    </row>
    <row r="165" spans="1:15" ht="20.100000000000001" customHeight="1" x14ac:dyDescent="0.25">
      <c r="A165" s="460"/>
      <c r="B165" s="461"/>
      <c r="C165" s="461"/>
      <c r="D165" s="461"/>
      <c r="E165" s="461"/>
      <c r="F165" s="461"/>
      <c r="G165" s="461"/>
      <c r="H165" s="461"/>
      <c r="I165" s="462"/>
      <c r="J165" s="466"/>
      <c r="K165" s="467"/>
    </row>
    <row r="166" spans="1:15" ht="20.100000000000001" customHeight="1" x14ac:dyDescent="0.25">
      <c r="A166" s="460"/>
      <c r="B166" s="461"/>
      <c r="C166" s="461"/>
      <c r="D166" s="461"/>
      <c r="E166" s="461"/>
      <c r="F166" s="461"/>
      <c r="G166" s="461"/>
      <c r="H166" s="461"/>
      <c r="I166" s="462"/>
      <c r="J166" s="466"/>
      <c r="K166" s="467"/>
    </row>
    <row r="167" spans="1:15" ht="20.100000000000001" customHeight="1" x14ac:dyDescent="0.25">
      <c r="A167" s="460"/>
      <c r="B167" s="461"/>
      <c r="C167" s="461"/>
      <c r="D167" s="461"/>
      <c r="E167" s="461"/>
      <c r="F167" s="461"/>
      <c r="G167" s="461"/>
      <c r="H167" s="461"/>
      <c r="I167" s="462"/>
      <c r="J167" s="466"/>
      <c r="K167" s="467"/>
    </row>
    <row r="168" spans="1:15" ht="20.100000000000001" customHeight="1" x14ac:dyDescent="0.25">
      <c r="A168" s="460"/>
      <c r="B168" s="461"/>
      <c r="C168" s="461"/>
      <c r="D168" s="461"/>
      <c r="E168" s="461"/>
      <c r="F168" s="461"/>
      <c r="G168" s="461"/>
      <c r="H168" s="461"/>
      <c r="I168" s="462"/>
      <c r="J168" s="466"/>
      <c r="K168" s="467"/>
    </row>
    <row r="169" spans="1:15" ht="20.100000000000001" customHeight="1" x14ac:dyDescent="0.25">
      <c r="A169" s="460"/>
      <c r="B169" s="461"/>
      <c r="C169" s="461"/>
      <c r="D169" s="461"/>
      <c r="E169" s="461"/>
      <c r="F169" s="461"/>
      <c r="G169" s="461"/>
      <c r="H169" s="461"/>
      <c r="I169" s="462"/>
      <c r="J169" s="466"/>
      <c r="K169" s="467"/>
    </row>
    <row r="170" spans="1:15" ht="20.100000000000001" customHeight="1" x14ac:dyDescent="0.25">
      <c r="A170" s="460"/>
      <c r="B170" s="461"/>
      <c r="C170" s="461"/>
      <c r="D170" s="461"/>
      <c r="E170" s="461"/>
      <c r="F170" s="461"/>
      <c r="G170" s="461"/>
      <c r="H170" s="461"/>
      <c r="I170" s="462"/>
      <c r="J170" s="466"/>
      <c r="K170" s="467"/>
    </row>
    <row r="171" spans="1:15" ht="20.100000000000001" customHeight="1" thickBot="1" x14ac:dyDescent="0.3">
      <c r="A171" s="460"/>
      <c r="B171" s="461"/>
      <c r="C171" s="461"/>
      <c r="D171" s="461"/>
      <c r="E171" s="461"/>
      <c r="F171" s="461"/>
      <c r="G171" s="461"/>
      <c r="H171" s="461"/>
      <c r="I171" s="462"/>
      <c r="J171" s="585"/>
      <c r="K171" s="586"/>
    </row>
    <row r="172" spans="1:15" s="2" customFormat="1" ht="20.100000000000001" customHeight="1" x14ac:dyDescent="0.25">
      <c r="A172" s="1" t="s">
        <v>123</v>
      </c>
      <c r="B172" s="237" t="s">
        <v>124</v>
      </c>
      <c r="C172" s="237"/>
      <c r="D172" s="237"/>
      <c r="E172" s="237"/>
      <c r="F172" s="237"/>
      <c r="G172" s="237"/>
      <c r="H172" s="237"/>
      <c r="I172" s="237"/>
      <c r="J172" s="237"/>
      <c r="K172" s="238"/>
    </row>
    <row r="173" spans="1:15" x14ac:dyDescent="0.25">
      <c r="A173" s="38" t="s">
        <v>125</v>
      </c>
      <c r="B173" s="39"/>
      <c r="C173" s="39"/>
      <c r="D173" s="39"/>
      <c r="E173" s="39"/>
      <c r="F173" s="40"/>
      <c r="G173" s="41"/>
      <c r="H173" s="39"/>
      <c r="I173" s="39"/>
      <c r="J173" s="39"/>
      <c r="K173" s="42"/>
    </row>
    <row r="174" spans="1:15" x14ac:dyDescent="0.25">
      <c r="A174" s="24"/>
      <c r="B174" s="407" t="str">
        <f>IF(F16=0,"-",F16)</f>
        <v>-</v>
      </c>
      <c r="C174" s="407"/>
      <c r="D174" s="407"/>
      <c r="E174" s="407"/>
      <c r="F174" s="9"/>
      <c r="G174" s="7"/>
      <c r="H174" s="8"/>
      <c r="I174" s="8"/>
      <c r="J174" s="8"/>
      <c r="K174" s="23"/>
    </row>
    <row r="175" spans="1:15" x14ac:dyDescent="0.25">
      <c r="A175" s="24"/>
      <c r="B175" s="407" t="str">
        <f>IF(F17=0,"-",F17)</f>
        <v>-</v>
      </c>
      <c r="C175" s="407"/>
      <c r="D175" s="407"/>
      <c r="E175" s="407"/>
      <c r="F175" s="9"/>
      <c r="G175" s="43"/>
      <c r="H175" s="44"/>
      <c r="I175" s="44"/>
      <c r="J175" s="44"/>
      <c r="K175" s="23"/>
    </row>
    <row r="176" spans="1:15" x14ac:dyDescent="0.25">
      <c r="A176" s="45"/>
      <c r="B176" s="408" t="s">
        <v>126</v>
      </c>
      <c r="C176" s="408"/>
      <c r="D176" s="408"/>
      <c r="E176" s="408"/>
      <c r="F176" s="12"/>
      <c r="G176" s="409" t="s">
        <v>127</v>
      </c>
      <c r="H176" s="408"/>
      <c r="I176" s="408"/>
      <c r="J176" s="408"/>
      <c r="K176" s="46"/>
    </row>
    <row r="177" spans="1:11" x14ac:dyDescent="0.25">
      <c r="A177" s="38" t="s">
        <v>128</v>
      </c>
      <c r="B177" s="39"/>
      <c r="C177" s="39"/>
      <c r="D177" s="39"/>
      <c r="E177" s="39"/>
      <c r="F177" s="40"/>
      <c r="G177" s="41"/>
      <c r="H177" s="39"/>
      <c r="I177" s="39"/>
      <c r="J177" s="39"/>
      <c r="K177" s="42"/>
    </row>
    <row r="178" spans="1:11" x14ac:dyDescent="0.25">
      <c r="A178" s="24"/>
      <c r="B178" s="410" t="str">
        <f>IF(F20=0,"-",F20)</f>
        <v>-</v>
      </c>
      <c r="C178" s="410"/>
      <c r="D178" s="410"/>
      <c r="E178" s="410"/>
      <c r="F178" s="9"/>
      <c r="G178" s="7"/>
      <c r="H178" s="8"/>
      <c r="I178" s="8"/>
      <c r="J178" s="8"/>
      <c r="K178" s="23"/>
    </row>
    <row r="179" spans="1:11" x14ac:dyDescent="0.25">
      <c r="A179" s="24"/>
      <c r="B179" s="410" t="str">
        <f>IF(F21=0,"-",F21)</f>
        <v>-</v>
      </c>
      <c r="C179" s="410"/>
      <c r="D179" s="410"/>
      <c r="E179" s="410"/>
      <c r="F179" s="9"/>
      <c r="G179" s="43"/>
      <c r="H179" s="44"/>
      <c r="I179" s="44"/>
      <c r="J179" s="44"/>
      <c r="K179" s="23"/>
    </row>
    <row r="180" spans="1:11" x14ac:dyDescent="0.25">
      <c r="A180" s="45"/>
      <c r="B180" s="408" t="s">
        <v>126</v>
      </c>
      <c r="C180" s="408"/>
      <c r="D180" s="408"/>
      <c r="E180" s="408"/>
      <c r="F180" s="12"/>
      <c r="G180" s="409" t="s">
        <v>127</v>
      </c>
      <c r="H180" s="408"/>
      <c r="I180" s="408"/>
      <c r="J180" s="408"/>
      <c r="K180" s="46"/>
    </row>
    <row r="181" spans="1:11" x14ac:dyDescent="0.25">
      <c r="A181" s="38" t="s">
        <v>129</v>
      </c>
      <c r="B181" s="39"/>
      <c r="C181" s="39"/>
      <c r="D181" s="39"/>
      <c r="E181" s="39"/>
      <c r="F181" s="40"/>
      <c r="G181" s="41"/>
      <c r="H181" s="39"/>
      <c r="I181" s="39"/>
      <c r="J181" s="39"/>
      <c r="K181" s="42"/>
    </row>
    <row r="182" spans="1:11" x14ac:dyDescent="0.25">
      <c r="A182" s="24"/>
      <c r="B182" s="410" t="str">
        <f>IF(F24=0,"-",F24)</f>
        <v>-</v>
      </c>
      <c r="C182" s="410"/>
      <c r="D182" s="410"/>
      <c r="E182" s="410"/>
      <c r="F182" s="9"/>
      <c r="G182" s="7"/>
      <c r="H182" s="8"/>
      <c r="I182" s="8"/>
      <c r="J182" s="8"/>
      <c r="K182" s="23"/>
    </row>
    <row r="183" spans="1:11" x14ac:dyDescent="0.25">
      <c r="A183" s="24"/>
      <c r="B183" s="410" t="str">
        <f>IF(F25=0,"-",F25)</f>
        <v>-</v>
      </c>
      <c r="C183" s="410"/>
      <c r="D183" s="410"/>
      <c r="E183" s="410"/>
      <c r="F183" s="9"/>
      <c r="G183" s="43"/>
      <c r="H183" s="44"/>
      <c r="I183" s="44"/>
      <c r="J183" s="44"/>
      <c r="K183" s="23"/>
    </row>
    <row r="184" spans="1:11" ht="15.75" thickBot="1" x14ac:dyDescent="0.3">
      <c r="A184" s="45"/>
      <c r="B184" s="408" t="s">
        <v>126</v>
      </c>
      <c r="C184" s="408"/>
      <c r="D184" s="408"/>
      <c r="E184" s="408"/>
      <c r="F184" s="12"/>
      <c r="G184" s="409" t="s">
        <v>127</v>
      </c>
      <c r="H184" s="408"/>
      <c r="I184" s="408"/>
      <c r="J184" s="408"/>
      <c r="K184" s="46"/>
    </row>
    <row r="185" spans="1:11" s="2" customFormat="1" ht="20.100000000000001" customHeight="1" x14ac:dyDescent="0.25">
      <c r="A185" s="1" t="s">
        <v>130</v>
      </c>
      <c r="B185" s="237" t="s">
        <v>131</v>
      </c>
      <c r="C185" s="237"/>
      <c r="D185" s="237"/>
      <c r="E185" s="237"/>
      <c r="F185" s="237"/>
      <c r="G185" s="237"/>
      <c r="H185" s="237"/>
      <c r="I185" s="237"/>
      <c r="J185" s="237"/>
      <c r="K185" s="238"/>
    </row>
    <row r="186" spans="1:11" ht="24.75" customHeight="1" x14ac:dyDescent="0.25">
      <c r="A186" s="416" t="s">
        <v>132</v>
      </c>
      <c r="B186" s="417"/>
      <c r="C186" s="417"/>
      <c r="D186" s="417"/>
      <c r="E186" s="417"/>
      <c r="F186" s="417"/>
      <c r="G186" s="417"/>
      <c r="H186" s="417"/>
      <c r="I186" s="417"/>
      <c r="J186" s="417"/>
      <c r="K186" s="418"/>
    </row>
    <row r="187" spans="1:11" ht="20.100000000000001" customHeight="1" x14ac:dyDescent="0.25">
      <c r="A187" s="88" t="s">
        <v>146</v>
      </c>
      <c r="B187" s="419" t="s">
        <v>143</v>
      </c>
      <c r="C187" s="420"/>
      <c r="D187" s="421" t="s">
        <v>144</v>
      </c>
      <c r="E187" s="422"/>
      <c r="F187" s="420" t="s">
        <v>145</v>
      </c>
      <c r="G187" s="420"/>
      <c r="H187" s="421" t="s">
        <v>148</v>
      </c>
      <c r="I187" s="422"/>
      <c r="J187" s="420" t="s">
        <v>48</v>
      </c>
      <c r="K187" s="423"/>
    </row>
    <row r="188" spans="1:11" ht="20.100000000000001" customHeight="1" x14ac:dyDescent="0.25">
      <c r="A188" s="36">
        <v>1</v>
      </c>
      <c r="B188" s="446"/>
      <c r="C188" s="447"/>
      <c r="D188" s="486"/>
      <c r="E188" s="447"/>
      <c r="F188" s="471"/>
      <c r="G188" s="471"/>
      <c r="H188" s="471"/>
      <c r="I188" s="471"/>
      <c r="J188" s="472"/>
      <c r="K188" s="448"/>
    </row>
    <row r="189" spans="1:11" ht="20.100000000000001" customHeight="1" x14ac:dyDescent="0.25">
      <c r="A189" s="36">
        <v>2</v>
      </c>
      <c r="B189" s="446"/>
      <c r="C189" s="447"/>
      <c r="D189" s="486"/>
      <c r="E189" s="485"/>
      <c r="F189" s="471"/>
      <c r="G189" s="471"/>
      <c r="H189" s="471"/>
      <c r="I189" s="471"/>
      <c r="J189" s="472"/>
      <c r="K189" s="448"/>
    </row>
    <row r="190" spans="1:11" ht="20.100000000000001" customHeight="1" x14ac:dyDescent="0.25">
      <c r="A190" s="36">
        <v>3</v>
      </c>
      <c r="B190" s="446"/>
      <c r="C190" s="447"/>
      <c r="D190" s="486"/>
      <c r="E190" s="485"/>
      <c r="F190" s="471"/>
      <c r="G190" s="471"/>
      <c r="H190" s="471"/>
      <c r="I190" s="471"/>
      <c r="J190" s="472"/>
      <c r="K190" s="448"/>
    </row>
    <row r="191" spans="1:11" ht="20.100000000000001" customHeight="1" x14ac:dyDescent="0.25">
      <c r="A191" s="36">
        <v>4</v>
      </c>
      <c r="B191" s="446"/>
      <c r="C191" s="447"/>
      <c r="D191" s="486"/>
      <c r="E191" s="485"/>
      <c r="F191" s="471"/>
      <c r="G191" s="471"/>
      <c r="H191" s="471"/>
      <c r="I191" s="471"/>
      <c r="J191" s="472"/>
      <c r="K191" s="448"/>
    </row>
    <row r="192" spans="1:11" ht="20.100000000000001" customHeight="1" x14ac:dyDescent="0.25">
      <c r="A192" s="36">
        <v>5</v>
      </c>
      <c r="B192" s="446"/>
      <c r="C192" s="447"/>
      <c r="D192" s="486"/>
      <c r="E192" s="485"/>
      <c r="F192" s="471"/>
      <c r="G192" s="471"/>
      <c r="H192" s="471"/>
      <c r="I192" s="471"/>
      <c r="J192" s="472"/>
      <c r="K192" s="448"/>
    </row>
    <row r="193" spans="1:11" ht="20.100000000000001" customHeight="1" x14ac:dyDescent="0.25">
      <c r="A193" s="36">
        <v>6</v>
      </c>
      <c r="B193" s="446"/>
      <c r="C193" s="485"/>
      <c r="D193" s="486"/>
      <c r="E193" s="485"/>
      <c r="F193" s="471"/>
      <c r="G193" s="471"/>
      <c r="H193" s="471"/>
      <c r="I193" s="471"/>
      <c r="J193" s="472"/>
      <c r="K193" s="448"/>
    </row>
    <row r="194" spans="1:11" ht="20.100000000000001" customHeight="1" x14ac:dyDescent="0.25">
      <c r="A194" s="36">
        <v>7</v>
      </c>
      <c r="B194" s="446"/>
      <c r="C194" s="485"/>
      <c r="D194" s="486"/>
      <c r="E194" s="485"/>
      <c r="F194" s="471"/>
      <c r="G194" s="471"/>
      <c r="H194" s="471"/>
      <c r="I194" s="471"/>
      <c r="J194" s="472"/>
      <c r="K194" s="448"/>
    </row>
    <row r="195" spans="1:11" ht="20.100000000000001" customHeight="1" x14ac:dyDescent="0.25">
      <c r="A195" s="36">
        <v>8</v>
      </c>
      <c r="B195" s="446"/>
      <c r="C195" s="485"/>
      <c r="D195" s="486"/>
      <c r="E195" s="485"/>
      <c r="F195" s="471"/>
      <c r="G195" s="471"/>
      <c r="H195" s="471"/>
      <c r="I195" s="471"/>
      <c r="J195" s="472"/>
      <c r="K195" s="448"/>
    </row>
    <row r="196" spans="1:11" ht="20.100000000000001" customHeight="1" x14ac:dyDescent="0.25">
      <c r="A196" s="36">
        <v>9</v>
      </c>
      <c r="B196" s="446"/>
      <c r="C196" s="485"/>
      <c r="D196" s="486"/>
      <c r="E196" s="485"/>
      <c r="F196" s="471"/>
      <c r="G196" s="471"/>
      <c r="H196" s="471"/>
      <c r="I196" s="471"/>
      <c r="J196" s="576"/>
      <c r="K196" s="484"/>
    </row>
    <row r="197" spans="1:11" ht="20.100000000000001" customHeight="1" x14ac:dyDescent="0.25">
      <c r="A197" s="139">
        <v>10</v>
      </c>
      <c r="B197" s="483"/>
      <c r="C197" s="472"/>
      <c r="D197" s="472"/>
      <c r="E197" s="472"/>
      <c r="F197" s="472"/>
      <c r="G197" s="472"/>
      <c r="H197" s="472"/>
      <c r="I197" s="472"/>
      <c r="J197" s="472"/>
      <c r="K197" s="484"/>
    </row>
    <row r="198" spans="1:11" ht="20.100000000000001" customHeight="1" x14ac:dyDescent="0.25">
      <c r="A198" s="139">
        <v>11</v>
      </c>
      <c r="B198" s="483"/>
      <c r="C198" s="472"/>
      <c r="D198" s="472"/>
      <c r="E198" s="472"/>
      <c r="F198" s="472"/>
      <c r="G198" s="472"/>
      <c r="H198" s="472"/>
      <c r="I198" s="472"/>
      <c r="J198" s="472"/>
      <c r="K198" s="484"/>
    </row>
    <row r="199" spans="1:11" ht="20.100000000000001" customHeight="1" x14ac:dyDescent="0.25">
      <c r="A199" s="139">
        <v>12</v>
      </c>
      <c r="B199" s="483"/>
      <c r="C199" s="472"/>
      <c r="D199" s="472"/>
      <c r="E199" s="472"/>
      <c r="F199" s="472"/>
      <c r="G199" s="472"/>
      <c r="H199" s="472"/>
      <c r="I199" s="472"/>
      <c r="J199" s="472"/>
      <c r="K199" s="484"/>
    </row>
    <row r="200" spans="1:11" ht="20.100000000000001" customHeight="1" x14ac:dyDescent="0.25">
      <c r="A200" s="139">
        <v>13</v>
      </c>
      <c r="B200" s="446"/>
      <c r="C200" s="447"/>
      <c r="D200" s="447"/>
      <c r="E200" s="447"/>
      <c r="F200" s="447"/>
      <c r="G200" s="447"/>
      <c r="H200" s="447"/>
      <c r="I200" s="447"/>
      <c r="J200" s="447"/>
      <c r="K200" s="448"/>
    </row>
    <row r="201" spans="1:11" ht="20.100000000000001" customHeight="1" x14ac:dyDescent="0.25">
      <c r="A201" s="139">
        <v>14</v>
      </c>
      <c r="B201" s="446"/>
      <c r="C201" s="447"/>
      <c r="D201" s="447"/>
      <c r="E201" s="447"/>
      <c r="F201" s="447"/>
      <c r="G201" s="447"/>
      <c r="H201" s="447"/>
      <c r="I201" s="447"/>
      <c r="J201" s="447"/>
      <c r="K201" s="448"/>
    </row>
    <row r="202" spans="1:11" ht="20.100000000000001" customHeight="1" thickBot="1" x14ac:dyDescent="0.3">
      <c r="A202" s="37">
        <v>15</v>
      </c>
      <c r="B202" s="580"/>
      <c r="C202" s="581"/>
      <c r="D202" s="581"/>
      <c r="E202" s="581"/>
      <c r="F202" s="581"/>
      <c r="G202" s="581"/>
      <c r="H202" s="581"/>
      <c r="I202" s="581"/>
      <c r="J202" s="581"/>
      <c r="K202" s="582"/>
    </row>
    <row r="203" spans="1:11" x14ac:dyDescent="0.25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x14ac:dyDescent="0.25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x14ac:dyDescent="0.25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x14ac:dyDescent="0.2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x14ac:dyDescent="0.25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x14ac:dyDescent="0.25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x14ac:dyDescent="0.25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x14ac:dyDescent="0.25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21" x14ac:dyDescent="0.35">
      <c r="A211" s="578" t="s">
        <v>133</v>
      </c>
      <c r="B211" s="578"/>
      <c r="C211" s="578"/>
      <c r="D211" s="578"/>
      <c r="E211" s="578"/>
      <c r="F211" s="578"/>
      <c r="G211" s="578"/>
      <c r="H211" s="578"/>
      <c r="I211" s="578"/>
      <c r="J211" s="578"/>
      <c r="K211" s="578"/>
    </row>
    <row r="212" spans="1:11" ht="15.75" x14ac:dyDescent="0.2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</row>
    <row r="213" spans="1:11" ht="15.75" x14ac:dyDescent="0.2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</row>
    <row r="214" spans="1:11" ht="15.75" x14ac:dyDescent="0.25">
      <c r="A214" s="201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</row>
    <row r="215" spans="1:11" ht="15.75" x14ac:dyDescent="0.25">
      <c r="A215" s="201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</row>
    <row r="216" spans="1:11" ht="15.75" x14ac:dyDescent="0.25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1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1:11" ht="18.75" x14ac:dyDescent="0.3">
      <c r="A218" s="50"/>
      <c r="B218" s="579" t="s">
        <v>134</v>
      </c>
      <c r="C218" s="579"/>
      <c r="D218" s="579"/>
      <c r="E218" s="579"/>
      <c r="F218" s="50"/>
      <c r="G218" s="579" t="s">
        <v>296</v>
      </c>
      <c r="H218" s="579"/>
      <c r="I218" s="579"/>
      <c r="J218" s="579"/>
      <c r="K218" s="50"/>
    </row>
    <row r="219" spans="1:11" x14ac:dyDescent="0.25">
      <c r="A219" s="50"/>
      <c r="B219" s="439"/>
      <c r="C219" s="440"/>
      <c r="D219" s="440"/>
      <c r="E219" s="440"/>
      <c r="F219" s="50"/>
      <c r="G219" s="439"/>
      <c r="H219" s="440"/>
      <c r="I219" s="440"/>
      <c r="J219" s="440"/>
      <c r="K219" s="50"/>
    </row>
    <row r="220" spans="1:11" x14ac:dyDescent="0.25">
      <c r="A220" s="50"/>
      <c r="B220" s="136"/>
      <c r="C220" s="137"/>
      <c r="D220" s="137"/>
      <c r="E220" s="137"/>
      <c r="F220" s="50"/>
      <c r="G220" s="51"/>
      <c r="H220" s="52"/>
      <c r="I220" s="52"/>
      <c r="J220" s="52"/>
      <c r="K220" s="50"/>
    </row>
    <row r="221" spans="1:1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1:11" x14ac:dyDescent="0.25">
      <c r="A222" s="50"/>
      <c r="B222" s="438"/>
      <c r="C222" s="438"/>
      <c r="D222" s="438"/>
      <c r="E222" s="438"/>
      <c r="F222" s="50"/>
      <c r="G222" s="438"/>
      <c r="H222" s="438"/>
      <c r="I222" s="438"/>
      <c r="J222" s="438"/>
      <c r="K222" s="50"/>
    </row>
    <row r="223" spans="1:11" ht="22.5" customHeight="1" x14ac:dyDescent="0.25">
      <c r="A223" s="50"/>
      <c r="B223" s="439" t="s">
        <v>136</v>
      </c>
      <c r="C223" s="440"/>
      <c r="D223" s="440"/>
      <c r="E223" s="440"/>
      <c r="F223" s="50"/>
      <c r="G223" s="441" t="s">
        <v>297</v>
      </c>
      <c r="H223" s="440"/>
      <c r="I223" s="440"/>
      <c r="J223" s="440"/>
      <c r="K223" s="50"/>
    </row>
    <row r="224" spans="1:1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1:13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1:13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1:13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1:13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1:13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1:13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1:13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1:13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1:13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1:13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1:13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92"/>
      <c r="M235" s="93"/>
    </row>
    <row r="236" spans="1:13" x14ac:dyDescent="0.25">
      <c r="A236" s="50"/>
      <c r="B236" s="50"/>
      <c r="C236" s="50"/>
      <c r="D236" s="50"/>
      <c r="E236" s="50"/>
      <c r="F236" s="50"/>
      <c r="G236" s="50"/>
      <c r="H236" s="50"/>
      <c r="I236" s="94"/>
      <c r="J236" s="94"/>
      <c r="K236" s="50"/>
    </row>
    <row r="237" spans="1:13" x14ac:dyDescent="0.25">
      <c r="A237" s="50"/>
      <c r="B237" s="53"/>
      <c r="C237" s="50"/>
      <c r="D237" s="50"/>
      <c r="E237" s="50"/>
      <c r="F237" s="50"/>
      <c r="G237" s="50"/>
      <c r="H237" s="50"/>
      <c r="I237" s="94"/>
      <c r="J237" s="94"/>
      <c r="K237" s="50"/>
    </row>
    <row r="238" spans="1:13" x14ac:dyDescent="0.25">
      <c r="A238" s="50"/>
      <c r="B238" s="50"/>
      <c r="C238" s="50"/>
      <c r="D238" s="50"/>
      <c r="E238" s="50"/>
      <c r="F238" s="50"/>
      <c r="G238" s="50"/>
      <c r="H238" s="50"/>
      <c r="I238" s="94"/>
      <c r="J238" s="94"/>
      <c r="K238" s="50"/>
    </row>
  </sheetData>
  <sheetProtection formatCells="0" formatRows="0" selectLockedCells="1"/>
  <dataConsolidate/>
  <mergeCells count="420">
    <mergeCell ref="G68:H69"/>
    <mergeCell ref="J168:K168"/>
    <mergeCell ref="J169:K169"/>
    <mergeCell ref="B142:K142"/>
    <mergeCell ref="B136:C136"/>
    <mergeCell ref="D136:F136"/>
    <mergeCell ref="B137:C137"/>
    <mergeCell ref="D137:F137"/>
    <mergeCell ref="G136:H136"/>
    <mergeCell ref="G137:H137"/>
    <mergeCell ref="G138:H138"/>
    <mergeCell ref="G139:H139"/>
    <mergeCell ref="J144:K144"/>
    <mergeCell ref="J145:K145"/>
    <mergeCell ref="J146:K146"/>
    <mergeCell ref="J147:K147"/>
    <mergeCell ref="J148:K148"/>
    <mergeCell ref="J151:K151"/>
    <mergeCell ref="B149:I149"/>
    <mergeCell ref="B144:I144"/>
    <mergeCell ref="B145:I145"/>
    <mergeCell ref="B68:C69"/>
    <mergeCell ref="K68:K69"/>
    <mergeCell ref="D68:D69"/>
    <mergeCell ref="A68:A69"/>
    <mergeCell ref="J166:K166"/>
    <mergeCell ref="J167:K167"/>
    <mergeCell ref="B178:E178"/>
    <mergeCell ref="B179:E179"/>
    <mergeCell ref="H187:I187"/>
    <mergeCell ref="J171:K171"/>
    <mergeCell ref="B172:K172"/>
    <mergeCell ref="B174:E174"/>
    <mergeCell ref="B175:E175"/>
    <mergeCell ref="B176:E176"/>
    <mergeCell ref="G176:J176"/>
    <mergeCell ref="B180:E180"/>
    <mergeCell ref="G180:J180"/>
    <mergeCell ref="B182:E182"/>
    <mergeCell ref="B183:E183"/>
    <mergeCell ref="B185:K185"/>
    <mergeCell ref="A186:K186"/>
    <mergeCell ref="B184:E184"/>
    <mergeCell ref="G184:J184"/>
    <mergeCell ref="B187:C187"/>
    <mergeCell ref="J170:K170"/>
    <mergeCell ref="B132:C132"/>
    <mergeCell ref="D130:F130"/>
    <mergeCell ref="G223:J223"/>
    <mergeCell ref="A211:K211"/>
    <mergeCell ref="G218:J218"/>
    <mergeCell ref="G219:J219"/>
    <mergeCell ref="G222:J222"/>
    <mergeCell ref="B191:C191"/>
    <mergeCell ref="D191:E191"/>
    <mergeCell ref="F191:G191"/>
    <mergeCell ref="H191:I191"/>
    <mergeCell ref="J191:K191"/>
    <mergeCell ref="B202:K202"/>
    <mergeCell ref="J192:K192"/>
    <mergeCell ref="B218:E218"/>
    <mergeCell ref="B219:E219"/>
    <mergeCell ref="B222:E222"/>
    <mergeCell ref="B223:E223"/>
    <mergeCell ref="D192:E192"/>
    <mergeCell ref="B192:C192"/>
    <mergeCell ref="B193:C193"/>
    <mergeCell ref="B195:C195"/>
    <mergeCell ref="H193:I193"/>
    <mergeCell ref="H194:I194"/>
    <mergeCell ref="H196:I196"/>
    <mergeCell ref="B194:C194"/>
    <mergeCell ref="J149:K149"/>
    <mergeCell ref="J196:K196"/>
    <mergeCell ref="F196:G196"/>
    <mergeCell ref="D195:E195"/>
    <mergeCell ref="F195:G195"/>
    <mergeCell ref="B151:I151"/>
    <mergeCell ref="G135:H135"/>
    <mergeCell ref="B133:C133"/>
    <mergeCell ref="D133:F133"/>
    <mergeCell ref="G133:H133"/>
    <mergeCell ref="J150:K150"/>
    <mergeCell ref="B146:I146"/>
    <mergeCell ref="B147:I147"/>
    <mergeCell ref="J190:K190"/>
    <mergeCell ref="B188:C188"/>
    <mergeCell ref="J188:K188"/>
    <mergeCell ref="B189:C189"/>
    <mergeCell ref="H192:I192"/>
    <mergeCell ref="F192:G192"/>
    <mergeCell ref="D188:E188"/>
    <mergeCell ref="F188:G188"/>
    <mergeCell ref="H188:I188"/>
    <mergeCell ref="H189:I189"/>
    <mergeCell ref="D190:E190"/>
    <mergeCell ref="F190:G190"/>
    <mergeCell ref="H190:I190"/>
    <mergeCell ref="B190:C190"/>
    <mergeCell ref="F187:G187"/>
    <mergeCell ref="D187:E187"/>
    <mergeCell ref="A152:K152"/>
    <mergeCell ref="A157:K157"/>
    <mergeCell ref="A158:K158"/>
    <mergeCell ref="A167:I167"/>
    <mergeCell ref="A170:I170"/>
    <mergeCell ref="A171:I171"/>
    <mergeCell ref="D189:E189"/>
    <mergeCell ref="F189:G189"/>
    <mergeCell ref="J189:K189"/>
    <mergeCell ref="J187:K187"/>
    <mergeCell ref="B127:C127"/>
    <mergeCell ref="D127:F127"/>
    <mergeCell ref="G127:H127"/>
    <mergeCell ref="B148:I148"/>
    <mergeCell ref="B150:I150"/>
    <mergeCell ref="D138:F138"/>
    <mergeCell ref="B139:C139"/>
    <mergeCell ref="D139:F139"/>
    <mergeCell ref="B135:C135"/>
    <mergeCell ref="D135:F135"/>
    <mergeCell ref="B128:C128"/>
    <mergeCell ref="D128:F128"/>
    <mergeCell ref="G128:H128"/>
    <mergeCell ref="G130:H130"/>
    <mergeCell ref="B130:C130"/>
    <mergeCell ref="D132:F132"/>
    <mergeCell ref="G132:H132"/>
    <mergeCell ref="B141:C141"/>
    <mergeCell ref="D141:F141"/>
    <mergeCell ref="G141:H141"/>
    <mergeCell ref="B138:C138"/>
    <mergeCell ref="B131:C131"/>
    <mergeCell ref="D131:F131"/>
    <mergeCell ref="G131:H131"/>
    <mergeCell ref="B120:C120"/>
    <mergeCell ref="D120:F120"/>
    <mergeCell ref="B121:C121"/>
    <mergeCell ref="D121:F121"/>
    <mergeCell ref="G120:H120"/>
    <mergeCell ref="G121:H121"/>
    <mergeCell ref="G122:H122"/>
    <mergeCell ref="G123:H123"/>
    <mergeCell ref="B126:C126"/>
    <mergeCell ref="D126:F126"/>
    <mergeCell ref="B125:C125"/>
    <mergeCell ref="D125:F125"/>
    <mergeCell ref="G125:H125"/>
    <mergeCell ref="G126:H126"/>
    <mergeCell ref="B124:C124"/>
    <mergeCell ref="D124:F124"/>
    <mergeCell ref="G124:H124"/>
    <mergeCell ref="B122:C122"/>
    <mergeCell ref="D122:F122"/>
    <mergeCell ref="B123:C123"/>
    <mergeCell ref="D123:F123"/>
    <mergeCell ref="B118:C118"/>
    <mergeCell ref="D114:F114"/>
    <mergeCell ref="G114:H114"/>
    <mergeCell ref="D115:F115"/>
    <mergeCell ref="G115:H115"/>
    <mergeCell ref="D116:F116"/>
    <mergeCell ref="G116:H116"/>
    <mergeCell ref="D117:F117"/>
    <mergeCell ref="G117:H117"/>
    <mergeCell ref="D118:F118"/>
    <mergeCell ref="G118:H118"/>
    <mergeCell ref="B116:C116"/>
    <mergeCell ref="B117:C117"/>
    <mergeCell ref="B114:C114"/>
    <mergeCell ref="B115:C115"/>
    <mergeCell ref="B112:C112"/>
    <mergeCell ref="D112:F112"/>
    <mergeCell ref="B110:C110"/>
    <mergeCell ref="D110:F110"/>
    <mergeCell ref="B111:C111"/>
    <mergeCell ref="D111:F111"/>
    <mergeCell ref="G110:H110"/>
    <mergeCell ref="G111:H111"/>
    <mergeCell ref="G112:H112"/>
    <mergeCell ref="B108:C108"/>
    <mergeCell ref="D108:F108"/>
    <mergeCell ref="B106:C106"/>
    <mergeCell ref="D106:F106"/>
    <mergeCell ref="B107:C107"/>
    <mergeCell ref="D107:F107"/>
    <mergeCell ref="G106:H106"/>
    <mergeCell ref="G107:H107"/>
    <mergeCell ref="G108:H108"/>
    <mergeCell ref="B104:C104"/>
    <mergeCell ref="D104:F104"/>
    <mergeCell ref="B105:C105"/>
    <mergeCell ref="D105:F105"/>
    <mergeCell ref="B102:C102"/>
    <mergeCell ref="D102:F102"/>
    <mergeCell ref="B103:C103"/>
    <mergeCell ref="D103:F103"/>
    <mergeCell ref="G102:H102"/>
    <mergeCell ref="G103:H103"/>
    <mergeCell ref="G104:H104"/>
    <mergeCell ref="G105:H105"/>
    <mergeCell ref="B100:C100"/>
    <mergeCell ref="D100:F100"/>
    <mergeCell ref="B98:C98"/>
    <mergeCell ref="D98:F98"/>
    <mergeCell ref="B99:C99"/>
    <mergeCell ref="D99:F99"/>
    <mergeCell ref="G98:H98"/>
    <mergeCell ref="G99:H99"/>
    <mergeCell ref="G100:H100"/>
    <mergeCell ref="B96:C96"/>
    <mergeCell ref="D96:F96"/>
    <mergeCell ref="B97:C97"/>
    <mergeCell ref="D97:F97"/>
    <mergeCell ref="B94:C94"/>
    <mergeCell ref="D94:F94"/>
    <mergeCell ref="B95:C95"/>
    <mergeCell ref="D95:F95"/>
    <mergeCell ref="G94:H94"/>
    <mergeCell ref="G95:H95"/>
    <mergeCell ref="G96:H96"/>
    <mergeCell ref="G97:H97"/>
    <mergeCell ref="B92:C92"/>
    <mergeCell ref="D92:F92"/>
    <mergeCell ref="B90:C90"/>
    <mergeCell ref="D90:F90"/>
    <mergeCell ref="B91:C91"/>
    <mergeCell ref="D91:F91"/>
    <mergeCell ref="G90:H90"/>
    <mergeCell ref="G91:H91"/>
    <mergeCell ref="G92:H92"/>
    <mergeCell ref="D83:F83"/>
    <mergeCell ref="G82:H82"/>
    <mergeCell ref="G83:H83"/>
    <mergeCell ref="G84:H84"/>
    <mergeCell ref="G85:H85"/>
    <mergeCell ref="B88:C88"/>
    <mergeCell ref="D88:F88"/>
    <mergeCell ref="B89:C89"/>
    <mergeCell ref="D89:F89"/>
    <mergeCell ref="B87:C87"/>
    <mergeCell ref="D87:F87"/>
    <mergeCell ref="G87:H87"/>
    <mergeCell ref="G88:H88"/>
    <mergeCell ref="G89:H89"/>
    <mergeCell ref="J57:K57"/>
    <mergeCell ref="A58:C58"/>
    <mergeCell ref="J58:K58"/>
    <mergeCell ref="A59:C59"/>
    <mergeCell ref="J59:K59"/>
    <mergeCell ref="A64:C64"/>
    <mergeCell ref="B71:C71"/>
    <mergeCell ref="D71:F71"/>
    <mergeCell ref="G71:H71"/>
    <mergeCell ref="A65:C65"/>
    <mergeCell ref="J64:K64"/>
    <mergeCell ref="D65:G65"/>
    <mergeCell ref="J60:K60"/>
    <mergeCell ref="J61:K61"/>
    <mergeCell ref="J62:K62"/>
    <mergeCell ref="J63:K63"/>
    <mergeCell ref="J65:K65"/>
    <mergeCell ref="B66:K66"/>
    <mergeCell ref="D57:G57"/>
    <mergeCell ref="D58:G58"/>
    <mergeCell ref="D59:G59"/>
    <mergeCell ref="D64:G64"/>
    <mergeCell ref="A60:C60"/>
    <mergeCell ref="E68:F69"/>
    <mergeCell ref="B50:K50"/>
    <mergeCell ref="B51:K51"/>
    <mergeCell ref="B53:K53"/>
    <mergeCell ref="B54:K54"/>
    <mergeCell ref="D55:F55"/>
    <mergeCell ref="J55:K55"/>
    <mergeCell ref="A56:C56"/>
    <mergeCell ref="J56:K56"/>
    <mergeCell ref="E49:K49"/>
    <mergeCell ref="A55:C55"/>
    <mergeCell ref="D56:G56"/>
    <mergeCell ref="A34:B34"/>
    <mergeCell ref="C34:D34"/>
    <mergeCell ref="A37:B38"/>
    <mergeCell ref="D38:K38"/>
    <mergeCell ref="B45:K45"/>
    <mergeCell ref="B48:C48"/>
    <mergeCell ref="B49:D49"/>
    <mergeCell ref="A35:B36"/>
    <mergeCell ref="C35:D36"/>
    <mergeCell ref="E35:E36"/>
    <mergeCell ref="I35:J35"/>
    <mergeCell ref="F36:H36"/>
    <mergeCell ref="F35:H35"/>
    <mergeCell ref="A39:B44"/>
    <mergeCell ref="C43:K43"/>
    <mergeCell ref="D37:E37"/>
    <mergeCell ref="C44:K44"/>
    <mergeCell ref="G48:H48"/>
    <mergeCell ref="F37:G37"/>
    <mergeCell ref="G39:J39"/>
    <mergeCell ref="G40:J40"/>
    <mergeCell ref="F34:H34"/>
    <mergeCell ref="I34:J34"/>
    <mergeCell ref="I8:K8"/>
    <mergeCell ref="B14:K14"/>
    <mergeCell ref="A32:B32"/>
    <mergeCell ref="F32:H32"/>
    <mergeCell ref="I32:K32"/>
    <mergeCell ref="C28:K29"/>
    <mergeCell ref="A31:B31"/>
    <mergeCell ref="F31:H31"/>
    <mergeCell ref="C31:E31"/>
    <mergeCell ref="I31:K31"/>
    <mergeCell ref="F27:K27"/>
    <mergeCell ref="A16:B27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A33:B33"/>
    <mergeCell ref="F33:H33"/>
    <mergeCell ref="A28:B29"/>
    <mergeCell ref="B30:K30"/>
    <mergeCell ref="B2:J2"/>
    <mergeCell ref="D3:E3"/>
    <mergeCell ref="D4:J4"/>
    <mergeCell ref="B6:D6"/>
    <mergeCell ref="E6:K6"/>
    <mergeCell ref="D15:E15"/>
    <mergeCell ref="I15:J15"/>
    <mergeCell ref="A9:B9"/>
    <mergeCell ref="C9:K9"/>
    <mergeCell ref="B10:K10"/>
    <mergeCell ref="B11:K11"/>
    <mergeCell ref="B12:K12"/>
    <mergeCell ref="B13:K13"/>
    <mergeCell ref="B7:D7"/>
    <mergeCell ref="E7:K7"/>
    <mergeCell ref="B8:D8"/>
    <mergeCell ref="E8:F8"/>
    <mergeCell ref="G8:H8"/>
    <mergeCell ref="F25:K25"/>
    <mergeCell ref="F26:K26"/>
    <mergeCell ref="A57:C57"/>
    <mergeCell ref="B200:K200"/>
    <mergeCell ref="D75:F75"/>
    <mergeCell ref="G75:H75"/>
    <mergeCell ref="G76:H76"/>
    <mergeCell ref="G77:H77"/>
    <mergeCell ref="B80:C80"/>
    <mergeCell ref="B72:C72"/>
    <mergeCell ref="D72:F72"/>
    <mergeCell ref="B73:C73"/>
    <mergeCell ref="D73:F73"/>
    <mergeCell ref="G72:H72"/>
    <mergeCell ref="G73:H73"/>
    <mergeCell ref="B79:C79"/>
    <mergeCell ref="D80:F80"/>
    <mergeCell ref="D78:F78"/>
    <mergeCell ref="D79:F79"/>
    <mergeCell ref="B198:K198"/>
    <mergeCell ref="B199:K199"/>
    <mergeCell ref="B196:C196"/>
    <mergeCell ref="D193:E193"/>
    <mergeCell ref="D194:E194"/>
    <mergeCell ref="D196:E196"/>
    <mergeCell ref="B197:K197"/>
    <mergeCell ref="D60:G60"/>
    <mergeCell ref="A61:C61"/>
    <mergeCell ref="D61:G61"/>
    <mergeCell ref="A62:C62"/>
    <mergeCell ref="D62:G62"/>
    <mergeCell ref="A63:C63"/>
    <mergeCell ref="D63:G63"/>
    <mergeCell ref="F193:G193"/>
    <mergeCell ref="F194:G194"/>
    <mergeCell ref="G78:H78"/>
    <mergeCell ref="G79:H79"/>
    <mergeCell ref="G80:H80"/>
    <mergeCell ref="D76:F76"/>
    <mergeCell ref="D77:F77"/>
    <mergeCell ref="B84:C84"/>
    <mergeCell ref="D84:F84"/>
    <mergeCell ref="B85:C85"/>
    <mergeCell ref="B78:C78"/>
    <mergeCell ref="B75:C75"/>
    <mergeCell ref="B76:C76"/>
    <mergeCell ref="D85:F85"/>
    <mergeCell ref="B82:C82"/>
    <mergeCell ref="D82:F82"/>
    <mergeCell ref="B83:C83"/>
    <mergeCell ref="B201:K201"/>
    <mergeCell ref="A153:K153"/>
    <mergeCell ref="A155:K155"/>
    <mergeCell ref="A159:K159"/>
    <mergeCell ref="B160:K160"/>
    <mergeCell ref="B161:I161"/>
    <mergeCell ref="J161:K161"/>
    <mergeCell ref="J162:K162"/>
    <mergeCell ref="A168:I168"/>
    <mergeCell ref="A169:I169"/>
    <mergeCell ref="A162:I162"/>
    <mergeCell ref="A163:I163"/>
    <mergeCell ref="A164:I164"/>
    <mergeCell ref="A165:I165"/>
    <mergeCell ref="A166:I166"/>
    <mergeCell ref="A154:K154"/>
    <mergeCell ref="J163:K163"/>
    <mergeCell ref="J164:K164"/>
    <mergeCell ref="J165:K165"/>
    <mergeCell ref="A156:K156"/>
    <mergeCell ref="H195:I195"/>
    <mergeCell ref="J193:K193"/>
    <mergeCell ref="J194:K194"/>
    <mergeCell ref="J195:K195"/>
  </mergeCells>
  <conditionalFormatting sqref="K71:K73 K110:K112 K135:K139">
    <cfRule type="cellIs" dxfId="137" priority="365" operator="equal">
      <formula>"C"</formula>
    </cfRule>
    <cfRule type="cellIs" dxfId="136" priority="366" operator="equal">
      <formula>"B"</formula>
    </cfRule>
    <cfRule type="cellIs" dxfId="135" priority="367" operator="equal">
      <formula>"A"</formula>
    </cfRule>
  </conditionalFormatting>
  <conditionalFormatting sqref="K75:K80">
    <cfRule type="cellIs" dxfId="134" priority="249" operator="equal">
      <formula>"C"</formula>
    </cfRule>
    <cfRule type="cellIs" dxfId="133" priority="250" operator="equal">
      <formula>"B"</formula>
    </cfRule>
    <cfRule type="cellIs" dxfId="132" priority="251" operator="equal">
      <formula>"A"</formula>
    </cfRule>
  </conditionalFormatting>
  <conditionalFormatting sqref="K82:K85">
    <cfRule type="cellIs" dxfId="131" priority="246" operator="equal">
      <formula>"C"</formula>
    </cfRule>
    <cfRule type="cellIs" dxfId="130" priority="247" operator="equal">
      <formula>"B"</formula>
    </cfRule>
    <cfRule type="cellIs" dxfId="129" priority="248" operator="equal">
      <formula>"A"</formula>
    </cfRule>
  </conditionalFormatting>
  <conditionalFormatting sqref="K87:K92">
    <cfRule type="cellIs" dxfId="128" priority="243" operator="equal">
      <formula>"C"</formula>
    </cfRule>
    <cfRule type="cellIs" dxfId="127" priority="244" operator="equal">
      <formula>"B"</formula>
    </cfRule>
    <cfRule type="cellIs" dxfId="126" priority="245" operator="equal">
      <formula>"A"</formula>
    </cfRule>
  </conditionalFormatting>
  <conditionalFormatting sqref="K94:K100">
    <cfRule type="cellIs" dxfId="125" priority="237" operator="equal">
      <formula>"C"</formula>
    </cfRule>
    <cfRule type="cellIs" dxfId="124" priority="238" operator="equal">
      <formula>"B"</formula>
    </cfRule>
    <cfRule type="cellIs" dxfId="123" priority="239" operator="equal">
      <formula>"A"</formula>
    </cfRule>
  </conditionalFormatting>
  <conditionalFormatting sqref="K102:K108">
    <cfRule type="cellIs" dxfId="122" priority="234" operator="equal">
      <formula>"C"</formula>
    </cfRule>
    <cfRule type="cellIs" dxfId="121" priority="235" operator="equal">
      <formula>"B"</formula>
    </cfRule>
    <cfRule type="cellIs" dxfId="120" priority="236" operator="equal">
      <formula>"A"</formula>
    </cfRule>
  </conditionalFormatting>
  <conditionalFormatting sqref="K120:K128">
    <cfRule type="cellIs" dxfId="119" priority="222" operator="equal">
      <formula>"C"</formula>
    </cfRule>
    <cfRule type="cellIs" dxfId="118" priority="223" operator="equal">
      <formula>"B"</formula>
    </cfRule>
    <cfRule type="cellIs" dxfId="117" priority="224" operator="equal">
      <formula>"A"</formula>
    </cfRule>
  </conditionalFormatting>
  <conditionalFormatting sqref="K130:K133">
    <cfRule type="cellIs" dxfId="116" priority="219" operator="equal">
      <formula>"C"</formula>
    </cfRule>
    <cfRule type="cellIs" dxfId="115" priority="220" operator="equal">
      <formula>"B"</formula>
    </cfRule>
    <cfRule type="cellIs" dxfId="114" priority="221" operator="equal">
      <formula>"A"</formula>
    </cfRule>
  </conditionalFormatting>
  <conditionalFormatting sqref="K141">
    <cfRule type="cellIs" dxfId="113" priority="210" operator="equal">
      <formula>"C"</formula>
    </cfRule>
    <cfRule type="cellIs" dxfId="112" priority="211" operator="equal">
      <formula>"B"</formula>
    </cfRule>
    <cfRule type="cellIs" dxfId="111" priority="212" operator="equal">
      <formula>"A"</formula>
    </cfRule>
  </conditionalFormatting>
  <conditionalFormatting sqref="J119">
    <cfRule type="cellIs" dxfId="110" priority="171" operator="between">
      <formula>0.5001</formula>
      <formula>1</formula>
    </cfRule>
    <cfRule type="cellIs" dxfId="109" priority="172" operator="between">
      <formula>0.2501</formula>
      <formula>0.5</formula>
    </cfRule>
    <cfRule type="cellIs" dxfId="108" priority="173" operator="between">
      <formula>0.01%</formula>
      <formula>0.25</formula>
    </cfRule>
  </conditionalFormatting>
  <conditionalFormatting sqref="J129">
    <cfRule type="cellIs" dxfId="107" priority="168" operator="between">
      <formula>0.5001</formula>
      <formula>1</formula>
    </cfRule>
    <cfRule type="cellIs" dxfId="106" priority="169" operator="between">
      <formula>0.2501</formula>
      <formula>0.5</formula>
    </cfRule>
    <cfRule type="cellIs" dxfId="105" priority="170" operator="between">
      <formula>0.01%</formula>
      <formula>0.25</formula>
    </cfRule>
  </conditionalFormatting>
  <conditionalFormatting sqref="J134">
    <cfRule type="cellIs" dxfId="104" priority="162" operator="between">
      <formula>0.5001</formula>
      <formula>1</formula>
    </cfRule>
    <cfRule type="cellIs" dxfId="103" priority="163" operator="between">
      <formula>0.2501</formula>
      <formula>0.5</formula>
    </cfRule>
    <cfRule type="cellIs" dxfId="102" priority="164" operator="between">
      <formula>0.01%</formula>
      <formula>0.25</formula>
    </cfRule>
  </conditionalFormatting>
  <conditionalFormatting sqref="J140">
    <cfRule type="cellIs" dxfId="101" priority="159" operator="between">
      <formula>0.5001</formula>
      <formula>1</formula>
    </cfRule>
    <cfRule type="cellIs" dxfId="100" priority="160" operator="between">
      <formula>0.2501</formula>
      <formula>0.5</formula>
    </cfRule>
    <cfRule type="cellIs" dxfId="99" priority="161" operator="between">
      <formula>0.01%</formula>
      <formula>0.25</formula>
    </cfRule>
  </conditionalFormatting>
  <conditionalFormatting sqref="K114:K118">
    <cfRule type="cellIs" dxfId="98" priority="141" operator="equal">
      <formula>"C"</formula>
    </cfRule>
    <cfRule type="cellIs" dxfId="97" priority="142" operator="equal">
      <formula>"B"</formula>
    </cfRule>
    <cfRule type="cellIs" dxfId="96" priority="143" operator="equal">
      <formula>"A"</formula>
    </cfRule>
  </conditionalFormatting>
  <conditionalFormatting sqref="J71:J73">
    <cfRule type="cellIs" dxfId="95" priority="116" operator="between">
      <formula>0.0001</formula>
      <formula>0.2</formula>
    </cfRule>
    <cfRule type="cellIs" dxfId="94" priority="117" operator="greaterThan">
      <formula>0.7</formula>
    </cfRule>
    <cfRule type="cellIs" dxfId="93" priority="118" operator="between">
      <formula>0.501</formula>
      <formula>0.7</formula>
    </cfRule>
    <cfRule type="cellIs" dxfId="92" priority="119" operator="between">
      <formula>0.351</formula>
      <formula>0.5</formula>
    </cfRule>
    <cfRule type="cellIs" dxfId="91" priority="120" operator="between">
      <formula>0.21</formula>
      <formula>0.35</formula>
    </cfRule>
  </conditionalFormatting>
  <conditionalFormatting sqref="J75:J80">
    <cfRule type="cellIs" dxfId="90" priority="51" operator="between">
      <formula>0.0001</formula>
      <formula>0.2</formula>
    </cfRule>
    <cfRule type="cellIs" dxfId="89" priority="52" operator="greaterThan">
      <formula>0.7</formula>
    </cfRule>
    <cfRule type="cellIs" dxfId="88" priority="53" operator="between">
      <formula>0.501</formula>
      <formula>0.7</formula>
    </cfRule>
    <cfRule type="cellIs" dxfId="87" priority="54" operator="between">
      <formula>0.351</formula>
      <formula>0.5</formula>
    </cfRule>
    <cfRule type="cellIs" dxfId="86" priority="55" operator="between">
      <formula>0.21</formula>
      <formula>0.35</formula>
    </cfRule>
  </conditionalFormatting>
  <conditionalFormatting sqref="J82:J85">
    <cfRule type="cellIs" dxfId="85" priority="46" operator="between">
      <formula>0.0001</formula>
      <formula>0.2</formula>
    </cfRule>
    <cfRule type="cellIs" dxfId="84" priority="47" operator="greaterThan">
      <formula>0.7</formula>
    </cfRule>
    <cfRule type="cellIs" dxfId="83" priority="48" operator="between">
      <formula>0.501</formula>
      <formula>0.7</formula>
    </cfRule>
    <cfRule type="cellIs" dxfId="82" priority="49" operator="between">
      <formula>0.351</formula>
      <formula>0.5</formula>
    </cfRule>
    <cfRule type="cellIs" dxfId="81" priority="50" operator="between">
      <formula>0.21</formula>
      <formula>0.35</formula>
    </cfRule>
  </conditionalFormatting>
  <conditionalFormatting sqref="J87:J92">
    <cfRule type="cellIs" dxfId="80" priority="41" operator="between">
      <formula>0.0001</formula>
      <formula>0.2</formula>
    </cfRule>
    <cfRule type="cellIs" dxfId="79" priority="42" operator="greaterThan">
      <formula>0.7</formula>
    </cfRule>
    <cfRule type="cellIs" dxfId="78" priority="43" operator="between">
      <formula>0.501</formula>
      <formula>0.7</formula>
    </cfRule>
    <cfRule type="cellIs" dxfId="77" priority="44" operator="between">
      <formula>0.351</formula>
      <formula>0.5</formula>
    </cfRule>
    <cfRule type="cellIs" dxfId="76" priority="45" operator="between">
      <formula>0.21</formula>
      <formula>0.35</formula>
    </cfRule>
  </conditionalFormatting>
  <conditionalFormatting sqref="J94:J100">
    <cfRule type="cellIs" dxfId="75" priority="36" operator="between">
      <formula>0.0001</formula>
      <formula>0.2</formula>
    </cfRule>
    <cfRule type="cellIs" dxfId="74" priority="37" operator="greaterThan">
      <formula>0.7</formula>
    </cfRule>
    <cfRule type="cellIs" dxfId="73" priority="38" operator="between">
      <formula>0.501</formula>
      <formula>0.7</formula>
    </cfRule>
    <cfRule type="cellIs" dxfId="72" priority="39" operator="between">
      <formula>0.351</formula>
      <formula>0.5</formula>
    </cfRule>
    <cfRule type="cellIs" dxfId="71" priority="40" operator="between">
      <formula>0.21</formula>
      <formula>0.35</formula>
    </cfRule>
  </conditionalFormatting>
  <conditionalFormatting sqref="J102:J108">
    <cfRule type="cellIs" dxfId="70" priority="31" operator="between">
      <formula>0.0001</formula>
      <formula>0.2</formula>
    </cfRule>
    <cfRule type="cellIs" dxfId="69" priority="32" operator="greaterThan">
      <formula>0.7</formula>
    </cfRule>
    <cfRule type="cellIs" dxfId="68" priority="33" operator="between">
      <formula>0.501</formula>
      <formula>0.7</formula>
    </cfRule>
    <cfRule type="cellIs" dxfId="67" priority="34" operator="between">
      <formula>0.351</formula>
      <formula>0.5</formula>
    </cfRule>
    <cfRule type="cellIs" dxfId="66" priority="35" operator="between">
      <formula>0.21</formula>
      <formula>0.35</formula>
    </cfRule>
  </conditionalFormatting>
  <conditionalFormatting sqref="J110:J112">
    <cfRule type="cellIs" dxfId="65" priority="26" operator="between">
      <formula>0.0001</formula>
      <formula>0.2</formula>
    </cfRule>
    <cfRule type="cellIs" dxfId="64" priority="27" operator="greaterThan">
      <formula>0.7</formula>
    </cfRule>
    <cfRule type="cellIs" dxfId="63" priority="28" operator="between">
      <formula>0.501</formula>
      <formula>0.7</formula>
    </cfRule>
    <cfRule type="cellIs" dxfId="62" priority="29" operator="between">
      <formula>0.351</formula>
      <formula>0.5</formula>
    </cfRule>
    <cfRule type="cellIs" dxfId="61" priority="30" operator="between">
      <formula>0.21</formula>
      <formula>0.35</formula>
    </cfRule>
  </conditionalFormatting>
  <conditionalFormatting sqref="J114:J118">
    <cfRule type="cellIs" dxfId="60" priority="21" operator="between">
      <formula>0.0001</formula>
      <formula>0.2</formula>
    </cfRule>
    <cfRule type="cellIs" dxfId="59" priority="22" operator="greaterThan">
      <formula>0.7</formula>
    </cfRule>
    <cfRule type="cellIs" dxfId="58" priority="23" operator="between">
      <formula>0.501</formula>
      <formula>0.7</formula>
    </cfRule>
    <cfRule type="cellIs" dxfId="57" priority="24" operator="between">
      <formula>0.351</formula>
      <formula>0.5</formula>
    </cfRule>
    <cfRule type="cellIs" dxfId="56" priority="25" operator="between">
      <formula>0.21</formula>
      <formula>0.35</formula>
    </cfRule>
  </conditionalFormatting>
  <conditionalFormatting sqref="J120:J128">
    <cfRule type="cellIs" dxfId="55" priority="16" operator="between">
      <formula>0.0001</formula>
      <formula>0.2</formula>
    </cfRule>
    <cfRule type="cellIs" dxfId="54" priority="17" operator="greaterThan">
      <formula>0.7</formula>
    </cfRule>
    <cfRule type="cellIs" dxfId="53" priority="18" operator="between">
      <formula>0.501</formula>
      <formula>0.7</formula>
    </cfRule>
    <cfRule type="cellIs" dxfId="52" priority="19" operator="between">
      <formula>0.351</formula>
      <formula>0.5</formula>
    </cfRule>
    <cfRule type="cellIs" dxfId="51" priority="20" operator="between">
      <formula>0.21</formula>
      <formula>0.35</formula>
    </cfRule>
  </conditionalFormatting>
  <conditionalFormatting sqref="J130:J133">
    <cfRule type="cellIs" dxfId="50" priority="11" operator="between">
      <formula>0.0001</formula>
      <formula>0.2</formula>
    </cfRule>
    <cfRule type="cellIs" dxfId="49" priority="12" operator="greaterThan">
      <formula>0.7</formula>
    </cfRule>
    <cfRule type="cellIs" dxfId="48" priority="13" operator="between">
      <formula>0.501</formula>
      <formula>0.7</formula>
    </cfRule>
    <cfRule type="cellIs" dxfId="47" priority="14" operator="between">
      <formula>0.351</formula>
      <formula>0.5</formula>
    </cfRule>
    <cfRule type="cellIs" dxfId="46" priority="15" operator="between">
      <formula>0.21</formula>
      <formula>0.35</formula>
    </cfRule>
  </conditionalFormatting>
  <conditionalFormatting sqref="J135:J139">
    <cfRule type="cellIs" dxfId="45" priority="6" operator="between">
      <formula>0.0001</formula>
      <formula>0.2</formula>
    </cfRule>
    <cfRule type="cellIs" dxfId="44" priority="7" operator="greaterThan">
      <formula>0.7</formula>
    </cfRule>
    <cfRule type="cellIs" dxfId="43" priority="8" operator="between">
      <formula>0.501</formula>
      <formula>0.7</formula>
    </cfRule>
    <cfRule type="cellIs" dxfId="42" priority="9" operator="between">
      <formula>0.351</formula>
      <formula>0.5</formula>
    </cfRule>
    <cfRule type="cellIs" dxfId="41" priority="10" operator="between">
      <formula>0.21</formula>
      <formula>0.35</formula>
    </cfRule>
  </conditionalFormatting>
  <conditionalFormatting sqref="J141">
    <cfRule type="cellIs" dxfId="40" priority="1" operator="between">
      <formula>0.0001</formula>
      <formula>0.2</formula>
    </cfRule>
    <cfRule type="cellIs" dxfId="39" priority="2" operator="greaterThan">
      <formula>0.7</formula>
    </cfRule>
    <cfRule type="cellIs" dxfId="38" priority="3" operator="between">
      <formula>0.501</formula>
      <formula>0.7</formula>
    </cfRule>
    <cfRule type="cellIs" dxfId="37" priority="4" operator="between">
      <formula>0.351</formula>
      <formula>0.5</formula>
    </cfRule>
    <cfRule type="cellIs" dxfId="36" priority="5" operator="between">
      <formula>0.21</formula>
      <formula>0.35</formula>
    </cfRule>
  </conditionalFormatting>
  <dataValidations xWindow="649" yWindow="613" count="13">
    <dataValidation allowBlank="1" showInputMessage="1" showErrorMessage="1" sqref="K141 K75:K80 K82:K85 K87:K92 K94:K100 K102:K108 K110:K112 K114:K118 K120:K128 K130:K133 K135:K139"/>
    <dataValidation type="date" allowBlank="1" showInputMessage="1" showErrorMessage="1" error="BŁAD DATY_x000a_(rrrr-mm-dd)" sqref="E48 J48">
      <formula1>TODAY()-(10*395)</formula1>
      <formula2>TODAY()</formula2>
    </dataValidation>
    <dataValidation type="list" allowBlank="1" showInputMessage="1" showErrorMessage="1" sqref="E7:K7">
      <formula1>"32 Wojskowy Oddział Gospodarczy w Zamościu,33 Wojskowy Oddział Gospodarczy w Nowej Dębie,34 Wojskowy Oddział Gospodarczy w Rzeszowie,41 Baza Lotnictwa Szkolnego w Dęblinie,23 Baza Lotnictwa Taktycznego w Mińsku Mazowieckim"</formula1>
    </dataValidation>
    <dataValidation type="date" allowBlank="1" showInputMessage="1" showErrorMessage="1" error="Nie poprawny zakres lub format daty" prompt="Data format_x000a_rrrr-mm-dd" sqref="H56:H65">
      <formula1>43831</formula1>
      <formula2>54789</formula2>
    </dataValidation>
    <dataValidation type="list" allowBlank="1" showInputMessage="1" showErrorMessage="1" sqref="J144:J148 J150">
      <formula1>"Spełnia,Nie Spełnia"</formula1>
    </dataValidation>
    <dataValidation type="list" allowBlank="1" showInputMessage="1" showErrorMessage="1" sqref="J33 D32:D33">
      <formula1>"TAK,NIE"</formula1>
    </dataValidation>
    <dataValidation type="decimal" allowBlank="1" showInputMessage="1" showErrorMessage="1" error="Wartość musi być liczbą i zawierać się w przedziale 0% - 100%" sqref="J71:J73 J75:J80 J82:J85 J87:J92 J94:J100 J102:J108 J110:J112 J114:J118 J120:J128 J130:J133 J135:J139 J141">
      <formula1>0</formula1>
      <formula2>1</formula2>
    </dataValidation>
    <dataValidation type="date" allowBlank="1" showInputMessage="1" showErrorMessage="1" errorTitle="Format Daty" error="Błedny format daty" promptTitle="Datę nalezy wpisywać w formacie" prompt="rok-miesiąc-dzień_x000a_rrrr-mm-dd" sqref="D15:E15">
      <formula1>40179</formula1>
      <formula2>54789</formula2>
    </dataValidation>
    <dataValidation type="list" allowBlank="1" showInputMessage="1" showErrorMessage="1" sqref="J151:K151">
      <formula1>"Nie Szpeci,Szpeci"</formula1>
    </dataValidation>
    <dataValidation type="list" allowBlank="1" showInputMessage="1" showErrorMessage="1" sqref="J149:K149">
      <formula1>"Nie Zagraża,Zagraża"</formula1>
    </dataValidation>
    <dataValidation type="date" allowBlank="1" showInputMessage="1" showErrorMessage="1" errorTitle="Data" error="Błednie wpisana data._x000a_- Poprawny format: RRRR-MM-DD  _x000a_- poza zakresem możliwych terminów (do 10 lat)" promptTitle="Data realizacja" prompt="Terminu realizacji możliwy do 10 lata od daty sporządzenia protokołu._x000a_data; rrrr-mm-dd" sqref="J162:K171">
      <formula1>$D$15</formula1>
      <formula2>DATE(YEAR($D$15)+10,MONTH($D$15),DAY($D$15))</formula2>
    </dataValidation>
    <dataValidation type="date" allowBlank="1" showInputMessage="1" showErrorMessage="1" errorTitle="Data" error="Błednie wpisana data._x000a_- Poprawny format: RRRR-MM-DD  _x000a_- poza zakresem możliwych terminów (do 5 lat)" promptTitle="Data wazności pomiaru" prompt="Maksymalnie 5 lat od daty sporządzenia protokołu_x000a_Format; rrrr-mm-dd" sqref="H188:I196">
      <formula1>F188</formula1>
      <formula2>DATE(YEAR($D$15)+5,MONTH($D$15),DAY($D$15))</formula2>
    </dataValidation>
    <dataValidation type="date" allowBlank="1" showInputMessage="1" showErrorMessage="1" errorTitle="Data" error="Błednie wpisana data._x000a_- Poprawny format: RRRR-MM-DD  _x000a_- poza zakresem możliwych terminów (do 5 lat wstecz)" promptTitle="Data pomiaru" prompt="Maksymalnie do 5 lat wstecz od daty sporządzenia protokołu_x000a_Format; rrrr-mm-dd" sqref="F188:G196">
      <formula1>DATE(YEAR($D$15)-5,MONTH($D$15),DAY($D$15))</formula1>
      <formula2>$D$15</formula2>
    </dataValidation>
  </dataValidations>
  <printOptions horizontalCentered="1"/>
  <pageMargins left="0.55118110236220474" right="0.55118110236220474" top="0.59055118110236227" bottom="0.59055118110236227" header="0.39370078740157483" footer="0.39370078740157483"/>
  <pageSetup paperSize="9" scale="90" orientation="portrait" blackAndWhite="1" r:id="rId1"/>
  <headerFooter>
    <oddFooter>&amp;L&amp;8&amp;D&amp;C- &amp;P/&amp;N -&amp;R&amp;8&amp;F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49" yWindow="613" count="8">
        <x14:dataValidation type="list" allowBlank="1" showInputMessage="1" showErrorMessage="1" prompt="Wybierz stan realizacji">
          <x14:formula1>
            <xm:f>DANE!$I$17:$I$23</xm:f>
          </x14:formula1>
          <xm:sqref>I56:I65</xm:sqref>
        </x14:dataValidation>
        <x14:dataValidation type="list" allowBlank="1" showInputMessage="1" showErrorMessage="1">
          <x14:formula1>
            <xm:f>DANE!$G$33:$G$40</xm:f>
          </x14:formula1>
          <xm:sqref>G39:J40</xm:sqref>
        </x14:dataValidation>
        <x14:dataValidation type="list" allowBlank="1" showInputMessage="1" showErrorMessage="1">
          <x14:formula1>
            <xm:f>DANE!$I$47:$I$48</xm:f>
          </x14:formula1>
          <xm:sqref>C39:C42</xm:sqref>
        </x14:dataValidation>
        <x14:dataValidation type="list" allowBlank="1" showInputMessage="1" showErrorMessage="1">
          <x14:formula1>
            <xm:f>DANE!$G$73:$G$81</xm:f>
          </x14:formula1>
          <xm:sqref>A152</xm:sqref>
        </x14:dataValidation>
        <x14:dataValidation type="list" allowBlank="1" showInputMessage="1" showErrorMessage="1">
          <x14:formula1>
            <xm:f>DANE!J33:J38</xm:f>
          </x14:formula1>
          <xm:sqref>E37</xm:sqref>
        </x14:dataValidation>
        <x14:dataValidation type="list" allowBlank="1" showInputMessage="1" showErrorMessage="1">
          <x14:formula1>
            <xm:f>DANE!I34:I39</xm:f>
          </x14:formula1>
          <xm:sqref>D37</xm:sqref>
        </x14:dataValidation>
        <x14:dataValidation type="list" allowBlank="1" showInputMessage="1" showErrorMessage="1">
          <x14:formula1>
            <xm:f>DANE!J33:J38</xm:f>
          </x14:formula1>
          <xm:sqref>G37</xm:sqref>
        </x14:dataValidation>
        <x14:dataValidation type="list" allowBlank="1" showInputMessage="1" showErrorMessage="1">
          <x14:formula1>
            <xm:f>DANE!I34:I39</xm:f>
          </x14:formula1>
          <xm:sqref>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93"/>
  <sheetViews>
    <sheetView topLeftCell="E16" zoomScaleNormal="100" workbookViewId="0">
      <selection activeCell="G21" sqref="G21"/>
    </sheetView>
  </sheetViews>
  <sheetFormatPr defaultRowHeight="14.25" x14ac:dyDescent="0.2"/>
  <cols>
    <col min="1" max="1" width="15.42578125" style="170" bestFit="1" customWidth="1"/>
    <col min="2" max="2" width="48.85546875" style="170" customWidth="1"/>
    <col min="3" max="3" width="59.7109375" style="170" bestFit="1" customWidth="1"/>
    <col min="4" max="4" width="92.28515625" style="170" customWidth="1"/>
    <col min="5" max="5" width="19" style="170" customWidth="1"/>
    <col min="6" max="6" width="10.5703125" style="170" customWidth="1"/>
    <col min="7" max="7" width="82.5703125" style="170" customWidth="1"/>
    <col min="8" max="8" width="21.5703125" style="170" customWidth="1"/>
    <col min="9" max="9" width="31" style="170" customWidth="1"/>
    <col min="10" max="10" width="22.7109375" style="170" customWidth="1"/>
    <col min="11" max="11" width="9.140625" style="170"/>
    <col min="12" max="12" width="10.85546875" style="170" customWidth="1"/>
    <col min="13" max="16384" width="9.140625" style="170"/>
  </cols>
  <sheetData>
    <row r="1" spans="1:15" ht="15" customHeight="1" x14ac:dyDescent="0.2"/>
    <row r="2" spans="1:15" ht="15" x14ac:dyDescent="0.25">
      <c r="A2" s="171" t="s">
        <v>155</v>
      </c>
      <c r="B2" s="171" t="s">
        <v>156</v>
      </c>
      <c r="C2" s="171" t="s">
        <v>157</v>
      </c>
      <c r="D2" s="171" t="s">
        <v>413</v>
      </c>
      <c r="F2" s="171" t="s">
        <v>248</v>
      </c>
      <c r="G2" s="171" t="s">
        <v>249</v>
      </c>
      <c r="I2" s="171" t="s">
        <v>258</v>
      </c>
      <c r="J2" s="171" t="s">
        <v>257</v>
      </c>
      <c r="L2" s="172" t="s">
        <v>379</v>
      </c>
      <c r="M2" s="173" t="s">
        <v>392</v>
      </c>
      <c r="O2" s="170" t="str">
        <f>VLOOKUP(K16,ProcZUzycia[],2,TRUE)</f>
        <v>Nie występuje</v>
      </c>
    </row>
    <row r="3" spans="1:15" x14ac:dyDescent="0.2">
      <c r="A3" s="174">
        <v>1</v>
      </c>
      <c r="B3" s="174"/>
      <c r="C3" s="174"/>
      <c r="D3" s="174" t="str">
        <f>DANE!$B3&amp;" - "&amp;DANE!$C3</f>
        <v xml:space="preserve"> - </v>
      </c>
      <c r="F3" s="174">
        <v>1</v>
      </c>
      <c r="G3" s="174" t="s">
        <v>256</v>
      </c>
      <c r="I3" s="183">
        <v>0</v>
      </c>
      <c r="J3" s="174" t="s">
        <v>259</v>
      </c>
      <c r="L3" s="172" t="s">
        <v>380</v>
      </c>
      <c r="M3" s="173" t="s">
        <v>393</v>
      </c>
    </row>
    <row r="4" spans="1:15" x14ac:dyDescent="0.2">
      <c r="A4" s="175">
        <v>2</v>
      </c>
      <c r="B4" s="175" t="s">
        <v>158</v>
      </c>
      <c r="C4" s="175" t="s">
        <v>159</v>
      </c>
      <c r="D4" s="175" t="str">
        <f>DANE!$B4&amp;" - "&amp;DANE!$C4</f>
        <v>GOSPODARCZE - CHLEWNIE</v>
      </c>
      <c r="F4" s="175">
        <v>2</v>
      </c>
      <c r="G4" s="175" t="s">
        <v>250</v>
      </c>
      <c r="I4" s="184">
        <v>1E-4</v>
      </c>
      <c r="J4" s="175" t="s">
        <v>379</v>
      </c>
      <c r="L4" s="172" t="s">
        <v>381</v>
      </c>
      <c r="M4" s="173" t="s">
        <v>394</v>
      </c>
    </row>
    <row r="5" spans="1:15" x14ac:dyDescent="0.2">
      <c r="A5" s="174">
        <v>3</v>
      </c>
      <c r="B5" s="174" t="s">
        <v>158</v>
      </c>
      <c r="C5" s="174" t="s">
        <v>160</v>
      </c>
      <c r="D5" s="174" t="str">
        <f>DANE!$B5&amp;" - "&amp;DANE!$C5</f>
        <v>GOSPODARCZE - CIEPLARNIE</v>
      </c>
      <c r="F5" s="174">
        <v>3</v>
      </c>
      <c r="G5" s="174" t="s">
        <v>251</v>
      </c>
      <c r="I5" s="183">
        <v>0.21</v>
      </c>
      <c r="J5" s="174" t="s">
        <v>380</v>
      </c>
      <c r="L5" s="172" t="s">
        <v>382</v>
      </c>
      <c r="M5" s="173" t="s">
        <v>395</v>
      </c>
    </row>
    <row r="6" spans="1:15" x14ac:dyDescent="0.2">
      <c r="A6" s="175">
        <v>4</v>
      </c>
      <c r="B6" s="175" t="s">
        <v>158</v>
      </c>
      <c r="C6" s="175" t="s">
        <v>161</v>
      </c>
      <c r="D6" s="175" t="str">
        <f>DANE!$B6&amp;" - "&amp;DANE!$C6</f>
        <v>GOSPODARCZE - INNE GOSPODARCZE</v>
      </c>
      <c r="F6" s="175">
        <v>4</v>
      </c>
      <c r="G6" s="175" t="s">
        <v>252</v>
      </c>
      <c r="I6" s="183">
        <v>0.36</v>
      </c>
      <c r="J6" s="174" t="s">
        <v>381</v>
      </c>
      <c r="L6" s="172" t="s">
        <v>383</v>
      </c>
      <c r="M6" s="176" t="s">
        <v>384</v>
      </c>
    </row>
    <row r="7" spans="1:15" x14ac:dyDescent="0.2">
      <c r="A7" s="174">
        <v>5</v>
      </c>
      <c r="B7" s="174" t="s">
        <v>158</v>
      </c>
      <c r="C7" s="174" t="s">
        <v>162</v>
      </c>
      <c r="D7" s="174" t="str">
        <f>DANE!$B7&amp;" - "&amp;DANE!$C7</f>
        <v>GOSPODARCZE - JADALNIE</v>
      </c>
      <c r="F7" s="174">
        <v>5</v>
      </c>
      <c r="G7" s="174" t="s">
        <v>253</v>
      </c>
      <c r="I7" s="183">
        <v>0.51</v>
      </c>
      <c r="J7" s="174" t="s">
        <v>385</v>
      </c>
    </row>
    <row r="8" spans="1:15" x14ac:dyDescent="0.2">
      <c r="A8" s="175">
        <v>6</v>
      </c>
      <c r="B8" s="175" t="s">
        <v>158</v>
      </c>
      <c r="C8" s="175" t="s">
        <v>163</v>
      </c>
      <c r="D8" s="175" t="str">
        <f>DANE!$B8&amp;" - "&amp;DANE!$C8</f>
        <v>GOSPODARCZE - KASYNOWE</v>
      </c>
      <c r="F8" s="175">
        <v>6</v>
      </c>
      <c r="G8" s="175" t="s">
        <v>254</v>
      </c>
      <c r="I8" s="184">
        <v>0.71</v>
      </c>
      <c r="J8" s="175" t="s">
        <v>386</v>
      </c>
    </row>
    <row r="9" spans="1:15" x14ac:dyDescent="0.2">
      <c r="A9" s="174">
        <v>7</v>
      </c>
      <c r="B9" s="174" t="s">
        <v>158</v>
      </c>
      <c r="C9" s="174" t="s">
        <v>164</v>
      </c>
      <c r="D9" s="174" t="str">
        <f>DANE!$B9&amp;" - "&amp;DANE!$C9</f>
        <v>GOSPODARCZE - KUCHNIE</v>
      </c>
      <c r="F9" s="174">
        <v>7</v>
      </c>
      <c r="G9" s="174" t="s">
        <v>255</v>
      </c>
      <c r="I9" s="177"/>
    </row>
    <row r="10" spans="1:15" x14ac:dyDescent="0.2">
      <c r="A10" s="175">
        <v>8</v>
      </c>
      <c r="B10" s="175" t="s">
        <v>158</v>
      </c>
      <c r="C10" s="175" t="s">
        <v>165</v>
      </c>
      <c r="D10" s="175" t="str">
        <f>DANE!$B10&amp;" - "&amp;DANE!$C10</f>
        <v>GOSPODARCZE - KUCHNIE I JADALNIE (STOŁÓWKI)</v>
      </c>
      <c r="I10" s="178"/>
    </row>
    <row r="11" spans="1:15" x14ac:dyDescent="0.2">
      <c r="A11" s="174">
        <v>9</v>
      </c>
      <c r="B11" s="174" t="s">
        <v>158</v>
      </c>
      <c r="C11" s="174" t="s">
        <v>166</v>
      </c>
      <c r="D11" s="174" t="str">
        <f>DANE!$B11&amp;" - "&amp;DANE!$C11</f>
        <v>GOSPODARCZE - ŁAŹNIE</v>
      </c>
      <c r="I11" s="178"/>
    </row>
    <row r="12" spans="1:15" x14ac:dyDescent="0.2">
      <c r="A12" s="175">
        <v>10</v>
      </c>
      <c r="B12" s="175" t="s">
        <v>158</v>
      </c>
      <c r="C12" s="175" t="s">
        <v>167</v>
      </c>
      <c r="D12" s="175" t="str">
        <f>DANE!$B12&amp;" - "&amp;DANE!$C12</f>
        <v>GOSPODARCZE - PIEKARNIE</v>
      </c>
    </row>
    <row r="13" spans="1:15" x14ac:dyDescent="0.2">
      <c r="A13" s="174">
        <v>11</v>
      </c>
      <c r="B13" s="174" t="s">
        <v>158</v>
      </c>
      <c r="C13" s="174" t="s">
        <v>168</v>
      </c>
      <c r="D13" s="174" t="str">
        <f>DANE!$B13&amp;" - "&amp;DANE!$C13</f>
        <v>GOSPODARCZE - PRALNIE</v>
      </c>
    </row>
    <row r="14" spans="1:15" x14ac:dyDescent="0.2">
      <c r="A14" s="175">
        <v>12</v>
      </c>
      <c r="B14" s="175" t="s">
        <v>158</v>
      </c>
      <c r="C14" s="175" t="s">
        <v>169</v>
      </c>
      <c r="D14" s="175" t="str">
        <f>DANE!$B14&amp;" - "&amp;DANE!$C14</f>
        <v>GOSPODARCZE - STAJNIE</v>
      </c>
    </row>
    <row r="15" spans="1:15" x14ac:dyDescent="0.2">
      <c r="A15" s="174">
        <v>13</v>
      </c>
      <c r="B15" s="174" t="s">
        <v>170</v>
      </c>
      <c r="C15" s="174" t="s">
        <v>171</v>
      </c>
      <c r="D15" s="174" t="str">
        <f>DANE!$B15&amp;" - "&amp;DANE!$C15</f>
        <v>KOSZAROWO-ADMINISTRACYJNE - ARESZTY</v>
      </c>
    </row>
    <row r="16" spans="1:15" x14ac:dyDescent="0.2">
      <c r="A16" s="175">
        <v>14</v>
      </c>
      <c r="B16" s="175" t="s">
        <v>170</v>
      </c>
      <c r="C16" s="175" t="s">
        <v>172</v>
      </c>
      <c r="D16" s="175" t="str">
        <f>DANE!$B16&amp;" - "&amp;DANE!$C16</f>
        <v>KOSZAROWO-ADMINISTRACYJNE - BIUROWO-SZTABOWE</v>
      </c>
      <c r="F16" s="170" t="s">
        <v>262</v>
      </c>
      <c r="G16" s="170" t="s">
        <v>263</v>
      </c>
      <c r="I16" s="170" t="s">
        <v>387</v>
      </c>
      <c r="K16" s="178"/>
    </row>
    <row r="17" spans="1:9" x14ac:dyDescent="0.2">
      <c r="A17" s="174">
        <v>15</v>
      </c>
      <c r="B17" s="174" t="s">
        <v>170</v>
      </c>
      <c r="C17" s="174" t="s">
        <v>173</v>
      </c>
      <c r="D17" s="174" t="str">
        <f>DANE!$B17&amp;" - "&amp;DANE!$C17</f>
        <v>KOSZAROWO-ADMINISTRACYJNE - INNE OGÓLNOWOJSKOWE</v>
      </c>
      <c r="F17" s="170">
        <v>1</v>
      </c>
      <c r="G17" s="170" t="s">
        <v>264</v>
      </c>
      <c r="I17" s="170" t="s">
        <v>389</v>
      </c>
    </row>
    <row r="18" spans="1:9" x14ac:dyDescent="0.2">
      <c r="A18" s="175">
        <v>16</v>
      </c>
      <c r="B18" s="175" t="s">
        <v>170</v>
      </c>
      <c r="C18" s="175" t="s">
        <v>174</v>
      </c>
      <c r="D18" s="175" t="str">
        <f>DANE!$B18&amp;" - "&amp;DANE!$C18</f>
        <v>KOSZAROWO-ADMINISTRACYJNE - KOSZAROWE</v>
      </c>
      <c r="F18" s="170">
        <v>2</v>
      </c>
      <c r="G18" s="170" t="s">
        <v>265</v>
      </c>
      <c r="I18" s="170" t="s">
        <v>391</v>
      </c>
    </row>
    <row r="19" spans="1:9" x14ac:dyDescent="0.2">
      <c r="A19" s="174">
        <v>17</v>
      </c>
      <c r="B19" s="174" t="s">
        <v>170</v>
      </c>
      <c r="C19" s="174" t="s">
        <v>175</v>
      </c>
      <c r="D19" s="174" t="str">
        <f>DANE!$B19&amp;" - "&amp;DANE!$C19</f>
        <v>KOSZAROWO-ADMINISTRACYJNE - KOSZAROWE DLA PODCHORĄŻYCH</v>
      </c>
      <c r="F19" s="170">
        <v>3</v>
      </c>
      <c r="G19" s="170" t="s">
        <v>266</v>
      </c>
      <c r="I19" s="170" t="s">
        <v>390</v>
      </c>
    </row>
    <row r="20" spans="1:9" x14ac:dyDescent="0.2">
      <c r="A20" s="175">
        <v>18</v>
      </c>
      <c r="B20" s="175" t="s">
        <v>170</v>
      </c>
      <c r="C20" s="175" t="s">
        <v>176</v>
      </c>
      <c r="D20" s="175" t="str">
        <f>DANE!$B20&amp;" - "&amp;DANE!$C20</f>
        <v>KOSZAROWO-ADMINISTRACYJNE - KOSZAROWO-BIUROWE</v>
      </c>
      <c r="F20" s="170">
        <v>4</v>
      </c>
      <c r="G20" s="170" t="s">
        <v>267</v>
      </c>
      <c r="I20" s="170" t="s">
        <v>409</v>
      </c>
    </row>
    <row r="21" spans="1:9" x14ac:dyDescent="0.2">
      <c r="A21" s="174">
        <v>19</v>
      </c>
      <c r="B21" s="174" t="s">
        <v>170</v>
      </c>
      <c r="C21" s="174" t="s">
        <v>177</v>
      </c>
      <c r="D21" s="174" t="str">
        <f>DANE!$B21&amp;" - "&amp;DANE!$C21</f>
        <v>KOSZAROWO-ADMINISTRACYJNE - SZKOLENIOWE</v>
      </c>
      <c r="F21" s="170">
        <v>5</v>
      </c>
      <c r="G21" s="170" t="s">
        <v>268</v>
      </c>
      <c r="I21" s="170" t="s">
        <v>410</v>
      </c>
    </row>
    <row r="22" spans="1:9" ht="15" customHeight="1" x14ac:dyDescent="0.2">
      <c r="A22" s="175">
        <v>20</v>
      </c>
      <c r="B22" s="175" t="s">
        <v>170</v>
      </c>
      <c r="C22" s="175" t="s">
        <v>178</v>
      </c>
      <c r="D22" s="175" t="str">
        <f>DANE!$B22&amp;" - "&amp;DANE!$C22</f>
        <v>KOSZAROWO-ADMINISTRACYJNE - WARTOWNIE</v>
      </c>
      <c r="I22" s="170" t="s">
        <v>444</v>
      </c>
    </row>
    <row r="23" spans="1:9" ht="15" customHeight="1" x14ac:dyDescent="0.2">
      <c r="A23" s="174">
        <v>21</v>
      </c>
      <c r="B23" s="174" t="s">
        <v>179</v>
      </c>
      <c r="C23" s="174" t="s">
        <v>180</v>
      </c>
      <c r="D23" s="174" t="str">
        <f>DANE!$B23&amp;" - "&amp;DANE!$C23</f>
        <v>KULTURY I SZTUKI - INNE KULTURALNO-OŚWIATOWE</v>
      </c>
      <c r="I23" s="170" t="s">
        <v>418</v>
      </c>
    </row>
    <row r="24" spans="1:9" x14ac:dyDescent="0.2">
      <c r="A24" s="175">
        <v>22</v>
      </c>
      <c r="B24" s="175" t="s">
        <v>179</v>
      </c>
      <c r="C24" s="175" t="s">
        <v>181</v>
      </c>
      <c r="D24" s="175" t="str">
        <f>DANE!$B24&amp;" - "&amp;DANE!$C24</f>
        <v>KULTURY I SZTUKI - KINA</v>
      </c>
    </row>
    <row r="25" spans="1:9" ht="15" customHeight="1" x14ac:dyDescent="0.2">
      <c r="A25" s="174">
        <v>23</v>
      </c>
      <c r="B25" s="174" t="s">
        <v>179</v>
      </c>
      <c r="C25" s="174" t="s">
        <v>182</v>
      </c>
      <c r="D25" s="174" t="str">
        <f>DANE!$B25&amp;" - "&amp;DANE!$C25</f>
        <v>KULTURY I SZTUKI - KINO-KLUBOWE</v>
      </c>
    </row>
    <row r="26" spans="1:9" ht="15" customHeight="1" x14ac:dyDescent="0.2">
      <c r="A26" s="175">
        <v>24</v>
      </c>
      <c r="B26" s="175" t="s">
        <v>179</v>
      </c>
      <c r="C26" s="175" t="s">
        <v>183</v>
      </c>
      <c r="D26" s="175" t="str">
        <f>DANE!$B26&amp;" - "&amp;DANE!$C26</f>
        <v>KULTURY I SZTUKI - KLUBOWE</v>
      </c>
    </row>
    <row r="27" spans="1:9" x14ac:dyDescent="0.2">
      <c r="A27" s="174">
        <v>25</v>
      </c>
      <c r="B27" s="174" t="s">
        <v>179</v>
      </c>
      <c r="C27" s="174" t="s">
        <v>184</v>
      </c>
      <c r="D27" s="174" t="str">
        <f>DANE!$B27&amp;" - "&amp;DANE!$C27</f>
        <v>KULTURY I SZTUKI - KOŚCIOŁY</v>
      </c>
    </row>
    <row r="28" spans="1:9" x14ac:dyDescent="0.2">
      <c r="A28" s="175">
        <v>26</v>
      </c>
      <c r="B28" s="175" t="s">
        <v>179</v>
      </c>
      <c r="C28" s="175" t="s">
        <v>185</v>
      </c>
      <c r="D28" s="175" t="str">
        <f>DANE!$B28&amp;" - "&amp;DANE!$C28</f>
        <v>KULTURY I SZTUKI - KULTU RELIGIJNEGO I PLEBANIE</v>
      </c>
    </row>
    <row r="29" spans="1:9" x14ac:dyDescent="0.2">
      <c r="A29" s="174">
        <v>27</v>
      </c>
      <c r="B29" s="174" t="s">
        <v>179</v>
      </c>
      <c r="C29" s="174" t="s">
        <v>186</v>
      </c>
      <c r="D29" s="174" t="str">
        <f>DANE!$B29&amp;" - "&amp;DANE!$C29</f>
        <v>KULTURY I SZTUKI - TEATRALNE</v>
      </c>
      <c r="G29" s="179"/>
    </row>
    <row r="30" spans="1:9" ht="15" customHeight="1" x14ac:dyDescent="0.25">
      <c r="A30" s="175">
        <v>28</v>
      </c>
      <c r="B30" s="175" t="s">
        <v>187</v>
      </c>
      <c r="C30" s="175" t="s">
        <v>188</v>
      </c>
      <c r="D30" s="175" t="str">
        <f>DANE!$B30&amp;" - "&amp;DANE!$C30</f>
        <v>LOTNISKOWE - DOMKI STARTOWE</v>
      </c>
      <c r="G30" s="169"/>
    </row>
    <row r="31" spans="1:9" ht="15" customHeight="1" x14ac:dyDescent="0.2">
      <c r="A31" s="174">
        <v>29</v>
      </c>
      <c r="B31" s="174" t="s">
        <v>187</v>
      </c>
      <c r="C31" s="174" t="s">
        <v>189</v>
      </c>
      <c r="D31" s="174" t="str">
        <f>DANE!$B31&amp;" - "&amp;DANE!$C31</f>
        <v>LOTNISKOWE - HANGARY</v>
      </c>
    </row>
    <row r="32" spans="1:9" ht="15" customHeight="1" x14ac:dyDescent="0.2">
      <c r="A32" s="175">
        <v>30</v>
      </c>
      <c r="B32" s="175" t="s">
        <v>187</v>
      </c>
      <c r="C32" s="175" t="s">
        <v>190</v>
      </c>
      <c r="D32" s="175" t="str">
        <f>DANE!$B32&amp;" - "&amp;DANE!$C32</f>
        <v>LOTNISKOWE - INNE OBIEKTY LOTNISKOWE</v>
      </c>
      <c r="G32" s="170" t="s">
        <v>406</v>
      </c>
    </row>
    <row r="33" spans="1:9" x14ac:dyDescent="0.2">
      <c r="A33" s="174">
        <v>31</v>
      </c>
      <c r="B33" s="174" t="s">
        <v>187</v>
      </c>
      <c r="C33" s="174" t="s">
        <v>191</v>
      </c>
      <c r="D33" s="174" t="str">
        <f>DANE!$B33&amp;" - "&amp;DANE!$C33</f>
        <v>LOTNISKOWE - PORTY LOTNICZE</v>
      </c>
      <c r="G33" s="202" t="s">
        <v>408</v>
      </c>
      <c r="I33" s="181" t="s">
        <v>404</v>
      </c>
    </row>
    <row r="34" spans="1:9" ht="15" customHeight="1" x14ac:dyDescent="0.2">
      <c r="A34" s="175">
        <v>32</v>
      </c>
      <c r="B34" s="175" t="s">
        <v>187</v>
      </c>
      <c r="C34" s="175" t="s">
        <v>192</v>
      </c>
      <c r="D34" s="175" t="str">
        <f>DANE!$B34&amp;" - "&amp;DANE!$C34</f>
        <v>LOTNISKOWE - SPADOCHRONIARNIE</v>
      </c>
      <c r="G34" s="203" t="s">
        <v>426</v>
      </c>
      <c r="I34" s="181" t="s">
        <v>264</v>
      </c>
    </row>
    <row r="35" spans="1:9" x14ac:dyDescent="0.2">
      <c r="A35" s="174">
        <v>33</v>
      </c>
      <c r="B35" s="174" t="s">
        <v>193</v>
      </c>
      <c r="C35" s="174" t="s">
        <v>194</v>
      </c>
      <c r="D35" s="174" t="str">
        <f>DANE!$B35&amp;" - "&amp;DANE!$C35</f>
        <v>MAGAZYNOWE - INNE MAGAZYNY OGÓLNEGO</v>
      </c>
      <c r="G35" s="202" t="s">
        <v>407</v>
      </c>
      <c r="I35" s="181" t="s">
        <v>265</v>
      </c>
    </row>
    <row r="36" spans="1:9" x14ac:dyDescent="0.2">
      <c r="A36" s="175">
        <v>34</v>
      </c>
      <c r="B36" s="175" t="s">
        <v>193</v>
      </c>
      <c r="C36" s="175" t="s">
        <v>195</v>
      </c>
      <c r="D36" s="175" t="str">
        <f>DANE!$B36&amp;" - "&amp;DANE!$C36</f>
        <v>MAGAZYNOWE - MAGAZYNY AMUNICJI</v>
      </c>
      <c r="G36" s="170" t="str">
        <f>G33&amp;"; "&amp;G34</f>
        <v>Wentylacyjne; Dymowe</v>
      </c>
      <c r="I36" s="181" t="s">
        <v>266</v>
      </c>
    </row>
    <row r="37" spans="1:9" x14ac:dyDescent="0.2">
      <c r="A37" s="174">
        <v>35</v>
      </c>
      <c r="B37" s="174" t="s">
        <v>193</v>
      </c>
      <c r="C37" s="174" t="s">
        <v>196</v>
      </c>
      <c r="D37" s="174" t="str">
        <f>DANE!$B37&amp;" - "&amp;DANE!$C37</f>
        <v>MAGAZYNOWE - MAGAZYNY BRONI</v>
      </c>
      <c r="G37" s="170" t="str">
        <f>G33&amp;"; "&amp;G35</f>
        <v>Wentylacyjne; Spalinowe</v>
      </c>
      <c r="I37" s="181" t="s">
        <v>267</v>
      </c>
    </row>
    <row r="38" spans="1:9" x14ac:dyDescent="0.2">
      <c r="A38" s="175">
        <v>36</v>
      </c>
      <c r="B38" s="175" t="s">
        <v>193</v>
      </c>
      <c r="C38" s="175" t="s">
        <v>197</v>
      </c>
      <c r="D38" s="175" t="str">
        <f>DANE!$B38&amp;" - "&amp;DANE!$C38</f>
        <v>MAGAZYNOWE - MAGAZYNY CZĘŚCI ZAMIENNYCH</v>
      </c>
      <c r="G38" s="170" t="str">
        <f>G34&amp;"; "&amp;G35</f>
        <v>Dymowe; Spalinowe</v>
      </c>
      <c r="I38" s="181" t="s">
        <v>268</v>
      </c>
    </row>
    <row r="39" spans="1:9" x14ac:dyDescent="0.2">
      <c r="A39" s="174">
        <v>37</v>
      </c>
      <c r="B39" s="174" t="s">
        <v>193</v>
      </c>
      <c r="C39" s="174" t="s">
        <v>198</v>
      </c>
      <c r="D39" s="174" t="str">
        <f>DANE!$B39&amp;" - "&amp;DANE!$C39</f>
        <v>MAGAZYNOWE - MAGAZYNY MATERIAŁÓW WYBUCHOWYCH</v>
      </c>
      <c r="G39" s="170" t="str">
        <f>G33&amp;"; "&amp;G34&amp;"; "&amp;G35</f>
        <v>Wentylacyjne; Dymowe; Spalinowe</v>
      </c>
      <c r="I39" s="181"/>
    </row>
    <row r="40" spans="1:9" x14ac:dyDescent="0.2">
      <c r="A40" s="175">
        <v>38</v>
      </c>
      <c r="B40" s="175" t="s">
        <v>193</v>
      </c>
      <c r="C40" s="175" t="s">
        <v>199</v>
      </c>
      <c r="D40" s="175" t="str">
        <f>DANE!$B40&amp;" - "&amp;DANE!$C40</f>
        <v>MAGAZYNOWE - MAGAZYNY MPS</v>
      </c>
      <c r="I40" s="181"/>
    </row>
    <row r="41" spans="1:9" ht="15" customHeight="1" x14ac:dyDescent="0.2">
      <c r="A41" s="174">
        <v>39</v>
      </c>
      <c r="B41" s="174" t="s">
        <v>193</v>
      </c>
      <c r="C41" s="174" t="s">
        <v>200</v>
      </c>
      <c r="D41" s="174" t="str">
        <f>DANE!$B41&amp;" - "&amp;DANE!$C41</f>
        <v>MAGAZYNOWE - MAGAZYNY MUNDUROWE</v>
      </c>
      <c r="I41" s="181"/>
    </row>
    <row r="42" spans="1:9" ht="15" customHeight="1" x14ac:dyDescent="0.2">
      <c r="A42" s="175">
        <v>40</v>
      </c>
      <c r="B42" s="175" t="s">
        <v>193</v>
      </c>
      <c r="C42" s="175" t="s">
        <v>201</v>
      </c>
      <c r="D42" s="175" t="str">
        <f>DANE!$B42&amp;" - "&amp;DANE!$C42</f>
        <v>MAGAZYNOWE - MAGAZYNY SPRZĘTU KWATERUNKOWEGO</v>
      </c>
      <c r="I42" s="181"/>
    </row>
    <row r="43" spans="1:9" ht="15" customHeight="1" x14ac:dyDescent="0.2">
      <c r="A43" s="174">
        <v>41</v>
      </c>
      <c r="B43" s="174" t="s">
        <v>193</v>
      </c>
      <c r="C43" s="174" t="s">
        <v>202</v>
      </c>
      <c r="D43" s="174" t="str">
        <f>DANE!$B43&amp;" - "&amp;DANE!$C43</f>
        <v>MAGAZYNOWE - MAGAZYNY ŚRODKÓW MATERIAŁOWO - TECHNICZNYCH</v>
      </c>
      <c r="I43" s="181"/>
    </row>
    <row r="44" spans="1:9" ht="15" customHeight="1" x14ac:dyDescent="0.2">
      <c r="A44" s="175">
        <v>42</v>
      </c>
      <c r="B44" s="175" t="s">
        <v>193</v>
      </c>
      <c r="C44" s="175" t="s">
        <v>203</v>
      </c>
      <c r="D44" s="175" t="str">
        <f>DANE!$B44&amp;" - "&amp;DANE!$C44</f>
        <v>MAGAZYNOWE - MAGAZYNY TECHNICZNE LOTNISK</v>
      </c>
    </row>
    <row r="45" spans="1:9" ht="15" customHeight="1" x14ac:dyDescent="0.2">
      <c r="A45" s="174">
        <v>43</v>
      </c>
      <c r="B45" s="174" t="s">
        <v>193</v>
      </c>
      <c r="C45" s="174" t="s">
        <v>204</v>
      </c>
      <c r="D45" s="174" t="str">
        <f>DANE!$B45&amp;" - "&amp;DANE!$C45</f>
        <v>MAGAZYNOWE - MAGAZYNY ŻYWIENIOWE</v>
      </c>
    </row>
    <row r="46" spans="1:9" ht="15" customHeight="1" x14ac:dyDescent="0.2">
      <c r="A46" s="175">
        <v>44</v>
      </c>
      <c r="B46" s="175" t="s">
        <v>205</v>
      </c>
      <c r="C46" s="175" t="s">
        <v>206</v>
      </c>
      <c r="D46" s="175" t="str">
        <f>DANE!$B46&amp;" - "&amp;DANE!$C46</f>
        <v>MIESZKALNE - HOTELE I INTERNATY</v>
      </c>
      <c r="I46" s="170" t="s">
        <v>405</v>
      </c>
    </row>
    <row r="47" spans="1:9" ht="19.5" x14ac:dyDescent="0.2">
      <c r="A47" s="174">
        <v>45</v>
      </c>
      <c r="B47" s="174" t="s">
        <v>205</v>
      </c>
      <c r="C47" s="174" t="s">
        <v>207</v>
      </c>
      <c r="D47" s="174" t="str">
        <f>DANE!$B47&amp;" - "&amp;DANE!$C47</f>
        <v>MIESZKALNE - INTERNATY DLA KADRY</v>
      </c>
      <c r="I47" s="180" t="s">
        <v>403</v>
      </c>
    </row>
    <row r="48" spans="1:9" ht="19.5" x14ac:dyDescent="0.2">
      <c r="A48" s="175">
        <v>46</v>
      </c>
      <c r="B48" s="175" t="s">
        <v>205</v>
      </c>
      <c r="C48" s="175" t="s">
        <v>208</v>
      </c>
      <c r="D48" s="175" t="str">
        <f>DANE!$B48&amp;" - "&amp;DANE!$C48</f>
        <v>MIESZKALNE - MIESZKANIOWE</v>
      </c>
      <c r="I48" s="180" t="s">
        <v>412</v>
      </c>
    </row>
    <row r="49" spans="1:24" x14ac:dyDescent="0.2">
      <c r="A49" s="174">
        <v>47</v>
      </c>
      <c r="B49" s="174" t="s">
        <v>209</v>
      </c>
      <c r="C49" s="174" t="s">
        <v>210</v>
      </c>
      <c r="D49" s="174" t="str">
        <f>DANE!$B49&amp;" - "&amp;DANE!$C49</f>
        <v>OCHRONY ZDROWIA, SPORTU I WYPOCZYNKU - BASENY KRYTE</v>
      </c>
    </row>
    <row r="50" spans="1:24" ht="15" customHeight="1" x14ac:dyDescent="0.2">
      <c r="A50" s="175">
        <v>48</v>
      </c>
      <c r="B50" s="175" t="s">
        <v>209</v>
      </c>
      <c r="C50" s="175" t="s">
        <v>211</v>
      </c>
      <c r="D50" s="175" t="str">
        <f>DANE!$B50&amp;" - "&amp;DANE!$C50</f>
        <v>OCHRONY ZDROWIA, SPORTU I WYPOCZYNKU - CEMPINGOWE</v>
      </c>
    </row>
    <row r="51" spans="1:24" ht="15" customHeight="1" x14ac:dyDescent="0.2">
      <c r="A51" s="174">
        <v>49</v>
      </c>
      <c r="B51" s="174" t="s">
        <v>209</v>
      </c>
      <c r="C51" s="174" t="s">
        <v>212</v>
      </c>
      <c r="D51" s="174" t="str">
        <f>DANE!$B51&amp;" - "&amp;DANE!$C51</f>
        <v>OCHRONY ZDROWIA, SPORTU I WYPOCZYNKU - HALE SPORTOWE</v>
      </c>
    </row>
    <row r="52" spans="1:24" ht="15" customHeight="1" x14ac:dyDescent="0.2">
      <c r="A52" s="175">
        <v>50</v>
      </c>
      <c r="B52" s="175" t="s">
        <v>209</v>
      </c>
      <c r="C52" s="175" t="s">
        <v>213</v>
      </c>
      <c r="D52" s="175" t="str">
        <f>DANE!$B52&amp;" - "&amp;DANE!$C52</f>
        <v>OCHRONY ZDROWIA, SPORTU I WYPOCZYNKU - INNE SOCJALNO-WYPOCZYNKOWE</v>
      </c>
    </row>
    <row r="53" spans="1:24" ht="15" customHeight="1" x14ac:dyDescent="0.2">
      <c r="A53" s="174">
        <v>51</v>
      </c>
      <c r="B53" s="174" t="s">
        <v>209</v>
      </c>
      <c r="C53" s="174" t="s">
        <v>214</v>
      </c>
      <c r="D53" s="174" t="str">
        <f>DANE!$B53&amp;" - "&amp;DANE!$C53</f>
        <v>OCHRONY ZDROWIA, SPORTU I WYPOCZYNKU - IZBY CHORYCH</v>
      </c>
    </row>
    <row r="54" spans="1:24" x14ac:dyDescent="0.2">
      <c r="A54" s="175">
        <v>52</v>
      </c>
      <c r="B54" s="175" t="s">
        <v>209</v>
      </c>
      <c r="C54" s="175" t="s">
        <v>215</v>
      </c>
      <c r="D54" s="175" t="str">
        <f>DANE!$B54&amp;" - "&amp;DANE!$C54</f>
        <v>OCHRONY ZDROWIA, SPORTU I WYPOCZYNKU - POLIKLINIKI (PRZYCHODNIE)</v>
      </c>
      <c r="G54" s="202" t="s">
        <v>408</v>
      </c>
    </row>
    <row r="55" spans="1:24" ht="15" customHeight="1" x14ac:dyDescent="0.2">
      <c r="A55" s="174">
        <v>53</v>
      </c>
      <c r="B55" s="174" t="s">
        <v>209</v>
      </c>
      <c r="C55" s="174" t="s">
        <v>216</v>
      </c>
      <c r="D55" s="174" t="str">
        <f>DANE!$B55&amp;" - "&amp;DANE!$C55</f>
        <v>OCHRONY ZDROWIA, SPORTU I WYPOCZYNKU - PRZEDSZKOLA</v>
      </c>
      <c r="G55" s="203" t="s">
        <v>426</v>
      </c>
    </row>
    <row r="56" spans="1:24" x14ac:dyDescent="0.2">
      <c r="A56" s="175">
        <v>54</v>
      </c>
      <c r="B56" s="175" t="s">
        <v>209</v>
      </c>
      <c r="C56" s="175" t="s">
        <v>217</v>
      </c>
      <c r="D56" s="175" t="str">
        <f>DANE!$B56&amp;" - "&amp;DANE!$C56</f>
        <v>OCHRONY ZDROWIA, SPORTU I WYPOCZYNKU - SANATORYJNE</v>
      </c>
      <c r="G56" s="202" t="s">
        <v>407</v>
      </c>
    </row>
    <row r="57" spans="1:24" ht="15" customHeight="1" x14ac:dyDescent="0.2">
      <c r="A57" s="174">
        <v>55</v>
      </c>
      <c r="B57" s="174" t="s">
        <v>209</v>
      </c>
      <c r="C57" s="174" t="s">
        <v>218</v>
      </c>
      <c r="D57" s="174" t="str">
        <f>DANE!$B57&amp;" - "&amp;DANE!$C57</f>
        <v>OCHRONY ZDROWIA, SPORTU I WYPOCZYNKU - SZPITALE</v>
      </c>
      <c r="G57" s="170" t="str">
        <f>G54&amp;" - "&amp;G55</f>
        <v>Wentylacyjne - Dymowe</v>
      </c>
    </row>
    <row r="58" spans="1:24" ht="15" customHeight="1" x14ac:dyDescent="0.2">
      <c r="A58" s="175">
        <v>56</v>
      </c>
      <c r="B58" s="175" t="s">
        <v>209</v>
      </c>
      <c r="C58" s="175" t="s">
        <v>219</v>
      </c>
      <c r="D58" s="175" t="str">
        <f>DANE!$B58&amp;" - "&amp;DANE!$C58</f>
        <v>OCHRONY ZDROWIA, SPORTU I WYPOCZYNKU - WOJSKOWE DOMY WYPOCZYNKOWE</v>
      </c>
      <c r="G58" s="170" t="str">
        <f>G54&amp;" - "&amp;G56</f>
        <v>Wentylacyjne - Spalinowe</v>
      </c>
    </row>
    <row r="59" spans="1:24" x14ac:dyDescent="0.2">
      <c r="A59" s="174">
        <v>57</v>
      </c>
      <c r="B59" s="174" t="s">
        <v>209</v>
      </c>
      <c r="C59" s="174" t="s">
        <v>220</v>
      </c>
      <c r="D59" s="174" t="str">
        <f>DANE!$B59&amp;" - "&amp;DANE!$C59</f>
        <v>OCHRONY ZDROWIA, SPORTU I WYPOCZYNKU - ŻŁOBKI</v>
      </c>
      <c r="G59" s="170" t="str">
        <f>G55&amp;" - "&amp;G56</f>
        <v>Dymowe - Spalinowe</v>
      </c>
    </row>
    <row r="60" spans="1:24" x14ac:dyDescent="0.2">
      <c r="A60" s="175">
        <v>58</v>
      </c>
      <c r="B60" s="175" t="s">
        <v>221</v>
      </c>
      <c r="C60" s="175" t="s">
        <v>222</v>
      </c>
      <c r="D60" s="175" t="str">
        <f>DANE!$B60&amp;" - "&amp;DANE!$C60</f>
        <v>POZOSTAŁE - INNE OBIEKTY KUBATUROWE</v>
      </c>
      <c r="G60" s="170" t="str">
        <f>G54&amp;" - "&amp;G55&amp;" -"&amp;G56</f>
        <v>Wentylacyjne - Dymowe -Spalinowe</v>
      </c>
    </row>
    <row r="61" spans="1:24" x14ac:dyDescent="0.2">
      <c r="A61" s="174">
        <v>59</v>
      </c>
      <c r="B61" s="174" t="s">
        <v>221</v>
      </c>
      <c r="C61" s="174" t="s">
        <v>223</v>
      </c>
      <c r="D61" s="174" t="str">
        <f>DANE!$B61&amp;" - "&amp;DANE!$C61</f>
        <v>POZOSTAŁE - WIELOFUNKCYJNE</v>
      </c>
    </row>
    <row r="62" spans="1:24" x14ac:dyDescent="0.2">
      <c r="A62" s="175">
        <v>60</v>
      </c>
      <c r="B62" s="175" t="s">
        <v>224</v>
      </c>
      <c r="C62" s="175" t="s">
        <v>225</v>
      </c>
      <c r="D62" s="175" t="str">
        <f>DANE!$B62&amp;" - "&amp;DANE!$C62</f>
        <v>TECHNICZNO-EKSPLOATACYJNE - HYDROFORNIE</v>
      </c>
    </row>
    <row r="63" spans="1:24" x14ac:dyDescent="0.2">
      <c r="A63" s="174">
        <v>61</v>
      </c>
      <c r="B63" s="174" t="s">
        <v>224</v>
      </c>
      <c r="C63" s="174" t="s">
        <v>226</v>
      </c>
      <c r="D63" s="174" t="str">
        <f>DANE!$B63&amp;" - "&amp;DANE!$C63</f>
        <v>TECHNICZNO-EKSPLOATACYJNE - HYDROFORNIE I STACJE UZDATNIANIA WODY</v>
      </c>
    </row>
    <row r="64" spans="1:24" ht="15" x14ac:dyDescent="0.25">
      <c r="A64" s="175">
        <v>62</v>
      </c>
      <c r="B64" s="175" t="s">
        <v>224</v>
      </c>
      <c r="C64" s="175" t="s">
        <v>227</v>
      </c>
      <c r="D64" s="175" t="str">
        <f>DANE!$B64&amp;" - "&amp;DANE!$C64</f>
        <v>TECHNICZNO-EKSPLOATACYJNE - INNE TECHNICZNO-EKSPLOATACYJNE</v>
      </c>
      <c r="H64" s="93"/>
      <c r="I64" s="93"/>
      <c r="J64" s="93"/>
      <c r="K64" s="93"/>
      <c r="L64" s="93"/>
      <c r="M64" s="93"/>
      <c r="N64" s="93"/>
      <c r="O64" s="93"/>
      <c r="P64"/>
      <c r="Q64"/>
      <c r="R64"/>
      <c r="S64"/>
      <c r="T64"/>
      <c r="U64"/>
      <c r="V64"/>
      <c r="W64"/>
      <c r="X64"/>
    </row>
    <row r="65" spans="1:24" ht="15" x14ac:dyDescent="0.25">
      <c r="A65" s="174">
        <v>63</v>
      </c>
      <c r="B65" s="174" t="s">
        <v>224</v>
      </c>
      <c r="C65" s="174" t="s">
        <v>228</v>
      </c>
      <c r="D65" s="174" t="str">
        <f>DANE!$B65&amp;" - "&amp;DANE!$C65</f>
        <v>TECHNICZNO-EKSPLOATACYJNE - KOTŁOWNIE</v>
      </c>
      <c r="H65" s="93"/>
      <c r="I65" s="93"/>
      <c r="J65" s="93"/>
      <c r="K65" s="93"/>
      <c r="L65" s="93"/>
      <c r="M65" s="93"/>
      <c r="N65" s="93"/>
      <c r="O65" s="93"/>
      <c r="P65"/>
      <c r="Q65"/>
      <c r="R65"/>
      <c r="S65"/>
      <c r="T65"/>
      <c r="U65"/>
      <c r="V65"/>
      <c r="W65"/>
      <c r="X65"/>
    </row>
    <row r="66" spans="1:24" ht="15" x14ac:dyDescent="0.25">
      <c r="A66" s="175">
        <v>64</v>
      </c>
      <c r="B66" s="175" t="s">
        <v>224</v>
      </c>
      <c r="C66" s="175" t="s">
        <v>229</v>
      </c>
      <c r="D66" s="175" t="str">
        <f>DANE!$B66&amp;" - "&amp;DANE!$C66</f>
        <v>TECHNICZNO-EKSPLOATACYJNE - OCZYSZCZALNIE ŚCIEKÓW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5" x14ac:dyDescent="0.25">
      <c r="A67" s="174">
        <v>65</v>
      </c>
      <c r="B67" s="174" t="s">
        <v>224</v>
      </c>
      <c r="C67" s="174" t="s">
        <v>230</v>
      </c>
      <c r="D67" s="174" t="str">
        <f>DANE!$B67&amp;" - "&amp;DANE!$C67</f>
        <v>TECHNICZNO-EKSPLOATACYJNE - PRZEPOMPOWNIE MPS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/>
      <c r="X67"/>
    </row>
    <row r="68" spans="1:24" ht="15" x14ac:dyDescent="0.25">
      <c r="A68" s="175">
        <v>66</v>
      </c>
      <c r="B68" s="175" t="s">
        <v>224</v>
      </c>
      <c r="C68" s="175" t="s">
        <v>231</v>
      </c>
      <c r="D68" s="175" t="str">
        <f>DANE!$B68&amp;" - "&amp;DANE!$C68</f>
        <v>TECHNICZNO-EKSPLOATACYJNE - PRZEPOMPOWNIE ŚCIEKÓW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/>
      <c r="X68"/>
    </row>
    <row r="69" spans="1:24" ht="15" x14ac:dyDescent="0.25">
      <c r="A69" s="174">
        <v>67</v>
      </c>
      <c r="B69" s="174" t="s">
        <v>224</v>
      </c>
      <c r="C69" s="174" t="s">
        <v>232</v>
      </c>
      <c r="D69" s="174" t="str">
        <f>DANE!$B69&amp;" - "&amp;DANE!$C69</f>
        <v>TECHNICZNO-EKSPLOATACYJNE - PRZEPOMPOWNIE WODY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x14ac:dyDescent="0.2">
      <c r="A70" s="175">
        <v>68</v>
      </c>
      <c r="B70" s="175" t="s">
        <v>224</v>
      </c>
      <c r="C70" s="175" t="s">
        <v>233</v>
      </c>
      <c r="D70" s="175" t="str">
        <f>DANE!$B70&amp;" - "&amp;DANE!$C70</f>
        <v>TECHNICZNO-EKSPLOATACYJNE - STACJE UZDATNIANIA WODY</v>
      </c>
    </row>
    <row r="71" spans="1:24" x14ac:dyDescent="0.2">
      <c r="A71" s="174">
        <v>69</v>
      </c>
      <c r="B71" s="174" t="s">
        <v>224</v>
      </c>
      <c r="C71" s="174" t="s">
        <v>234</v>
      </c>
      <c r="D71" s="174" t="str">
        <f>DANE!$B71&amp;" - "&amp;DANE!$C71</f>
        <v>TECHNICZNO-EKSPLOATACYJNE - TRAFOSTACJE Z ROZDZIELNIAMI</v>
      </c>
    </row>
    <row r="72" spans="1:24" x14ac:dyDescent="0.2">
      <c r="A72" s="175">
        <v>70</v>
      </c>
      <c r="B72" s="175" t="s">
        <v>224</v>
      </c>
      <c r="C72" s="175" t="s">
        <v>235</v>
      </c>
      <c r="D72" s="175" t="str">
        <f>DANE!$B72&amp;" - "&amp;DANE!$C72</f>
        <v>TECHNICZNO-EKSPLOATACYJNE - WIEŻE CIŚNIEŃ</v>
      </c>
      <c r="G72" s="170" t="s">
        <v>257</v>
      </c>
    </row>
    <row r="73" spans="1:24" x14ac:dyDescent="0.2">
      <c r="A73" s="174">
        <v>71</v>
      </c>
      <c r="B73" s="174" t="s">
        <v>236</v>
      </c>
      <c r="C73" s="174" t="s">
        <v>237</v>
      </c>
      <c r="D73" s="174" t="str">
        <f>DANE!$B73&amp;" - "&amp;DANE!$C73</f>
        <v>TECHNICZNO-USŁUGOWE - DZIAŁOWNIE</v>
      </c>
      <c r="G73" s="170" t="s">
        <v>396</v>
      </c>
    </row>
    <row r="74" spans="1:24" x14ac:dyDescent="0.2">
      <c r="A74" s="175">
        <v>72</v>
      </c>
      <c r="B74" s="175" t="s">
        <v>236</v>
      </c>
      <c r="C74" s="175" t="s">
        <v>238</v>
      </c>
      <c r="D74" s="175" t="str">
        <f>DANE!$B74&amp;" - "&amp;DANE!$C74</f>
        <v>TECHNICZNO-USŁUGOWE - GARAŻE</v>
      </c>
      <c r="G74" s="170" t="s">
        <v>397</v>
      </c>
    </row>
    <row r="75" spans="1:24" ht="15" x14ac:dyDescent="0.25">
      <c r="A75" s="174">
        <v>73</v>
      </c>
      <c r="B75" s="174" t="s">
        <v>236</v>
      </c>
      <c r="C75" s="174" t="s">
        <v>239</v>
      </c>
      <c r="D75" s="174" t="str">
        <f>DANE!$B75&amp;" - "&amp;DANE!$C75</f>
        <v>TECHNICZNO-USŁUGOWE - GARAŻE WYBUDOWANE ZE ŚRODKÓW KADRY</v>
      </c>
      <c r="G75" s="93" t="s">
        <v>441</v>
      </c>
    </row>
    <row r="76" spans="1:24" ht="15" x14ac:dyDescent="0.25">
      <c r="A76" s="175">
        <v>74</v>
      </c>
      <c r="B76" s="175" t="s">
        <v>236</v>
      </c>
      <c r="C76" s="175" t="s">
        <v>240</v>
      </c>
      <c r="D76" s="175" t="str">
        <f>DANE!$B76&amp;" - "&amp;DANE!$C76</f>
        <v>TECHNICZNO-USŁUGOWE - INNE TECHNICZNO- USŁUGOWE</v>
      </c>
      <c r="G76" s="93" t="s">
        <v>442</v>
      </c>
    </row>
    <row r="77" spans="1:24" ht="15" x14ac:dyDescent="0.25">
      <c r="A77" s="174">
        <v>75</v>
      </c>
      <c r="B77" s="174" t="s">
        <v>236</v>
      </c>
      <c r="C77" s="174" t="s">
        <v>241</v>
      </c>
      <c r="D77" s="174" t="str">
        <f>DANE!$B77&amp;" - "&amp;DANE!$C77</f>
        <v>TECHNICZNO-USŁUGOWE - INNE WARSZTATY</v>
      </c>
      <c r="G77" s="93" t="s">
        <v>437</v>
      </c>
    </row>
    <row r="78" spans="1:24" ht="15" x14ac:dyDescent="0.25">
      <c r="A78" s="175">
        <v>76</v>
      </c>
      <c r="B78" s="175" t="s">
        <v>236</v>
      </c>
      <c r="C78" s="175" t="s">
        <v>242</v>
      </c>
      <c r="D78" s="175" t="str">
        <f>DANE!$B78&amp;" - "&amp;DANE!$C78</f>
        <v>TECHNICZNO-USŁUGOWE - PARKOWE STACJE OBSŁUGI</v>
      </c>
      <c r="G78" s="93" t="s">
        <v>438</v>
      </c>
    </row>
    <row r="79" spans="1:24" ht="15" x14ac:dyDescent="0.25">
      <c r="A79" s="174">
        <v>77</v>
      </c>
      <c r="B79" s="174" t="s">
        <v>236</v>
      </c>
      <c r="C79" s="174" t="s">
        <v>243</v>
      </c>
      <c r="D79" s="174" t="str">
        <f>DANE!$B79&amp;" - "&amp;DANE!$C79</f>
        <v>TECHNICZNO-USŁUGOWE - STACJE BENZYNOWE</v>
      </c>
      <c r="G79" s="93" t="s">
        <v>439</v>
      </c>
    </row>
    <row r="80" spans="1:24" ht="15" x14ac:dyDescent="0.25">
      <c r="A80" s="175">
        <v>78</v>
      </c>
      <c r="B80" s="175" t="s">
        <v>236</v>
      </c>
      <c r="C80" s="175" t="s">
        <v>244</v>
      </c>
      <c r="D80" s="175" t="str">
        <f>DANE!$B80&amp;" - "&amp;DANE!$C80</f>
        <v>TECHNICZNO-USŁUGOWE - WARSZTATY ELEKTRYCZNE</v>
      </c>
      <c r="G80" s="93" t="s">
        <v>440</v>
      </c>
    </row>
    <row r="81" spans="1:4" x14ac:dyDescent="0.2">
      <c r="A81" s="174">
        <v>79</v>
      </c>
      <c r="B81" s="174" t="s">
        <v>236</v>
      </c>
      <c r="C81" s="174" t="s">
        <v>245</v>
      </c>
      <c r="D81" s="174" t="str">
        <f>DANE!$B81&amp;" - "&amp;DANE!$C81</f>
        <v>TECHNICZNO-USŁUGOWE - WARSZTATY MECHANICZNE</v>
      </c>
    </row>
    <row r="82" spans="1:4" x14ac:dyDescent="0.2">
      <c r="A82" s="175">
        <v>80</v>
      </c>
      <c r="B82" s="175" t="s">
        <v>236</v>
      </c>
      <c r="C82" s="175" t="s">
        <v>246</v>
      </c>
      <c r="D82" s="175" t="str">
        <f>DANE!$B82&amp;" - "&amp;DANE!$C82</f>
        <v>TECHNICZNO-USŁUGOWE - WARSZTATY STOLARSKIE</v>
      </c>
    </row>
    <row r="83" spans="1:4" x14ac:dyDescent="0.2">
      <c r="A83" s="174">
        <v>81</v>
      </c>
      <c r="B83" s="174" t="s">
        <v>236</v>
      </c>
      <c r="C83" s="174" t="s">
        <v>247</v>
      </c>
      <c r="D83" s="174" t="str">
        <f>DANE!$B83&amp;" - "&amp;DANE!$C83</f>
        <v>TECHNICZNO-USŁUGOWE - WIATY</v>
      </c>
    </row>
    <row r="86" spans="1:4" ht="15" customHeight="1" x14ac:dyDescent="0.2"/>
    <row r="87" spans="1:4" ht="15" customHeight="1" x14ac:dyDescent="0.2"/>
    <row r="88" spans="1:4" ht="15" customHeight="1" x14ac:dyDescent="0.2"/>
    <row r="89" spans="1:4" ht="15" customHeight="1" x14ac:dyDescent="0.2"/>
    <row r="93" spans="1:4" ht="15" customHeight="1" x14ac:dyDescent="0.2"/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3BB68FF-4155-4506-8E46-7EE90B777A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10</vt:i4>
      </vt:variant>
    </vt:vector>
  </HeadingPairs>
  <TitlesOfParts>
    <vt:vector size="13" baseType="lpstr">
      <vt:lpstr>Protokoł 2020</vt:lpstr>
      <vt:lpstr>Protokoł 1-roczny 2021</vt:lpstr>
      <vt:lpstr>DANE</vt:lpstr>
      <vt:lpstr>'Protokoł 2020'!Nadzor</vt:lpstr>
      <vt:lpstr>Nadzor</vt:lpstr>
      <vt:lpstr>'Protokoł 2020'!NieSpelnia</vt:lpstr>
      <vt:lpstr>'Protokoł 2020'!NiezwlWykonac</vt:lpstr>
      <vt:lpstr>NiezwlWykonac</vt:lpstr>
      <vt:lpstr>'Protokoł 1-roczny 2021'!Obszar_wydruku</vt:lpstr>
      <vt:lpstr>'Protokoł 2020'!Obszar_wydruku</vt:lpstr>
      <vt:lpstr>'Protokoł 2020'!spelnia</vt:lpstr>
      <vt:lpstr>'Protokoł 2020'!StanTechniczny</vt:lpstr>
      <vt:lpstr>StanTechniczny</vt:lpstr>
    </vt:vector>
  </TitlesOfParts>
  <Manager>Von-Lewandowski K.</Manager>
  <Company>RZI Lublin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Kotrola 1-roczna obiektu budowlanego</dc:title>
  <dc:creator>Kot Piotr</dc:creator>
  <cp:keywords>Haslo; kotpiotr</cp:keywords>
  <cp:lastModifiedBy>Nowińska Barbara</cp:lastModifiedBy>
  <cp:lastPrinted>2021-06-30T08:31:05Z</cp:lastPrinted>
  <dcterms:created xsi:type="dcterms:W3CDTF">2018-02-14T07:53:24Z</dcterms:created>
  <dcterms:modified xsi:type="dcterms:W3CDTF">2021-06-30T09:25:23Z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53f66c5f-1355-449d-a7af-a8b258721741</vt:lpwstr>
  </property>
  <property fmtid="{D5CDD505-2E9C-101B-9397-08002B2CF9AE}" pid="3" name="bjSaver">
    <vt:lpwstr>OrDFv8lAeY7mTX1uU8jRC+Y/N5PW/DGt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