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mPub\Desktop\PRZETARGI\Przetargi 2021\35.2021_leki (PN)\3. swz\4. SWZ opublikowany\"/>
    </mc:Choice>
  </mc:AlternateContent>
  <bookViews>
    <workbookView xWindow="0" yWindow="0" windowWidth="28800" windowHeight="13245"/>
  </bookViews>
  <sheets>
    <sheet name="Formularz cenowy" sheetId="2" r:id="rId1"/>
    <sheet name="kody CPV" sheetId="1" r:id="rId2"/>
  </sheets>
  <definedNames>
    <definedName name="_xlnm.Print_Area" localSheetId="0">'Formularz cenowy'!$A$1:$M$464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3" i="2" l="1"/>
  <c r="J462" i="2"/>
  <c r="J463" i="2" s="1"/>
  <c r="H462" i="2"/>
  <c r="I458" i="2"/>
  <c r="J457" i="2"/>
  <c r="L457" i="2" s="1"/>
  <c r="H457" i="2"/>
  <c r="J456" i="2"/>
  <c r="L456" i="2" s="1"/>
  <c r="H456" i="2"/>
  <c r="J455" i="2"/>
  <c r="L455" i="2" s="1"/>
  <c r="H455" i="2"/>
  <c r="J454" i="2"/>
  <c r="L454" i="2" s="1"/>
  <c r="H454" i="2"/>
  <c r="J453" i="2"/>
  <c r="L453" i="2" s="1"/>
  <c r="H453" i="2"/>
  <c r="I448" i="2"/>
  <c r="J447" i="2"/>
  <c r="L447" i="2" s="1"/>
  <c r="H447" i="2"/>
  <c r="J446" i="2"/>
  <c r="L446" i="2" s="1"/>
  <c r="H446" i="2"/>
  <c r="I441" i="2"/>
  <c r="J440" i="2"/>
  <c r="H440" i="2"/>
  <c r="I436" i="2"/>
  <c r="J435" i="2"/>
  <c r="H435" i="2"/>
  <c r="I430" i="2"/>
  <c r="J429" i="2"/>
  <c r="H429" i="2"/>
  <c r="I425" i="2"/>
  <c r="J424" i="2"/>
  <c r="H424" i="2"/>
  <c r="I420" i="2"/>
  <c r="J419" i="2"/>
  <c r="H419" i="2"/>
  <c r="I414" i="2"/>
  <c r="J413" i="2"/>
  <c r="H413" i="2"/>
  <c r="I409" i="2"/>
  <c r="J408" i="2"/>
  <c r="H408" i="2"/>
  <c r="I404" i="2"/>
  <c r="J403" i="2"/>
  <c r="H403" i="2"/>
  <c r="I398" i="2"/>
  <c r="J397" i="2"/>
  <c r="H397" i="2"/>
  <c r="I393" i="2"/>
  <c r="J392" i="2"/>
  <c r="L392" i="2" s="1"/>
  <c r="H392" i="2"/>
  <c r="J391" i="2"/>
  <c r="L391" i="2" s="1"/>
  <c r="H391" i="2"/>
  <c r="J390" i="2"/>
  <c r="H390" i="2"/>
  <c r="I386" i="2"/>
  <c r="J385" i="2"/>
  <c r="L385" i="2" s="1"/>
  <c r="H385" i="2"/>
  <c r="J384" i="2"/>
  <c r="L384" i="2" s="1"/>
  <c r="L386" i="2" s="1"/>
  <c r="H384" i="2"/>
  <c r="I379" i="2"/>
  <c r="J378" i="2"/>
  <c r="L378" i="2" s="1"/>
  <c r="H378" i="2"/>
  <c r="J377" i="2"/>
  <c r="L377" i="2" s="1"/>
  <c r="H377" i="2"/>
  <c r="I373" i="2"/>
  <c r="J372" i="2"/>
  <c r="H372" i="2"/>
  <c r="I368" i="2"/>
  <c r="J367" i="2"/>
  <c r="H367" i="2"/>
  <c r="I363" i="2"/>
  <c r="J362" i="2"/>
  <c r="L362" i="2" s="1"/>
  <c r="H362" i="2"/>
  <c r="J361" i="2"/>
  <c r="L361" i="2" s="1"/>
  <c r="H361" i="2"/>
  <c r="J360" i="2"/>
  <c r="L360" i="2" s="1"/>
  <c r="H360" i="2"/>
  <c r="J359" i="2"/>
  <c r="L359" i="2" s="1"/>
  <c r="H359" i="2"/>
  <c r="I353" i="2"/>
  <c r="J352" i="2"/>
  <c r="L352" i="2" s="1"/>
  <c r="H352" i="2"/>
  <c r="J351" i="2"/>
  <c r="L351" i="2" s="1"/>
  <c r="H351" i="2"/>
  <c r="J350" i="2"/>
  <c r="L350" i="2" s="1"/>
  <c r="H350" i="2"/>
  <c r="I346" i="2"/>
  <c r="J345" i="2"/>
  <c r="L345" i="2" s="1"/>
  <c r="H345" i="2"/>
  <c r="J344" i="2"/>
  <c r="L344" i="2" s="1"/>
  <c r="H344" i="2"/>
  <c r="I339" i="2"/>
  <c r="J338" i="2"/>
  <c r="H338" i="2"/>
  <c r="I334" i="2"/>
  <c r="J333" i="2"/>
  <c r="H333" i="2"/>
  <c r="I329" i="2"/>
  <c r="J328" i="2"/>
  <c r="H328" i="2"/>
  <c r="I324" i="2"/>
  <c r="J323" i="2"/>
  <c r="H323" i="2"/>
  <c r="I319" i="2"/>
  <c r="J318" i="2"/>
  <c r="H318" i="2"/>
  <c r="I313" i="2"/>
  <c r="J312" i="2"/>
  <c r="H312" i="2"/>
  <c r="I307" i="2"/>
  <c r="J306" i="2"/>
  <c r="H306" i="2"/>
  <c r="I301" i="2"/>
  <c r="J300" i="2"/>
  <c r="H300" i="2"/>
  <c r="I296" i="2"/>
  <c r="J295" i="2"/>
  <c r="L295" i="2" s="1"/>
  <c r="H295" i="2"/>
  <c r="J294" i="2"/>
  <c r="J296" i="2" s="1"/>
  <c r="H294" i="2"/>
  <c r="I290" i="2"/>
  <c r="J289" i="2"/>
  <c r="L289" i="2" s="1"/>
  <c r="H289" i="2"/>
  <c r="J288" i="2"/>
  <c r="L288" i="2" s="1"/>
  <c r="H288" i="2"/>
  <c r="I284" i="2"/>
  <c r="J283" i="2"/>
  <c r="H283" i="2"/>
  <c r="I279" i="2"/>
  <c r="J278" i="2"/>
  <c r="L278" i="2" s="1"/>
  <c r="H278" i="2"/>
  <c r="J277" i="2"/>
  <c r="L277" i="2" s="1"/>
  <c r="H277" i="2"/>
  <c r="J276" i="2"/>
  <c r="H276" i="2"/>
  <c r="I272" i="2"/>
  <c r="J271" i="2"/>
  <c r="H271" i="2"/>
  <c r="I267" i="2"/>
  <c r="J266" i="2"/>
  <c r="H266" i="2"/>
  <c r="I262" i="2"/>
  <c r="J261" i="2"/>
  <c r="H261" i="2"/>
  <c r="I257" i="2"/>
  <c r="J256" i="2"/>
  <c r="L256" i="2" s="1"/>
  <c r="H256" i="2"/>
  <c r="J255" i="2"/>
  <c r="L255" i="2" s="1"/>
  <c r="H255" i="2"/>
  <c r="J254" i="2"/>
  <c r="L254" i="2" s="1"/>
  <c r="H254" i="2"/>
  <c r="I249" i="2"/>
  <c r="J248" i="2"/>
  <c r="L248" i="2" s="1"/>
  <c r="H248" i="2"/>
  <c r="J247" i="2"/>
  <c r="L247" i="2" s="1"/>
  <c r="H247" i="2"/>
  <c r="J246" i="2"/>
  <c r="L246" i="2" s="1"/>
  <c r="H246" i="2"/>
  <c r="J245" i="2"/>
  <c r="L245" i="2" s="1"/>
  <c r="H245" i="2"/>
  <c r="J244" i="2"/>
  <c r="L244" i="2" s="1"/>
  <c r="H244" i="2"/>
  <c r="J243" i="2"/>
  <c r="L243" i="2" s="1"/>
  <c r="H243" i="2"/>
  <c r="J242" i="2"/>
  <c r="L242" i="2" s="1"/>
  <c r="H242" i="2"/>
  <c r="J241" i="2"/>
  <c r="L241" i="2" s="1"/>
  <c r="H241" i="2"/>
  <c r="J240" i="2"/>
  <c r="L240" i="2" s="1"/>
  <c r="H240" i="2"/>
  <c r="J239" i="2"/>
  <c r="L239" i="2" s="1"/>
  <c r="H239" i="2"/>
  <c r="I235" i="2"/>
  <c r="J234" i="2"/>
  <c r="J235" i="2" s="1"/>
  <c r="H234" i="2"/>
  <c r="I229" i="2"/>
  <c r="J228" i="2"/>
  <c r="L228" i="2" s="1"/>
  <c r="H228" i="2"/>
  <c r="J227" i="2"/>
  <c r="L227" i="2" s="1"/>
  <c r="H227" i="2"/>
  <c r="J226" i="2"/>
  <c r="L226" i="2" s="1"/>
  <c r="H226" i="2"/>
  <c r="J225" i="2"/>
  <c r="L225" i="2" s="1"/>
  <c r="H225" i="2"/>
  <c r="J224" i="2"/>
  <c r="L224" i="2" s="1"/>
  <c r="H224" i="2"/>
  <c r="J223" i="2"/>
  <c r="L223" i="2" s="1"/>
  <c r="H223" i="2"/>
  <c r="J222" i="2"/>
  <c r="L222" i="2" s="1"/>
  <c r="H222" i="2"/>
  <c r="J221" i="2"/>
  <c r="L221" i="2" s="1"/>
  <c r="H221" i="2"/>
  <c r="J220" i="2"/>
  <c r="L220" i="2" s="1"/>
  <c r="H220" i="2"/>
  <c r="J219" i="2"/>
  <c r="L219" i="2" s="1"/>
  <c r="H219" i="2"/>
  <c r="J218" i="2"/>
  <c r="L218" i="2" s="1"/>
  <c r="H218" i="2"/>
  <c r="J217" i="2"/>
  <c r="L217" i="2" s="1"/>
  <c r="H217" i="2"/>
  <c r="J216" i="2"/>
  <c r="L216" i="2" s="1"/>
  <c r="H216" i="2"/>
  <c r="J215" i="2"/>
  <c r="L215" i="2" s="1"/>
  <c r="H215" i="2"/>
  <c r="J214" i="2"/>
  <c r="L214" i="2" s="1"/>
  <c r="H214" i="2"/>
  <c r="J213" i="2"/>
  <c r="L213" i="2" s="1"/>
  <c r="H213" i="2"/>
  <c r="J212" i="2"/>
  <c r="J229" i="2" s="1"/>
  <c r="H212" i="2"/>
  <c r="I208" i="2"/>
  <c r="J207" i="2"/>
  <c r="J208" i="2" s="1"/>
  <c r="H207" i="2"/>
  <c r="I203" i="2"/>
  <c r="J202" i="2"/>
  <c r="L202" i="2" s="1"/>
  <c r="H202" i="2"/>
  <c r="J201" i="2"/>
  <c r="L201" i="2" s="1"/>
  <c r="L203" i="2" s="1"/>
  <c r="H201" i="2"/>
  <c r="I197" i="2"/>
  <c r="J196" i="2"/>
  <c r="J197" i="2" s="1"/>
  <c r="H196" i="2"/>
  <c r="I192" i="2"/>
  <c r="J191" i="2"/>
  <c r="J192" i="2" s="1"/>
  <c r="H191" i="2"/>
  <c r="I187" i="2"/>
  <c r="J186" i="2"/>
  <c r="L186" i="2" s="1"/>
  <c r="H186" i="2"/>
  <c r="J185" i="2"/>
  <c r="L185" i="2" s="1"/>
  <c r="H185" i="2"/>
  <c r="J184" i="2"/>
  <c r="L184" i="2" s="1"/>
  <c r="H184" i="2"/>
  <c r="J183" i="2"/>
  <c r="L183" i="2" s="1"/>
  <c r="H183" i="2"/>
  <c r="J182" i="2"/>
  <c r="L182" i="2" s="1"/>
  <c r="H182" i="2"/>
  <c r="J181" i="2"/>
  <c r="L181" i="2" s="1"/>
  <c r="H181" i="2"/>
  <c r="J180" i="2"/>
  <c r="L180" i="2" s="1"/>
  <c r="H180" i="2"/>
  <c r="J179" i="2"/>
  <c r="L179" i="2" s="1"/>
  <c r="H179" i="2"/>
  <c r="J178" i="2"/>
  <c r="L178" i="2" s="1"/>
  <c r="H178" i="2"/>
  <c r="J177" i="2"/>
  <c r="L177" i="2" s="1"/>
  <c r="H177" i="2"/>
  <c r="J176" i="2"/>
  <c r="L176" i="2" s="1"/>
  <c r="H176" i="2"/>
  <c r="J175" i="2"/>
  <c r="L175" i="2" s="1"/>
  <c r="H175" i="2"/>
  <c r="J174" i="2"/>
  <c r="L174" i="2" s="1"/>
  <c r="H174" i="2"/>
  <c r="I169" i="2"/>
  <c r="J168" i="2"/>
  <c r="J169" i="2" s="1"/>
  <c r="H168" i="2"/>
  <c r="I164" i="2"/>
  <c r="J163" i="2"/>
  <c r="J164" i="2" s="1"/>
  <c r="H163" i="2"/>
  <c r="I159" i="2"/>
  <c r="J158" i="2"/>
  <c r="L158" i="2" s="1"/>
  <c r="H158" i="2"/>
  <c r="J157" i="2"/>
  <c r="L157" i="2" s="1"/>
  <c r="H157" i="2"/>
  <c r="I153" i="2"/>
  <c r="J152" i="2"/>
  <c r="J153" i="2" s="1"/>
  <c r="H152" i="2"/>
  <c r="I148" i="2"/>
  <c r="J147" i="2"/>
  <c r="J148" i="2" s="1"/>
  <c r="H147" i="2"/>
  <c r="I143" i="2"/>
  <c r="J142" i="2"/>
  <c r="J143" i="2" s="1"/>
  <c r="H142" i="2"/>
  <c r="I138" i="2"/>
  <c r="J137" i="2"/>
  <c r="J138" i="2" s="1"/>
  <c r="H137" i="2"/>
  <c r="I132" i="2"/>
  <c r="J131" i="2"/>
  <c r="L131" i="2" s="1"/>
  <c r="H131" i="2"/>
  <c r="J130" i="2"/>
  <c r="L130" i="2" s="1"/>
  <c r="H130" i="2"/>
  <c r="J129" i="2"/>
  <c r="L129" i="2" s="1"/>
  <c r="H129" i="2"/>
  <c r="J128" i="2"/>
  <c r="H128" i="2"/>
  <c r="I123" i="2"/>
  <c r="J122" i="2"/>
  <c r="J123" i="2" s="1"/>
  <c r="H122" i="2"/>
  <c r="I118" i="2"/>
  <c r="J117" i="2"/>
  <c r="L117" i="2" s="1"/>
  <c r="H117" i="2"/>
  <c r="J116" i="2"/>
  <c r="L116" i="2" s="1"/>
  <c r="H116" i="2"/>
  <c r="J115" i="2"/>
  <c r="L115" i="2" s="1"/>
  <c r="H115" i="2"/>
  <c r="J114" i="2"/>
  <c r="L114" i="2" s="1"/>
  <c r="H114" i="2"/>
  <c r="I110" i="2"/>
  <c r="J109" i="2"/>
  <c r="L109" i="2" s="1"/>
  <c r="H109" i="2"/>
  <c r="J108" i="2"/>
  <c r="L108" i="2" s="1"/>
  <c r="H108" i="2"/>
  <c r="J107" i="2"/>
  <c r="L107" i="2" s="1"/>
  <c r="H107" i="2"/>
  <c r="J106" i="2"/>
  <c r="L106" i="2" s="1"/>
  <c r="H106" i="2"/>
  <c r="J105" i="2"/>
  <c r="L105" i="2" s="1"/>
  <c r="H105" i="2"/>
  <c r="J104" i="2"/>
  <c r="L104" i="2" s="1"/>
  <c r="H104" i="2"/>
  <c r="J103" i="2"/>
  <c r="L103" i="2" s="1"/>
  <c r="H103" i="2"/>
  <c r="J102" i="2"/>
  <c r="L102" i="2" s="1"/>
  <c r="H102" i="2"/>
  <c r="J101" i="2"/>
  <c r="L101" i="2" s="1"/>
  <c r="H101" i="2"/>
  <c r="J100" i="2"/>
  <c r="L100" i="2" s="1"/>
  <c r="H100" i="2"/>
  <c r="J99" i="2"/>
  <c r="L99" i="2" s="1"/>
  <c r="H99" i="2"/>
  <c r="J98" i="2"/>
  <c r="L98" i="2" s="1"/>
  <c r="H98" i="2"/>
  <c r="J97" i="2"/>
  <c r="L97" i="2" s="1"/>
  <c r="H97" i="2"/>
  <c r="J96" i="2"/>
  <c r="L96" i="2" s="1"/>
  <c r="H96" i="2"/>
  <c r="J95" i="2"/>
  <c r="L95" i="2" s="1"/>
  <c r="H95" i="2"/>
  <c r="J94" i="2"/>
  <c r="L94" i="2" s="1"/>
  <c r="H94" i="2"/>
  <c r="J93" i="2"/>
  <c r="L93" i="2" s="1"/>
  <c r="H93" i="2"/>
  <c r="J92" i="2"/>
  <c r="H92" i="2"/>
  <c r="I88" i="2"/>
  <c r="J87" i="2"/>
  <c r="L87" i="2" s="1"/>
  <c r="H87" i="2"/>
  <c r="J86" i="2"/>
  <c r="L86" i="2" s="1"/>
  <c r="H86" i="2"/>
  <c r="J85" i="2"/>
  <c r="L85" i="2" s="1"/>
  <c r="H85" i="2"/>
  <c r="J84" i="2"/>
  <c r="L84" i="2" s="1"/>
  <c r="H84" i="2"/>
  <c r="J83" i="2"/>
  <c r="L83" i="2" s="1"/>
  <c r="H83" i="2"/>
  <c r="J82" i="2"/>
  <c r="L82" i="2" s="1"/>
  <c r="H82" i="2"/>
  <c r="J81" i="2"/>
  <c r="L81" i="2" s="1"/>
  <c r="H81" i="2"/>
  <c r="J80" i="2"/>
  <c r="L80" i="2" s="1"/>
  <c r="H80" i="2"/>
  <c r="J79" i="2"/>
  <c r="L79" i="2" s="1"/>
  <c r="H79" i="2"/>
  <c r="J78" i="2"/>
  <c r="L78" i="2" s="1"/>
  <c r="H78" i="2"/>
  <c r="J77" i="2"/>
  <c r="L77" i="2" s="1"/>
  <c r="H77" i="2"/>
  <c r="J76" i="2"/>
  <c r="L76" i="2" s="1"/>
  <c r="H76" i="2"/>
  <c r="J75" i="2"/>
  <c r="L75" i="2" s="1"/>
  <c r="H75" i="2"/>
  <c r="I71" i="2"/>
  <c r="J70" i="2"/>
  <c r="L70" i="2" s="1"/>
  <c r="H70" i="2"/>
  <c r="J69" i="2"/>
  <c r="L69" i="2" s="1"/>
  <c r="H69" i="2"/>
  <c r="I64" i="2"/>
  <c r="J63" i="2"/>
  <c r="L63" i="2" s="1"/>
  <c r="H63" i="2"/>
  <c r="J62" i="2"/>
  <c r="L62" i="2" s="1"/>
  <c r="H62" i="2"/>
  <c r="J61" i="2"/>
  <c r="L61" i="2" s="1"/>
  <c r="H61" i="2"/>
  <c r="J60" i="2"/>
  <c r="L60" i="2" s="1"/>
  <c r="H60" i="2"/>
  <c r="J59" i="2"/>
  <c r="L59" i="2" s="1"/>
  <c r="H59" i="2"/>
  <c r="J58" i="2"/>
  <c r="L58" i="2" s="1"/>
  <c r="H58" i="2"/>
  <c r="J57" i="2"/>
  <c r="L57" i="2" s="1"/>
  <c r="H57" i="2"/>
  <c r="J56" i="2"/>
  <c r="L56" i="2" s="1"/>
  <c r="H56" i="2"/>
  <c r="J55" i="2"/>
  <c r="L55" i="2" s="1"/>
  <c r="H55" i="2"/>
  <c r="J54" i="2"/>
  <c r="L54" i="2" s="1"/>
  <c r="H54" i="2"/>
  <c r="J53" i="2"/>
  <c r="L53" i="2" s="1"/>
  <c r="H53" i="2"/>
  <c r="J52" i="2"/>
  <c r="L52" i="2" s="1"/>
  <c r="H52" i="2"/>
  <c r="J51" i="2"/>
  <c r="L51" i="2" s="1"/>
  <c r="H51" i="2"/>
  <c r="J50" i="2"/>
  <c r="L50" i="2" s="1"/>
  <c r="H50" i="2"/>
  <c r="J49" i="2"/>
  <c r="L49" i="2" s="1"/>
  <c r="H49" i="2"/>
  <c r="J48" i="2"/>
  <c r="L48" i="2" s="1"/>
  <c r="H48" i="2"/>
  <c r="J47" i="2"/>
  <c r="L47" i="2" s="1"/>
  <c r="H47" i="2"/>
  <c r="J46" i="2"/>
  <c r="L46" i="2" s="1"/>
  <c r="H46" i="2"/>
  <c r="J45" i="2"/>
  <c r="L45" i="2" s="1"/>
  <c r="H45" i="2"/>
  <c r="J44" i="2"/>
  <c r="L44" i="2" s="1"/>
  <c r="H44" i="2"/>
  <c r="J43" i="2"/>
  <c r="L43" i="2" s="1"/>
  <c r="H43" i="2"/>
  <c r="J42" i="2"/>
  <c r="L42" i="2" s="1"/>
  <c r="H42" i="2"/>
  <c r="J41" i="2"/>
  <c r="L41" i="2" s="1"/>
  <c r="H41" i="2"/>
  <c r="J40" i="2"/>
  <c r="L40" i="2" s="1"/>
  <c r="H40" i="2"/>
  <c r="J39" i="2"/>
  <c r="L39" i="2" s="1"/>
  <c r="H39" i="2"/>
  <c r="J38" i="2"/>
  <c r="L38" i="2" s="1"/>
  <c r="H38" i="2"/>
  <c r="J37" i="2"/>
  <c r="L37" i="2" s="1"/>
  <c r="H37" i="2"/>
  <c r="J36" i="2"/>
  <c r="L36" i="2" s="1"/>
  <c r="H36" i="2"/>
  <c r="J35" i="2"/>
  <c r="L35" i="2" s="1"/>
  <c r="H35" i="2"/>
  <c r="J34" i="2"/>
  <c r="H34" i="2"/>
  <c r="I30" i="2"/>
  <c r="J29" i="2"/>
  <c r="L29" i="2" s="1"/>
  <c r="H29" i="2"/>
  <c r="J28" i="2"/>
  <c r="L28" i="2" s="1"/>
  <c r="H28" i="2"/>
  <c r="J27" i="2"/>
  <c r="L27" i="2" s="1"/>
  <c r="H27" i="2"/>
  <c r="J26" i="2"/>
  <c r="L26" i="2" s="1"/>
  <c r="H26" i="2"/>
  <c r="J25" i="2"/>
  <c r="L25" i="2" s="1"/>
  <c r="H25" i="2"/>
  <c r="J24" i="2"/>
  <c r="L24" i="2" s="1"/>
  <c r="H24" i="2"/>
  <c r="J23" i="2"/>
  <c r="L23" i="2" s="1"/>
  <c r="H23" i="2"/>
  <c r="J22" i="2"/>
  <c r="L22" i="2" s="1"/>
  <c r="H22" i="2"/>
  <c r="J21" i="2"/>
  <c r="L21" i="2" s="1"/>
  <c r="H21" i="2"/>
  <c r="J20" i="2"/>
  <c r="L20" i="2" s="1"/>
  <c r="H20" i="2"/>
  <c r="J19" i="2"/>
  <c r="L19" i="2" s="1"/>
  <c r="H19" i="2"/>
  <c r="J18" i="2"/>
  <c r="L18" i="2" s="1"/>
  <c r="H18" i="2"/>
  <c r="L462" i="2" l="1"/>
  <c r="L463" i="2" s="1"/>
  <c r="J290" i="2"/>
  <c r="J64" i="2"/>
  <c r="L163" i="2"/>
  <c r="L164" i="2" s="1"/>
  <c r="L122" i="2"/>
  <c r="L123" i="2" s="1"/>
  <c r="L191" i="2"/>
  <c r="L192" i="2" s="1"/>
  <c r="J346" i="2"/>
  <c r="L257" i="2"/>
  <c r="J132" i="2"/>
  <c r="J110" i="2"/>
  <c r="L88" i="2"/>
  <c r="J30" i="2"/>
  <c r="L71" i="2"/>
  <c r="J353" i="2"/>
  <c r="L363" i="2"/>
  <c r="L458" i="2"/>
  <c r="L30" i="2"/>
  <c r="L34" i="2"/>
  <c r="L64" i="2" s="1"/>
  <c r="L92" i="2"/>
  <c r="L110" i="2" s="1"/>
  <c r="L128" i="2"/>
  <c r="L132" i="2" s="1"/>
  <c r="L159" i="2"/>
  <c r="L168" i="2"/>
  <c r="L169" i="2" s="1"/>
  <c r="L196" i="2"/>
  <c r="L197" i="2" s="1"/>
  <c r="J203" i="2"/>
  <c r="L294" i="2"/>
  <c r="L296" i="2" s="1"/>
  <c r="J379" i="2"/>
  <c r="L448" i="2"/>
  <c r="L118" i="2"/>
  <c r="L187" i="2"/>
  <c r="L249" i="2"/>
  <c r="J71" i="2"/>
  <c r="J88" i="2"/>
  <c r="J118" i="2"/>
  <c r="J159" i="2"/>
  <c r="J187" i="2"/>
  <c r="J249" i="2"/>
  <c r="J262" i="2"/>
  <c r="L261" i="2"/>
  <c r="L262" i="2" s="1"/>
  <c r="J267" i="2"/>
  <c r="L266" i="2"/>
  <c r="L267" i="2" s="1"/>
  <c r="J272" i="2"/>
  <c r="L271" i="2"/>
  <c r="L272" i="2" s="1"/>
  <c r="J279" i="2"/>
  <c r="L276" i="2"/>
  <c r="L279" i="2" s="1"/>
  <c r="J393" i="2"/>
  <c r="L390" i="2"/>
  <c r="L393" i="2" s="1"/>
  <c r="J420" i="2"/>
  <c r="L419" i="2"/>
  <c r="L420" i="2" s="1"/>
  <c r="J425" i="2"/>
  <c r="L424" i="2"/>
  <c r="L425" i="2" s="1"/>
  <c r="J430" i="2"/>
  <c r="L429" i="2"/>
  <c r="L430" i="2" s="1"/>
  <c r="J436" i="2"/>
  <c r="L435" i="2"/>
  <c r="L436" i="2" s="1"/>
  <c r="J441" i="2"/>
  <c r="L440" i="2"/>
  <c r="L441" i="2" s="1"/>
  <c r="J458" i="2"/>
  <c r="L137" i="2"/>
  <c r="L138" i="2" s="1"/>
  <c r="L142" i="2"/>
  <c r="L143" i="2" s="1"/>
  <c r="L147" i="2"/>
  <c r="L148" i="2" s="1"/>
  <c r="L152" i="2"/>
  <c r="L153" i="2" s="1"/>
  <c r="L207" i="2"/>
  <c r="L208" i="2" s="1"/>
  <c r="L212" i="2"/>
  <c r="L229" i="2" s="1"/>
  <c r="L234" i="2"/>
  <c r="L235" i="2" s="1"/>
  <c r="J257" i="2"/>
  <c r="J284" i="2"/>
  <c r="L283" i="2"/>
  <c r="L284" i="2" s="1"/>
  <c r="L290" i="2"/>
  <c r="J301" i="2"/>
  <c r="L300" i="2"/>
  <c r="L301" i="2" s="1"/>
  <c r="J307" i="2"/>
  <c r="L306" i="2"/>
  <c r="L307" i="2" s="1"/>
  <c r="J313" i="2"/>
  <c r="L312" i="2"/>
  <c r="L313" i="2" s="1"/>
  <c r="J319" i="2"/>
  <c r="L318" i="2"/>
  <c r="L319" i="2" s="1"/>
  <c r="J324" i="2"/>
  <c r="L323" i="2"/>
  <c r="L324" i="2" s="1"/>
  <c r="J329" i="2"/>
  <c r="L328" i="2"/>
  <c r="L329" i="2" s="1"/>
  <c r="J334" i="2"/>
  <c r="L333" i="2"/>
  <c r="L334" i="2" s="1"/>
  <c r="J339" i="2"/>
  <c r="L338" i="2"/>
  <c r="L339" i="2" s="1"/>
  <c r="L346" i="2"/>
  <c r="L353" i="2"/>
  <c r="J363" i="2"/>
  <c r="J368" i="2"/>
  <c r="L367" i="2"/>
  <c r="L368" i="2" s="1"/>
  <c r="J373" i="2"/>
  <c r="L372" i="2"/>
  <c r="L373" i="2" s="1"/>
  <c r="L379" i="2"/>
  <c r="J386" i="2"/>
  <c r="J398" i="2"/>
  <c r="L397" i="2"/>
  <c r="L398" i="2" s="1"/>
  <c r="J404" i="2"/>
  <c r="L403" i="2"/>
  <c r="L404" i="2" s="1"/>
  <c r="J409" i="2"/>
  <c r="L408" i="2"/>
  <c r="L409" i="2" s="1"/>
  <c r="J414" i="2"/>
  <c r="L413" i="2"/>
  <c r="L414" i="2" s="1"/>
  <c r="J448" i="2"/>
</calcChain>
</file>

<file path=xl/sharedStrings.xml><?xml version="1.0" encoding="utf-8"?>
<sst xmlns="http://schemas.openxmlformats.org/spreadsheetml/2006/main" count="1477" uniqueCount="325">
  <si>
    <t>"Wzór"</t>
  </si>
  <si>
    <t>Lp.</t>
  </si>
  <si>
    <t>Przedmiot zamówienia</t>
  </si>
  <si>
    <t>j.m.</t>
  </si>
  <si>
    <t xml:space="preserve">Nazwa </t>
  </si>
  <si>
    <t>Producent</t>
  </si>
  <si>
    <t xml:space="preserve">Kod EAN </t>
  </si>
  <si>
    <t>wartość jedn. netto</t>
  </si>
  <si>
    <t>cena brutto</t>
  </si>
  <si>
    <t xml:space="preserve">ilość </t>
  </si>
  <si>
    <t>ILOŚĆ WYCENIONA</t>
  </si>
  <si>
    <t>wartość netto</t>
  </si>
  <si>
    <t xml:space="preserve">Produkt leczniczy tabletki 325 mg 30 tabl </t>
  </si>
  <si>
    <t>op.</t>
  </si>
  <si>
    <t>….x 20 tabl.</t>
  </si>
  <si>
    <t>Pakiet 1</t>
  </si>
  <si>
    <t>cena jedn. brutto</t>
  </si>
  <si>
    <t>Acetylcysteinum roztw.d/inf. 100 mg/ml 5 amp. 3 ml</t>
  </si>
  <si>
    <t>Acetylcysteinum tabletki musujące 600 mg 10 tabl.</t>
  </si>
  <si>
    <t>Aluminii acetotartras tabletki 1000 mg 6 tabl.</t>
  </si>
  <si>
    <t>Allopurinolum tabletki 100 mg 50 tabl.</t>
  </si>
  <si>
    <t>Bisoprololi fumaras tabletki powlekane 1,25 mg 30 tabl.</t>
  </si>
  <si>
    <t>Bisoprololi fumaras tabletki powlekane 2,5 mg 30 tabl.</t>
  </si>
  <si>
    <t>Clindamycinum kapsułki twarde 300 mg 16 kaps.</t>
  </si>
  <si>
    <t>Ketoprofenum kapsułki twarde 50 mg 20 kaps.</t>
  </si>
  <si>
    <t>Ketoprofenum tabletki powlekane 100 mg 30 tabl.</t>
  </si>
  <si>
    <t>Ketoprofenum roztw.d/wstrz.50 mg/ml 10 amp. 2 ml</t>
  </si>
  <si>
    <t>Metildigoxinum tabletki 100 mcg 30 tabl.</t>
  </si>
  <si>
    <t>Phenoxymethylpenicillin um kalicum tabletki powlekane 1 500 000 j.m. 12 tabl.</t>
  </si>
  <si>
    <t>CPV 33600000-6 Produkty farmaceutyczne</t>
  </si>
  <si>
    <t>razem</t>
  </si>
  <si>
    <t>Pakiet 2</t>
  </si>
  <si>
    <t>Aciclovirum krem 50 mg/g 1 op. 5 g</t>
  </si>
  <si>
    <t>Ambenonii chloridum tabletki 10 mg 50 tabl.</t>
  </si>
  <si>
    <t xml:space="preserve">Celebrolysinum roztwór do wstrzykiwań i infuzji 215,2 mg/ml 5 amp. 10 ml </t>
  </si>
  <si>
    <t>Ciclosporinum kapsułki miękkie 100 mg 50 kaps.</t>
  </si>
  <si>
    <t>Ciclosporinum kapsułki miękkie 25 mg 50 kaps.</t>
  </si>
  <si>
    <t>Ciclosporinum kapsułki miękkie 50 mg 50 kaps.</t>
  </si>
  <si>
    <t>Drotaverini hydrochloridum roztwór do wstrzykiwań 20 mg/ml 5 amp. 2 ml</t>
  </si>
  <si>
    <t>Drotaverini hydrochloridum tabletki 40 mg 20 tabl.</t>
  </si>
  <si>
    <t>Drotaverini hydrochloridum tabletki 80 mg 20 tabl.</t>
  </si>
  <si>
    <t>Esmololi hydrochloridum roztwór do wstrzykiwań 100 mg/10 ml (10 mg/ml) 5 fiol.</t>
  </si>
  <si>
    <t>Kalii canrenoas roztwór do
wstrzykiwań 20 mg/ml 10 amp. 10 ml</t>
  </si>
  <si>
    <t>Levodopum + Benserazidum kapsułki 100 mg + 25 mg 100 kaps.</t>
  </si>
  <si>
    <t>Levodopum + Benserazidum kapsułki 50 mg + 12,5 mg 100 kaps.</t>
  </si>
  <si>
    <t>Levodopum + Benserazidum kapsułki kapsułki o przedłużonym uwalnianiu 100 mg + 25 mg 100 kaps.</t>
  </si>
  <si>
    <t>Levodopum + Benserazidum tabletki do sporządzania zawiesiny doustnej 100 mg + 25 mg 100 tabl.</t>
  </si>
  <si>
    <t>Levodopum + Benserazidum tabletki do sporządzania zawiesiny doustnej 50 mg + 12,5 mg 100 tabl.</t>
  </si>
  <si>
    <t>Mycophenolas mofetil kapsułki twarde 250 mg 100 kaps.</t>
  </si>
  <si>
    <t>Mycophenolas mofetil tabletki powlekane 500 mg 50 tabl.</t>
  </si>
  <si>
    <t>Oseltamivirum kapsułki twarde 30 mg 10 kaps.</t>
  </si>
  <si>
    <t>Prasugrelum tabletki powlekane 10 mg 28 tabl</t>
  </si>
  <si>
    <t>Tacrolimusum kapsułki 0,5 mg 30 kaps.</t>
  </si>
  <si>
    <t>Tacrolimusum kapsułki o przedłużonym uwalnianiu, twarde 0,5 mg 30 kaps.</t>
  </si>
  <si>
    <t>Tacrolimusum kapsułki o przedłużonym uwalnianiu, twarde 1 mg  30 kaps.</t>
  </si>
  <si>
    <t>Tacrolimusum kapsułki twarde 1 mg 30 kaps.</t>
  </si>
  <si>
    <t>Tacrolimusum kapsułki twarde 5 mg 30 kaps.</t>
  </si>
  <si>
    <t>Tacrolimusum tabletki o przedłużonym uwalnianiu 0,75 mg 30 tabl</t>
  </si>
  <si>
    <t>Tacrolimusum tabletki o przedłużonym uwalnianiu 1 mg 30 tabl</t>
  </si>
  <si>
    <t>Tacrolimusum tabletki o przedłużonym uwalnianiu 4 mg 30 tabl.</t>
  </si>
  <si>
    <t>Terlipressini acetas roztwór do 
wstrzykiwań 0,2 mg/ml 5 fiol. 10 ml</t>
  </si>
  <si>
    <t>Valganciclovirum tabletki powlekane 450 mg 60 tabl.</t>
  </si>
  <si>
    <t>Pakiet 3</t>
  </si>
  <si>
    <t>Adenosinum roztwór do wstrzykiwań 3 mg/ml 6 fiol. 2 ml</t>
  </si>
  <si>
    <t>Natrii valproas proszek i rozpuszczalnik do sporządzania roztworu do wstrzykiwań 400 mg (400 mg/4 ml) 1 fiol. proszku + amp. rozp.</t>
  </si>
  <si>
    <t>Pakiet 4</t>
  </si>
  <si>
    <t>Agomelatinum tabletki powlekane 25 mg 84 tabl</t>
  </si>
  <si>
    <t>Atorvastatinum + Perindoprilum argininum + Amlodipinum tabletki powlekane 10 mg + 5 mg + 5 mg  90 tabl.</t>
  </si>
  <si>
    <t>Bisoprololi fumaras + Perindoprilum argininum tabletki powlekane 5 mg + 5 mg 90 tabl.</t>
  </si>
  <si>
    <t>Gliclazidum tabletki o zmodyfikowanym uwalnianiu 60 mg 90 tabl.</t>
  </si>
  <si>
    <t>Indapamidum tabletki powlekane o przedłużonym uwalnianiu 1,5 mg 108 szt.</t>
  </si>
  <si>
    <t>Ivabradinum tabletki powlekane 5 mg 112 tabl.</t>
  </si>
  <si>
    <t>Perindoprilum argininum + Amlodipinum tabletki 5 mg + 5 mg 90 tabl. (3 x 30)</t>
  </si>
  <si>
    <t>Perindoprilum argininum + Indapamidum + Amlodipinum tabletki powlekane 5 mg + 1,25 mg + 5 mg 90 tabl.</t>
  </si>
  <si>
    <t>Perindoprilum argininum + Indapamidum tabletki powlekane 5 mg + 1,25 mg 90 tabl.</t>
  </si>
  <si>
    <t>Perindoprilum argininum tabletki powlekane 10 mg 90 tabl.</t>
  </si>
  <si>
    <t>Perindoprilum argininum tabletki powlekane 5 mg 90 tabl.</t>
  </si>
  <si>
    <t>Tianeptinum natricum tabletki powlekane 12,5 mg 108 szt.</t>
  </si>
  <si>
    <t>Trimetazidini dihydrochloridum tabletki o zmodyfikowanym uwalnianiu 35 mg 90 tabl.</t>
  </si>
  <si>
    <t>Pakiet 5</t>
  </si>
  <si>
    <t>Amiodaroni hydrochloridum roztwór do wstrzykiwań 50 mg/ml 6 amp. 3 ml</t>
  </si>
  <si>
    <t>Amiodaronum tabletki 200 mg 30 tabl.</t>
  </si>
  <si>
    <t>Amisulpridum tabletki 200 mg 30 tabl.</t>
  </si>
  <si>
    <t>Clopidogrelum tabletki powlekane 300 mg 30 tabl.</t>
  </si>
  <si>
    <t>Clopidogrelum tabletki powlekane 75 mg 28 tabl.</t>
  </si>
  <si>
    <t>Dikalii clorazepas kapsułki 10 mg 30 kaps.</t>
  </si>
  <si>
    <t>Dikalii clorazepas kapsułki 5 mg 30 kaps.</t>
  </si>
  <si>
    <t>Fluoxetinum tabletki 20 mg 30 tabl.</t>
  </si>
  <si>
    <t>Insulinum glarginum roztwór do wstrzykiwań 100 j.m./ml, 5 wstrzykiwaczy 3 ml</t>
  </si>
  <si>
    <t>Insulinum glulisinum roztwór do wstrzykiwań 100 j.m./ml, 5 wstrzykiwaczy 3 ml</t>
  </si>
  <si>
    <t>Isosorbidi mononitras tabletki powlekane 20 mg 60 tabl.</t>
  </si>
  <si>
    <t>Milrinonum roztwór do wstrzykiwań 1 mg/ml 10 amp. 10 ml</t>
  </si>
  <si>
    <t>Natrii polistyreni sulfonas proszek doustny lub do sporządzania zawiesiny doodbytniczej 1,42 g Na+/15 g 1 op. 454 g</t>
  </si>
  <si>
    <t>Natrii valproas + Acidum valproicum tabletki powlekane o przedłużonym uwalnianiu 200 mg + 87 mg 30 tabl.</t>
  </si>
  <si>
    <t>Natrii valproas + Acidum valproicum tabletki powlekane o przedłużonym uwalnianiu 333 mg +145 mg 30 tabl.</t>
  </si>
  <si>
    <t>Natrii valproas syrop 288,2 mg/5 ml 1 butelka 150 ml</t>
  </si>
  <si>
    <t>Teicoplaninum  proszek i rozpuszczalnik do sporządzania roztworu do wstrzykiwań/do infuzji lub roztworu doustnego 200 mg 1 fiol. proszku + 1 amp. rozp.</t>
  </si>
  <si>
    <t>Teicoplaninum (j.w.) 400 mg 1 fiol. proszku + 1 amp. rozp.</t>
  </si>
  <si>
    <t>Pakiet 6</t>
  </si>
  <si>
    <t>Amoxicillinum + Acidum clavulanicum proszek do sporządzania roztworu do wstrzykiwań i infuzji 500 mg + 100 mg 1 fiol.</t>
  </si>
  <si>
    <t>szt.</t>
  </si>
  <si>
    <t>Amoxicillinum + Acidum clavulanicum (j.w.) 1 g + 200 mg 1 fiol.</t>
  </si>
  <si>
    <t>Amoxicillinum + Acidum clavulanicum tabletki powlekane 875 mg + 125 mg 14 tabl.</t>
  </si>
  <si>
    <t>Amoxicillinum + Acidum clavulanicum tabletki powlekane 500 mg + 125 mg 21 tabl.</t>
  </si>
  <si>
    <t>CPV 33651100-9 Środki antybakteryjne do użytku ogólnoustrojowego</t>
  </si>
  <si>
    <t>Pakiet 7</t>
  </si>
  <si>
    <t>Aprotininum roztwór do infuzji 277,8 j. Ph.Eur. (500 000 KIU) 1 butelka 50 ml</t>
  </si>
  <si>
    <t>CPV 33621200-1 Środki przeciwkrwotoczne</t>
  </si>
  <si>
    <t>Pakiet 8</t>
  </si>
  <si>
    <t>Acidum tranexamicum roztwór do wstrzykiwań 100 mg/ml 5 amp. 5 ml</t>
  </si>
  <si>
    <t>Betaxololi hydrochloridum
tabletki powlekane 20 mg 28 tabl</t>
  </si>
  <si>
    <t>Sotaloli hydrochloridum tabletki 40 mg 60 tabl.</t>
  </si>
  <si>
    <t>Sotaloli hydrochloridum tabletki 80 mg 30 tabl.</t>
  </si>
  <si>
    <t>Pakiet 9</t>
  </si>
  <si>
    <t>Carboxymaltosum ferricum roztwór do wstrzykiwań 50 mg Fe3+/ml 1 fiol. 10 ml</t>
  </si>
  <si>
    <t>CPV 33621300-2 Preparaty przeciw anemii</t>
  </si>
  <si>
    <t>Pakiet 10</t>
  </si>
  <si>
    <t>Ceftazidimum + Avibactamum proszek do sporządzania koncentratu roztworu do infuzji 2 g + 0,5 g 10 fiol.</t>
  </si>
  <si>
    <t>Pakiet 11</t>
  </si>
  <si>
    <t>Ceftarolinum fosamilum proszek do sporządzania koncentratu roztworu do infuzji 600 mg 10 fiol.</t>
  </si>
  <si>
    <t>CPV  33651100-9 Środki antybakteryjne do użytku ogólnoustrojowego</t>
  </si>
  <si>
    <t>Pakiet 12</t>
  </si>
  <si>
    <t>Ceftolozanum + Tazobactamum proszek do sporządzania koncentratu roztworu do infuzji 1 g + 0,5 g 10 fiol. Proszku</t>
  </si>
  <si>
    <t xml:space="preserve">CPV 33651100-9 Środki antybakteryjne do użytku ogólnoustrojowego </t>
  </si>
  <si>
    <t>Pakiet 13</t>
  </si>
  <si>
    <t>Cisatracurium roztwór do wstrzykiwań i infuzji 2 mg/ml 5 amp. 5 ml</t>
  </si>
  <si>
    <t>Cisatracurium roztwór do wstrzykiwań i infuzji 2 mg/ml 5 amp. 2,5 ml</t>
  </si>
  <si>
    <t>CPV 3661100-2 Środki znieczulające</t>
  </si>
  <si>
    <t>Pakiet 14</t>
  </si>
  <si>
    <t>Dobutaminum koncentrat do sporządzania roztworu do infuzji 50 mg/ml 5 amp. 5 ml</t>
  </si>
  <si>
    <t>CPV 33622100-7 Produkty lecznicze do terapii serca</t>
  </si>
  <si>
    <t>Pakiet 15</t>
  </si>
  <si>
    <t>Enoxaparinum natricum roztwór do wstrzykiwań 10 000 j.m. (100 mg)/ml 
(30 000 j.m. (300 mg)/3 ml) 1 fiol. 3 ml + zestaw do podawania</t>
  </si>
  <si>
    <t>CPV 33621100-0 Środki obniżające krzepliwość krwi</t>
  </si>
  <si>
    <t>Pakiet 16</t>
  </si>
  <si>
    <t xml:space="preserve">Ethambutoli hydrochloridum kapsułki 250 mg 250 kaps </t>
  </si>
  <si>
    <t>Hydrocortisonum proszek i rozpuszczalnik do sporządzania roztworu do wstrzykiwań lub do infuzji 25 mg 5 fiol. proszku + 5 amp. rozp.</t>
  </si>
  <si>
    <t>Isoniazidum tabletki 100 mg 250 tabl</t>
  </si>
  <si>
    <t>Metformini hydrochloridum tabletki o przedłużonym uwalnianiu 1000 mg 30 tabl</t>
  </si>
  <si>
    <t>Metformini hydrochloridum tabletki o przedłużonym uwalnianiu 500 mg 30 tabl</t>
  </si>
  <si>
    <t>Metformini hydrochloridum tabletki o przedłużonym uwalnianiu 750 mg 30 tabl</t>
  </si>
  <si>
    <t>Mupirocinum maść do nosa 20 mg/g 1 op. 3 g</t>
  </si>
  <si>
    <t>Neomycinum tabletki 250 mg 16 tabl</t>
  </si>
  <si>
    <t>Rosuvastatinum tabletki powlekane 10 mg 28 tabl.</t>
  </si>
  <si>
    <t>Rosuvastatinum tabletki powlekane 20 mg 28 tabl.</t>
  </si>
  <si>
    <t>Rosuvastatinum tabletki powlekane 40 mg 28 tabl.</t>
  </si>
  <si>
    <t>Rosuvastatinum tabletki powlekane 5 mg 28 tabl.</t>
  </si>
  <si>
    <t>Tramadoli  hydrochloridum + 
Paracetamolum tabletki powlekane 37,5 mg + 325 mg 60 tabl</t>
  </si>
  <si>
    <t>Pakiet 17</t>
  </si>
  <si>
    <t>Nazwa</t>
  </si>
  <si>
    <t>Kod EAN</t>
  </si>
  <si>
    <t>ilość</t>
  </si>
  <si>
    <t>Epoetinum beta roztwór do wstrzykiwań 30 000 j.m. (50 000 j.m./ml) 1 amp.-strzyk. 0,6 ml</t>
  </si>
  <si>
    <t>Pakiet 18</t>
  </si>
  <si>
    <t>Etomidatum emulsja do wstrzykiwań  2mg/ml 5 amp.10 ml</t>
  </si>
  <si>
    <t>Pakiet 19</t>
  </si>
  <si>
    <t>Fibrinogenum humanum, Aprotininum, Trombinum humanum, Calcii chloridum, pr.i rozp.d/przyg.kleju do tkanek, 1 zestaw do sporz. 4 ml produktu</t>
  </si>
  <si>
    <t>Fibrinogenum humanum, Aprotininum, Trombinum humanum, Calcii chloridum, pr.i rozp.d/przyg.kleju do tkanek, 1 zestaw do sporz. 10 ml produktu</t>
  </si>
  <si>
    <t>Pakiet 20</t>
  </si>
  <si>
    <t>Fondaparinuxum natricum roztwór do wstrzykiwań 2,5 mg/0,5 ml 10 amp.-strzyk. 0,5 ml</t>
  </si>
  <si>
    <t>Pakiet 21</t>
  </si>
  <si>
    <t>Gelatin 4% roztwór do infuzji 500 ml</t>
  </si>
  <si>
    <t>Glucosum roztwór do infuzji 200 mg/ml butelka 500 ml</t>
  </si>
  <si>
    <t>Hydroksyetyloskrobia (HES) 60 mg/ml z elektrolitami, roztwór do infuzji, butelka 500 ml</t>
  </si>
  <si>
    <t>Lidocaini hydrochloridum roztwór do wstrzykiwań 20 mg/ml 20 poj 10 ml</t>
  </si>
  <si>
    <t>Lidocaini hydrochloridum roztwór do wstrzykiwań 20 mg/ml 20 poj.20 ml</t>
  </si>
  <si>
    <t>Paracetamolum roztwór do infuzji 10 mg/ml 10 butelek 50 ml</t>
  </si>
  <si>
    <t>Płyn wieloelektrolitowy izojonowy, izotoniczny roztwór do infuzji 1 butelka 1000 ml *</t>
  </si>
  <si>
    <t>Płyn wieloelektrolitowy izojonowy, izotoniczny roztwór do infuzji 1 butelka 500 ml *</t>
  </si>
  <si>
    <t>Płyn wieloelektrolitowy izojonowy, izotoniczny roztwór do infuzji 1 butelka 250 ml *</t>
  </si>
  <si>
    <t>Propofolum emulsja do wstrzykiwań lub infuzji 5 mg/ml 5 amp. 20 ml</t>
  </si>
  <si>
    <t>Roztwór chlorku sodu 0,9% do irygacji  250 ml</t>
  </si>
  <si>
    <t>Roztwór chlorku sodu 0,9% do irygacji 500 ml</t>
  </si>
  <si>
    <t>Roztwór pierwiastków śladowych konc.d/sp.roztw.d/inf. 5 amp.10 ml</t>
  </si>
  <si>
    <t>Soiae oleum raffinatum MCT/LCT emulsja do infuzji 10%, 1 butelka 500 ml</t>
  </si>
  <si>
    <t>Soiae oleum raffinatum MCT/LCT emulsja do infuzji 20%, 1 butelka 500 ml</t>
  </si>
  <si>
    <t>Tobramycinum roztwór do infuzji 3 mg/ml 10 butelek 120 ml</t>
  </si>
  <si>
    <t>Tobramycinum roztwór do infuzji 3 mg/ml 10 butelek 80 ml</t>
  </si>
  <si>
    <t>CPV 33692200-9 Produkty do żywienia pozajelitowego, CPV 33692500-2 Płyny dożylne, CPV 33692500-2 Płyny irygacyjne, CPV 33600000-6 Produkty farmaceutyczne</t>
  </si>
  <si>
    <t>*poz. 8,9,10 o składzie (mmol/l)Na+(145), K+(4),Ca^2+(2.5), Mg^2+(1),Cl-(127), Octany (24), Jabłczany (5), 290 mOsmol/kg H2O,</t>
  </si>
  <si>
    <t>Pakiet 22</t>
  </si>
  <si>
    <t>Glyceroli trinitras roztwór do infuzji 1 mg/ml 10 amp. 10 ml</t>
  </si>
  <si>
    <t>Pakiet 23</t>
  </si>
  <si>
    <t xml:space="preserve">Przedmiot zamówienia </t>
  </si>
  <si>
    <t>Glycinum 1,5% ad irrigationem, worek 3000 ml</t>
  </si>
  <si>
    <t>Pierwiastki śladowe dla dorosłych, konc.d/sporz. roztw.d/inf.- 10 amp. 10 ml</t>
  </si>
  <si>
    <t>Preparat witaminowy dla dorosłych,  pr.d/sp.roztw.d/wstrz.i inf. 75 mg 10 fiol.</t>
  </si>
  <si>
    <t>Żywienie pozajelit. ** (azot 12,4 g/1,5 l) z elektrolitami 1500 ml</t>
  </si>
  <si>
    <t>Żywienie pozajelit. *** (azot 9g/l), bez elektrolitów,1500 ml</t>
  </si>
  <si>
    <t>Żywienie pozajelit. *** (azot 7g/l) z elektrolitami, 1500 ml</t>
  </si>
  <si>
    <t>Żywienie pozajelit. *** (azot 12g/l) z elektrolitami, 1000 ml</t>
  </si>
  <si>
    <t>Żywienie pozajelit. *** (azot 9g/l) z elektrolitami, 1500 ml</t>
  </si>
  <si>
    <t>Żywienie pozajelit. *** (azot 9g/l) z elektrolitami, 1000 ml</t>
  </si>
  <si>
    <t>Żywienie pozajelit. *** (azot 4g/l) z elektrolitami, 1500 ml</t>
  </si>
  <si>
    <t>CPV 33692200-9 Produkty do żywienia pozajelitowego, CPV 33692500-2 Płyny dożylne , CPV 33692500-2 Płyny irygacyjne</t>
  </si>
  <si>
    <t>(** Aminokwasy i glukoza; worek dwukomowrowy, emulsja do inf.; ***Aminokwasy, glukoza, emulsja tłuszczowa; worek trójkomorowy; emulsja do inf.)</t>
  </si>
  <si>
    <t>Pakiet 24</t>
  </si>
  <si>
    <t xml:space="preserve">Insulinum degludecum roztwór do wstrzykiwań 100 j./ml 5 wkładów 3 ml </t>
  </si>
  <si>
    <t xml:space="preserve">Liraglutidum roztwór do wstrzykiwań 6 mg/ml 3 ml 2 wstrzykiwacze 3 ml </t>
  </si>
  <si>
    <t xml:space="preserve">Insulinum degludecum + Insulinum aspartum roztwór do wstrzykiwań 100 j./ml 5 wkładów 3 ml </t>
  </si>
  <si>
    <t>CPV 33615000-4 Produkty lecznicze używane przy cukrzycy</t>
  </si>
  <si>
    <t>Pakiet 25</t>
  </si>
  <si>
    <t>Kalii chloridum kapsułki o przedłużonym uwalnianiu, twarde 0,6 g = 315 mg jonów potasu 100 kaps. LUB Kalii chloridum tabletki o przedłużonym uwalnianiu 0,75 g = 391 mg jonów potasu 60 tabl. (należy wycenić 1000 op.)</t>
  </si>
  <si>
    <t>CPV 33617000-8 Dodatki mineralne</t>
  </si>
  <si>
    <t>Pakiet 26</t>
  </si>
  <si>
    <t>Landiololum proszek do sporządzania roztworu do infuzji 300 mg 1 fiol. Proszku</t>
  </si>
  <si>
    <t>Pakiet 27</t>
  </si>
  <si>
    <t>Lidocainum aerozol, roztwór 10% (100 mg/ml) 1 butelka 38 g</t>
  </si>
  <si>
    <t>CPV 33661100-2 Środki znieczulające</t>
  </si>
  <si>
    <t>Pakiet 28</t>
  </si>
  <si>
    <t>Nadroparinum calcicum roztwór do wstrzykiwań 3800 j.m. a.Xa/0,4 ml 10 amp.-strzyk. 0,4 ml</t>
  </si>
  <si>
    <t>Nadroparinum calcicum roztwór do wstrzykiwań 5700 j.m.a.Xa/0,6 ml 10 amp.-strzyk. 0,6 ml</t>
  </si>
  <si>
    <t>Nadroparinum calcicum roztwór do wstrzykiwań 7600 j.m. a.Xa/0,8 ml 10 amp.-strzyk. 0,8 ml</t>
  </si>
  <si>
    <t>Pakiet 29</t>
  </si>
  <si>
    <t>Pantoprazolum proszek do sporządzania roztworu do wstrzykiwań 40 mg 1 fiol.</t>
  </si>
  <si>
    <t>CPV 33610000-9 Produkty lecznicze dla przewodu pokarmowego i metabolizmu</t>
  </si>
  <si>
    <t>Pakiet 30</t>
  </si>
  <si>
    <t>Vancomycinum proszek do sporządzania roztworu do infuzji i roztworu doustnego 500 mg 1 fiol. proszku</t>
  </si>
  <si>
    <t>Vancomycinum proszek do sporządzania roztworu do infuzji i roztworu doustnego 1 g 1 fiol. proszku</t>
  </si>
  <si>
    <t>Pakiet 31</t>
  </si>
  <si>
    <t>Albuminum humanum roztwór do infuzji 200 g/l 1 op. 50 ml op.</t>
  </si>
  <si>
    <t>Albuminum humanum roztwór do infuzji 200 g/l 1 op. 100 ml op.</t>
  </si>
  <si>
    <t>CPV 33141540-7 Albumina</t>
  </si>
  <si>
    <t>Pakiet 32</t>
  </si>
  <si>
    <t>Immunoglobulinum humanum anti-D roztwór do wstrzykiwań 300 mcg/2 ml (1500 IU) 1 amp. strzyk. 2 ml + 1 igła do wstrzykiwań</t>
  </si>
  <si>
    <t>CPV 33651520-9 Immunoglobuliny</t>
  </si>
  <si>
    <t>Pakiet 33</t>
  </si>
  <si>
    <t>Netupitantum + Palonosetroni hydrochloridum kapsułki twarde 300 mg + 0,5 mg 1 kaps.</t>
  </si>
  <si>
    <t>CPV 33612000-3 Produkty lecznicze do leczenia zaburzeń w funkcjonowaniu przewodu pokarmowego (chemioterapia)</t>
  </si>
  <si>
    <t>Pakiet 34</t>
  </si>
  <si>
    <t xml:space="preserve">Darbepoetinum alfa roztwór do wstrzykiwań 500 mcg/ml 1 wstrzykiwacz </t>
  </si>
  <si>
    <t>CPV 33652100-6 Środki przeciwnowotworowe (chemioterapia)</t>
  </si>
  <si>
    <t>Pakiet 35</t>
  </si>
  <si>
    <t>Doxorubicinum liposomanum pegylatum koncentrat do sporządzania roztworu do infuzji 2 mg/ml 1 fiol. 10 ml</t>
  </si>
  <si>
    <t>Pakiet 36</t>
  </si>
  <si>
    <t xml:space="preserve">Rasburicasum proszek i rozpuszczalnik do przygotowania koncentratu do sporządzania roztworu do infuzji dożylnych 1,5 mg/ml 3 fiol. 1,5 mg </t>
  </si>
  <si>
    <t>Pakiet 37</t>
  </si>
  <si>
    <t>Abemaciclibum tabl. powl.150 mg 70 szt.</t>
  </si>
  <si>
    <t>CPV 33652100-6 Środki przeciwnowotworowe (program lekowy)</t>
  </si>
  <si>
    <t>Pakiet 38</t>
  </si>
  <si>
    <t>Abirateronum tabletki powlekane 500 mg 60 tabl.</t>
  </si>
  <si>
    <t>Pakiet 39</t>
  </si>
  <si>
    <t>Adalimumabum roztwór do wstrzykiwań 40 mg/0,8 ml 2 amp.-strzyk. 0,8 ml</t>
  </si>
  <si>
    <t>CPV 33652300-8 Środki immunosupresyjne (program lekowy)</t>
  </si>
  <si>
    <t>Pakiet 40</t>
  </si>
  <si>
    <t>Pakiet 41</t>
  </si>
  <si>
    <t xml:space="preserve">Bevacizumabum koncentrat do sporządzania roztworu do infuzji 25 mg/ml 1 fiol. 4 ml </t>
  </si>
  <si>
    <t>Bevacizumabum koncentrat do sporządzania roztworu do infuzji 25 mg/ml 1 fiol. 16 ml</t>
  </si>
  <si>
    <t>Pakiet 42</t>
  </si>
  <si>
    <t>Cabozantinibum tabletki powlekane 20 mg 30 tabl.</t>
  </si>
  <si>
    <t>Cabozantinibum tabletki powlekane 40 mg 30 tabl.</t>
  </si>
  <si>
    <t>Cabozantinibum tabletki powlekane 60 mg 30 tabl.</t>
  </si>
  <si>
    <t>Pakiet 43</t>
  </si>
  <si>
    <t>Pakiet 44</t>
  </si>
  <si>
    <t xml:space="preserve">Epoetinum (alfa roztwór do wstrzykiwań) 1000 j.m./0,5 ml 6 amp.-strzyk. 0,5 ml </t>
  </si>
  <si>
    <t>Epoetinum (,,) 2000 j.m./ml 6 amp.-strzyk. 1 ml</t>
  </si>
  <si>
    <t>Epoetinum (,,) 3000 j.m./0,3 ml 6 amp.-strzyk. 0,3 ml</t>
  </si>
  <si>
    <t>Epoetinum (,,) 4000 j.m./0,4 ml 6 amp.-strzyk. 0,4 ml</t>
  </si>
  <si>
    <t>CPV 33621300-2 Preparaty przeciw anemii (program lekowy)</t>
  </si>
  <si>
    <t>Pakiet 45</t>
  </si>
  <si>
    <t>Infliximabum proszek do sporządzania koncentratu roztworu do infuzji 100 mg 1 fiol. Proszku</t>
  </si>
  <si>
    <t>Pakiet 46</t>
  </si>
  <si>
    <t>Ixekizumabum  roztwór do wstrzykiwań 80 mg/ml 2 wstrzykiwacze 1 ml</t>
  </si>
  <si>
    <t>Pakiet 47</t>
  </si>
  <si>
    <t xml:space="preserve">Nivolumabum koncentrat do sporządzania roztworu do infuzji 10 mg/ml 1 fiol. 4 ml </t>
  </si>
  <si>
    <t>Nivolumabum koncentrat do sporządzania roztworu do infuzji 10 mg/ml  1 fiol. 10 ml</t>
  </si>
  <si>
    <t>Pakiet 48</t>
  </si>
  <si>
    <t>Pakiet 49</t>
  </si>
  <si>
    <t>Panitumumabum koncentrat do sporządzania roztworu do infuzji 20 mg/ml 1 fiol. 5 ml</t>
  </si>
  <si>
    <t>Panitumumabum koncentrat do sporządzania roztworu do infuzji 20 mg/ml 1 fiol. 20 ml</t>
  </si>
  <si>
    <t>Pakiet 50</t>
  </si>
  <si>
    <t>Pasireotidum (proszek i rozpuszczalnik do sporządzania zawiesiny do wstrzykiwań 1 fiol. proszku + 1 amp.-strzyk. 2 ml rozp. + 1 igła + 1 łącznik fiolki.) 60 mg</t>
  </si>
  <si>
    <t>Pasireotidum (,,) 40 mg</t>
  </si>
  <si>
    <t>Pasireotidum (,,) 20 mg</t>
  </si>
  <si>
    <t>Pakiet 51</t>
  </si>
  <si>
    <t>Pembrolizumabum koncentrat do sporządzania roztworu do infuzji 25 mg/ml 1 fiol. 4 ml</t>
  </si>
  <si>
    <t>Pakiet 52</t>
  </si>
  <si>
    <t>Pakiet 53</t>
  </si>
  <si>
    <t>Risankizumabum roztwór do wstrzykiwań 75 mg 2 amp.-strzyk. 0,83 ml</t>
  </si>
  <si>
    <t>Pakiet 54</t>
  </si>
  <si>
    <t>Secukinumabum roztwór do wstrzykiwań 150 mg/ml,2 amp.-strz.; 2 wstrz. 1 ml</t>
  </si>
  <si>
    <t>Pakiet 55</t>
  </si>
  <si>
    <t>Teriflunomidum tabletki powlekane 14 mg 28 tabl.</t>
  </si>
  <si>
    <t>CPV 33661000-1 Produkty lecznicze dla układu nerwowego (program lekowy)</t>
  </si>
  <si>
    <t>Pakiet 56</t>
  </si>
  <si>
    <t>Pakiet 57</t>
  </si>
  <si>
    <t>Tofacitinibum tabletki powlekane 5 mg 56 tabl.</t>
  </si>
  <si>
    <t>Pakiet 58</t>
  </si>
  <si>
    <t xml:space="preserve">Trastuzumabum proszek do sporządzania koncentratu roztworu do infuzji 150 mg 1 fiol. </t>
  </si>
  <si>
    <t>Pakiet 59</t>
  </si>
  <si>
    <t>Trastuzumabum proszek do sporządzania koncentratu roztworu do infuzji 420 mg 1 fiol. proszku</t>
  </si>
  <si>
    <t>Ustekinumabum roztwór do wstrzykiwań w ampułko-strzykawce 45 mg/0,5 ml 1 amp.-strzyk. 0,5 ml</t>
  </si>
  <si>
    <t>Vedolizumabum proszek do sporządzania koncentratu roztworu do 
infuzji 300 mg 1 fiol. proszku</t>
  </si>
  <si>
    <t>Desfluranum płyn do inhalacji - 1 butelka 240 ml</t>
  </si>
  <si>
    <t>szt. za jeden miesiąc</t>
  </si>
  <si>
    <t>CPV 33661100-2 Środki znieczulające; CPV 33141624-0 zestawy do podawania leków</t>
  </si>
  <si>
    <t>j.m./op.*</t>
  </si>
  <si>
    <t xml:space="preserve">FORMALINA 10%  (FORMALDEHYD 4% w/v) roztwór zbuforowany do utrwalania preparatów pobranych do badania histopatologicznego (op.* ilość roztworu nie mniejsza niż / wielkość pojemnika nie większa niż) </t>
  </si>
  <si>
    <t>1/1 litr</t>
  </si>
  <si>
    <t>10/35 ml</t>
  </si>
  <si>
    <t>20/60ml</t>
  </si>
  <si>
    <t>60/150ml</t>
  </si>
  <si>
    <t>120/300ml</t>
  </si>
  <si>
    <t xml:space="preserve">CPV 33696000-5 Odczynniki i środki kontrastowe </t>
  </si>
  <si>
    <t>Guselkumabum roztwór do wstrzykiwań 100 mg/ml 1 amp.-strzyk. 1 ml</t>
  </si>
  <si>
    <t>Cena brutto (zł), będąca podstawą do wyliczenia punktów za cenę – otrzymujemy ze wzoru: Wartość jednostkowa netto(zł) razy Ilość  – daje Wartość netto (zł), z której to wartości liczymy podatek vat i po dodaniu podatku vat do wartości netto otrzymujemy Cenę brutto (zł).</t>
  </si>
  <si>
    <r>
      <t>C</t>
    </r>
    <r>
      <rPr>
        <i/>
        <sz val="9"/>
        <rFont val="Arial"/>
        <family val="2"/>
        <charset val="238"/>
      </rPr>
      <t>ena brutto (zł), będąca podstawą do wyliczenia punktów za cenę – otrzymujemy ze wzoru: Wartość jednostkowa netto(zł) razy Ilość  – daje Wartość netto (zł), z której to wartości liczymy podatek vat i po dodaniu podatku vat do wartości netto otrzymujemy Cenę brutto (zł).</t>
    </r>
  </si>
  <si>
    <t>Załącznik nr 2 do SWZ</t>
  </si>
  <si>
    <r>
      <t>Formularz Cenowy
(</t>
    </r>
    <r>
      <rPr>
        <b/>
        <i/>
        <sz val="9"/>
        <rFont val="Arial"/>
        <family val="2"/>
        <charset val="238"/>
      </rPr>
      <t>Szczegółowy opis przedmiotu zamówienia</t>
    </r>
    <r>
      <rPr>
        <b/>
        <sz val="9"/>
        <rFont val="Arial"/>
        <family val="2"/>
        <charset val="238"/>
      </rPr>
      <t xml:space="preserve">)    
</t>
    </r>
  </si>
  <si>
    <t xml:space="preserve">Dostawa produktów leczniczych, formalina – dogrywka na rok 2021/2022 
oraz dostawa „GUSELKUMABUM:  4WSzKzP.SZP.2612.35.2021
</t>
  </si>
  <si>
    <r>
      <t xml:space="preserve">UWAGA 3.  </t>
    </r>
    <r>
      <rPr>
        <u/>
        <sz val="8"/>
        <color rgb="FFFF0000"/>
        <rFont val="Arial"/>
        <family val="2"/>
        <charset val="238"/>
      </rPr>
      <t>Zamawiający</t>
    </r>
    <r>
      <rPr>
        <b/>
        <u/>
        <sz val="8"/>
        <color rgb="FFFF0000"/>
        <rFont val="Arial"/>
        <family val="2"/>
        <charset val="238"/>
      </rPr>
      <t xml:space="preserve"> nie dopuszcza</t>
    </r>
    <r>
      <rPr>
        <u/>
        <sz val="8"/>
        <color rgb="FFFF0000"/>
        <rFont val="Arial"/>
        <family val="2"/>
        <charset val="238"/>
      </rPr>
      <t xml:space="preserve"> w ofercie suplementów diety.</t>
    </r>
  </si>
  <si>
    <t>stawka VAT (%)</t>
  </si>
  <si>
    <t>Pakiet, numer</t>
  </si>
  <si>
    <t>Nazwa, kod CPV</t>
  </si>
  <si>
    <t>X</t>
  </si>
  <si>
    <t>x</t>
  </si>
  <si>
    <t xml:space="preserve">Pakiet 57 </t>
  </si>
  <si>
    <t>Dostawa produktów leczniczych, formalina – dogrywka na rok 2021/2022  oraz dostawa „GUSELKUMABUM:  4WSzKzP.SZP.2612.35.2021</t>
  </si>
  <si>
    <r>
      <rPr>
        <b/>
        <sz val="8"/>
        <rFont val="Arial"/>
        <family val="2"/>
        <charset val="238"/>
      </rPr>
      <t>UWAGA 1.</t>
    </r>
    <r>
      <rPr>
        <sz val="8"/>
        <rFont val="Arial"/>
        <family val="2"/>
        <charset val="238"/>
      </rPr>
      <t xml:space="preserve"> Wycena leku, środka spożywczego specjalnego przeznaczenia żywieniowego, wyrobu medycznego musi być ustalona w zgodzie z przepisami ustawy z dnia 12 maja 2011 r. o refundacji leków, środków spożywczych specjalnego przeznaczenia żywieniowego oraz wyrobów medycznych (t.j. Dz.U.2021.523 ze zm.), a w szczególności zgodnie z jej art. 9, jak i przepisami oraz zarządzeniami (w tym Prezesa NFZ) wydanymi na podstawie wyżej wymienionej ustawy, biorąc pod uwagę fakt, że Zamawiający jest Świadczeniodawcą w rozumieniu tej ustawy. </t>
    </r>
  </si>
  <si>
    <r>
      <t xml:space="preserve">UWAGA 2. </t>
    </r>
    <r>
      <rPr>
        <sz val="8"/>
        <rFont val="Arial"/>
        <family val="2"/>
        <charset val="238"/>
      </rPr>
      <t xml:space="preserve">Zamawiający dopuszcza wycenę produktu leczniczego w postaci do podania doustnego (do połykania) równoważnego pod względem składu chemicznego i dawki lecz różniącego się postacią przy zachowaniu tej samej drogi podania np. wymagana w SIWZ tabletka a równoważnik ma postać tabletki drażowanej, kapsułki lub tabletki powlekanej; wymagana w SIWZ tabletka o zmodyfikowanum uwalnianiu a równoważnik ma postać tabletki o przedłużonym uwalnianiu (i odwrotnie). Nie dotyczy tabletek rozpuszczalnych w jamie ustnej i roztworów doustnych. </t>
    </r>
  </si>
  <si>
    <r>
      <rPr>
        <b/>
        <sz val="8"/>
        <rFont val="Arial"/>
        <family val="2"/>
        <charset val="238"/>
      </rPr>
      <t>UWAGA 4:</t>
    </r>
    <r>
      <rPr>
        <sz val="8"/>
        <rFont val="Arial"/>
        <family val="2"/>
        <charset val="238"/>
      </rPr>
      <t xml:space="preserve"> Zamawiający dopuszcza  w ofercie produkty lecznicze dopuszczone do obrotu na podstawie art. 4 ust. 8 ustawy z dnia 6 września 2001 r. Prawo Farmaceutyczne (t.j.Dz.U.2021.974 ze zm.) sprowadzone z zagranicy w ramach importu interwencyjnego. Numer zgody nadany przez Ministra Zdrowia należy wpisać w kolumnie "Numer GTIN" .</t>
    </r>
  </si>
  <si>
    <r>
      <rPr>
        <b/>
        <sz val="8"/>
        <rFont val="Arial"/>
        <family val="2"/>
        <charset val="238"/>
      </rPr>
      <t>UWAGA 6</t>
    </r>
    <r>
      <rPr>
        <sz val="8"/>
        <rFont val="Arial"/>
        <family val="2"/>
        <charset val="238"/>
      </rPr>
      <t>:  Zamawiający dopuszcza wycenę opakowań innej wielkości pod warunkiem, że liczba sztuk np. tabl., draż., amp., kaps., fiol. zostanie przeliczona tak, aby była zgodna z SWZ. W przypadku leków do podania zewnętrznego ilość gramów lub mililitrów w opakowaniach wielkości może +/- 30%. Wartość ułamkową należy zaokrąglić do pełnego opakowania w górę, a dokonaną zmianę zaznaczyć przez dodanie kolumny  "ILOŚĆ WYCENIONA" oraz podanie w kolumnie "Nazwa" wielkości opakowania według wzoru poniżej.</t>
    </r>
  </si>
  <si>
    <r>
      <rPr>
        <b/>
        <sz val="8"/>
        <rFont val="Arial"/>
        <family val="2"/>
        <charset val="238"/>
      </rPr>
      <t>UWAGA 5</t>
    </r>
    <r>
      <rPr>
        <sz val="8"/>
        <rFont val="Arial"/>
        <family val="2"/>
        <charset val="238"/>
      </rPr>
      <t xml:space="preserve">:  Zamawiający wymaga jednego producenta w przypadku  produktów leczniczych w obrębie pakietu o takiej samej nazwie międzynarodowej (identycznej nazwie przedmiotu zamówienia) i postaci  o takiej o muszą pochodzić, za wyjątkiem płynów infuzyjnych, płynów do irygacji, </t>
    </r>
  </si>
  <si>
    <r>
      <t xml:space="preserve">Dostawa, montaż, najem, serwis na </t>
    </r>
    <r>
      <rPr>
        <b/>
        <u/>
        <sz val="8"/>
        <rFont val="Arial"/>
        <family val="2"/>
        <charset val="238"/>
      </rPr>
      <t xml:space="preserve">12 miesięcy 17 szt. (12x17) </t>
    </r>
    <r>
      <rPr>
        <sz val="8"/>
        <rFont val="Arial"/>
        <family val="2"/>
        <charset val="238"/>
      </rPr>
      <t xml:space="preserve">skalibrowanych parowników kompatybilnych z DESLFURANE i i aparatami do znieczuleń na wyposażeniu szpitala tj.: AESPIRE S/5 + monitor AM + PICCO2, AVANCE S/5 + monitor AM + PiCCO2, AESPIRE S/5 +monitor CAM S/5, AESPIRE S/5 +monitor CCM, AESPIRE S/5 7100, Aespire View, Aestiva 7100 S/5 + monitor S/5) oraz do zamontowania na pompę do krążenia pozaustrojowego: TYP S III STOCKERT/2003r. TYP S5/2015;TYP HL30(1) MAQUET/2010r. Koszty transportu i ubezpieczenia parowników "do" i "z" siedziby Zamawiającego oraz ich instalacji ponosi Wykonawca </t>
    </r>
  </si>
  <si>
    <t>CPV 33661100-2 Środki znieczulające; CPV 33141624-0 zestawy do podawania leków; PA01 Najem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</si>
</sst>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#,##0.00\ &quot;zł&quot;;[Red]\-#,##0.00\ &quot;zł&quot;"/>
    <numFmt numFmtId="164" formatCode="#,##0.00\ &quot;zł&quot;"/>
    <numFmt numFmtId="165" formatCode="#,##0\ _z_ł"/>
    <numFmt numFmtId="166" formatCode="#,##0.00&quot; zł&quot;"/>
    <numFmt numFmtId="167" formatCode="#,##0.00\ _z_ł"/>
    <numFmt numFmtId="168" formatCode="_-* #,##0.00\ [$zł-415]_-;\-* #,##0.00\ [$zł-415]_-;_-* &quot;-&quot;??\ [$zł-415]_-;_-@_-"/>
    <numFmt numFmtId="169" formatCode="#,##0.000000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Arial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theme="0" tint="-0.249977111117893"/>
      <name val="Arial"/>
      <family val="2"/>
      <charset val="238"/>
    </font>
    <font>
      <i/>
      <sz val="9"/>
      <color rgb="FF0070C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0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Arial"/>
      <family val="2"/>
      <charset val="238"/>
    </font>
    <font>
      <b/>
      <u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color rgb="FF0070C0"/>
      <name val="Arial"/>
      <family val="2"/>
      <charset val="238"/>
    </font>
    <font>
      <b/>
      <sz val="9"/>
      <color rgb="FF0070C0"/>
      <name val="Arial"/>
      <family val="2"/>
      <charset val="238"/>
    </font>
    <font>
      <u/>
      <sz val="8"/>
      <color rgb="FFFF0000"/>
      <name val="Arial"/>
      <family val="2"/>
      <charset val="238"/>
    </font>
    <font>
      <b/>
      <u/>
      <sz val="8"/>
      <color rgb="FFFF0000"/>
      <name val="Arial"/>
      <family val="2"/>
      <charset val="238"/>
    </font>
    <font>
      <sz val="9"/>
      <color theme="8" tint="-0.249977111117893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/>
    <xf numFmtId="0" fontId="4" fillId="0" borderId="1" applyNumberFormat="0" applyFill="0" applyAlignment="0" applyProtection="0"/>
    <xf numFmtId="0" fontId="5" fillId="0" borderId="0"/>
    <xf numFmtId="0" fontId="3" fillId="0" borderId="0"/>
  </cellStyleXfs>
  <cellXfs count="479">
    <xf numFmtId="0" fontId="0" fillId="0" borderId="0" xfId="0"/>
    <xf numFmtId="166" fontId="8" fillId="4" borderId="0" xfId="0" applyNumberFormat="1" applyFont="1" applyFill="1" applyAlignment="1">
      <alignment vertical="center"/>
    </xf>
    <xf numFmtId="0" fontId="10" fillId="0" borderId="0" xfId="0" applyFont="1"/>
    <xf numFmtId="167" fontId="8" fillId="4" borderId="0" xfId="0" applyNumberFormat="1" applyFont="1" applyFill="1" applyBorder="1" applyAlignment="1">
      <alignment vertical="center" wrapText="1"/>
    </xf>
    <xf numFmtId="166" fontId="8" fillId="4" borderId="2" xfId="3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vertical="center"/>
    </xf>
    <xf numFmtId="166" fontId="11" fillId="4" borderId="0" xfId="0" applyNumberFormat="1" applyFont="1" applyFill="1" applyAlignment="1">
      <alignment vertical="center"/>
    </xf>
    <xf numFmtId="0" fontId="8" fillId="0" borderId="0" xfId="0" applyFont="1" applyBorder="1" applyAlignment="1">
      <alignment horizontal="right" vertical="center" wrapText="1"/>
    </xf>
    <xf numFmtId="0" fontId="8" fillId="5" borderId="2" xfId="0" applyFont="1" applyFill="1" applyBorder="1" applyAlignment="1">
      <alignment horizontal="center" vertical="center" wrapText="1"/>
    </xf>
    <xf numFmtId="164" fontId="8" fillId="5" borderId="2" xfId="0" applyNumberFormat="1" applyFont="1" applyFill="1" applyBorder="1" applyAlignment="1">
      <alignment horizontal="center" vertical="center" wrapText="1"/>
    </xf>
    <xf numFmtId="4" fontId="8" fillId="5" borderId="2" xfId="0" applyNumberFormat="1" applyFont="1" applyFill="1" applyBorder="1" applyAlignment="1">
      <alignment horizontal="center" vertical="center" wrapText="1"/>
    </xf>
    <xf numFmtId="166" fontId="8" fillId="4" borderId="0" xfId="0" applyNumberFormat="1" applyFont="1" applyFill="1" applyAlignment="1"/>
    <xf numFmtId="166" fontId="8" fillId="4" borderId="3" xfId="3" applyNumberFormat="1" applyFont="1" applyFill="1" applyBorder="1" applyAlignment="1">
      <alignment horizontal="center" vertical="center" wrapText="1"/>
    </xf>
    <xf numFmtId="168" fontId="8" fillId="4" borderId="2" xfId="3" applyNumberFormat="1" applyFont="1" applyFill="1" applyBorder="1" applyAlignment="1">
      <alignment vertical="center" wrapText="1"/>
    </xf>
    <xf numFmtId="166" fontId="8" fillId="4" borderId="2" xfId="3" applyNumberFormat="1" applyFont="1" applyFill="1" applyBorder="1" applyAlignment="1">
      <alignment vertical="center" wrapText="1"/>
    </xf>
    <xf numFmtId="166" fontId="8" fillId="0" borderId="2" xfId="3" applyNumberFormat="1" applyFont="1" applyFill="1" applyBorder="1" applyAlignment="1">
      <alignment vertical="center" wrapText="1"/>
    </xf>
    <xf numFmtId="166" fontId="8" fillId="0" borderId="0" xfId="3" applyNumberFormat="1" applyFont="1" applyFill="1" applyBorder="1" applyAlignment="1">
      <alignment vertical="center" wrapText="1"/>
    </xf>
    <xf numFmtId="166" fontId="8" fillId="4" borderId="0" xfId="0" applyNumberFormat="1" applyFont="1" applyFill="1" applyBorder="1"/>
    <xf numFmtId="0" fontId="8" fillId="4" borderId="0" xfId="4" applyNumberFormat="1" applyFont="1" applyFill="1" applyBorder="1" applyAlignment="1" applyProtection="1">
      <alignment horizontal="left" vertical="center" wrapText="1"/>
    </xf>
    <xf numFmtId="166" fontId="8" fillId="0" borderId="7" xfId="3" applyNumberFormat="1" applyFont="1" applyFill="1" applyBorder="1" applyAlignment="1">
      <alignment vertical="center" wrapText="1"/>
    </xf>
    <xf numFmtId="166" fontId="8" fillId="0" borderId="15" xfId="3" applyNumberFormat="1" applyFont="1" applyFill="1" applyBorder="1" applyAlignment="1">
      <alignment vertical="center" wrapText="1"/>
    </xf>
    <xf numFmtId="166" fontId="8" fillId="4" borderId="0" xfId="3" applyNumberFormat="1" applyFont="1" applyFill="1" applyBorder="1" applyAlignment="1">
      <alignment vertical="center" wrapText="1"/>
    </xf>
    <xf numFmtId="166" fontId="8" fillId="4" borderId="2" xfId="0" applyNumberFormat="1" applyFont="1" applyFill="1" applyBorder="1" applyAlignment="1">
      <alignment vertical="center" wrapText="1"/>
    </xf>
    <xf numFmtId="166" fontId="8" fillId="4" borderId="0" xfId="0" applyNumberFormat="1" applyFont="1" applyFill="1" applyBorder="1" applyAlignment="1">
      <alignment vertical="center" wrapText="1"/>
    </xf>
    <xf numFmtId="168" fontId="8" fillId="4" borderId="0" xfId="3" applyNumberFormat="1" applyFont="1" applyFill="1" applyBorder="1" applyAlignment="1">
      <alignment vertical="center" wrapText="1"/>
    </xf>
    <xf numFmtId="168" fontId="8" fillId="4" borderId="2" xfId="3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8" fontId="8" fillId="0" borderId="2" xfId="0" applyNumberFormat="1" applyFont="1" applyBorder="1" applyAlignment="1">
      <alignment horizontal="center" vertical="center" wrapText="1"/>
    </xf>
    <xf numFmtId="8" fontId="8" fillId="0" borderId="0" xfId="0" applyNumberFormat="1" applyFont="1" applyBorder="1" applyAlignment="1">
      <alignment horizontal="center" vertical="center" wrapText="1"/>
    </xf>
    <xf numFmtId="167" fontId="11" fillId="0" borderId="0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3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6" fontId="8" fillId="4" borderId="2" xfId="0" applyNumberFormat="1" applyFont="1" applyFill="1" applyBorder="1" applyAlignment="1">
      <alignment vertical="center"/>
    </xf>
    <xf numFmtId="166" fontId="8" fillId="4" borderId="0" xfId="0" applyNumberFormat="1" applyFont="1" applyFill="1" applyBorder="1" applyAlignment="1">
      <alignment vertical="center"/>
    </xf>
    <xf numFmtId="0" fontId="8" fillId="0" borderId="0" xfId="3" applyFont="1" applyFill="1" applyBorder="1" applyAlignment="1">
      <alignment vertical="center" wrapText="1"/>
    </xf>
    <xf numFmtId="0" fontId="8" fillId="0" borderId="0" xfId="0" applyFont="1"/>
    <xf numFmtId="166" fontId="11" fillId="0" borderId="0" xfId="3" applyNumberFormat="1" applyFont="1" applyFill="1" applyBorder="1" applyAlignment="1">
      <alignment vertical="center" wrapText="1"/>
    </xf>
    <xf numFmtId="166" fontId="8" fillId="4" borderId="2" xfId="3" applyNumberFormat="1" applyFont="1" applyFill="1" applyBorder="1" applyAlignment="1">
      <alignment horizontal="right" vertical="center" wrapText="1"/>
    </xf>
    <xf numFmtId="166" fontId="8" fillId="4" borderId="15" xfId="3" applyNumberFormat="1" applyFont="1" applyFill="1" applyBorder="1" applyAlignment="1">
      <alignment horizontal="right" vertical="center" wrapText="1"/>
    </xf>
    <xf numFmtId="164" fontId="8" fillId="4" borderId="17" xfId="3" applyNumberFormat="1" applyFont="1" applyFill="1" applyBorder="1" applyAlignment="1">
      <alignment horizontal="right" vertical="center" wrapText="1"/>
    </xf>
    <xf numFmtId="164" fontId="8" fillId="4" borderId="2" xfId="3" applyNumberFormat="1" applyFont="1" applyFill="1" applyBorder="1" applyAlignment="1">
      <alignment horizontal="right" vertical="center" wrapText="1"/>
    </xf>
    <xf numFmtId="164" fontId="8" fillId="4" borderId="0" xfId="3" applyNumberFormat="1" applyFont="1" applyFill="1" applyBorder="1" applyAlignment="1">
      <alignment horizontal="right" vertical="center" wrapText="1"/>
    </xf>
    <xf numFmtId="0" fontId="13" fillId="0" borderId="6" xfId="0" applyFont="1" applyBorder="1" applyAlignment="1">
      <alignment vertical="center" wrapText="1"/>
    </xf>
    <xf numFmtId="8" fontId="13" fillId="0" borderId="2" xfId="0" applyNumberFormat="1" applyFont="1" applyBorder="1" applyAlignment="1">
      <alignment horizontal="center" vertical="center" wrapText="1"/>
    </xf>
    <xf numFmtId="8" fontId="13" fillId="0" borderId="0" xfId="0" applyNumberFormat="1" applyFont="1" applyBorder="1" applyAlignment="1">
      <alignment horizontal="center" vertical="center" wrapText="1"/>
    </xf>
    <xf numFmtId="166" fontId="8" fillId="0" borderId="0" xfId="3" applyNumberFormat="1" applyFont="1" applyFill="1" applyAlignment="1">
      <alignment vertical="center" wrapText="1"/>
    </xf>
    <xf numFmtId="0" fontId="8" fillId="5" borderId="0" xfId="0" applyFont="1" applyFill="1" applyAlignment="1">
      <alignment vertical="center" wrapText="1"/>
    </xf>
    <xf numFmtId="164" fontId="8" fillId="5" borderId="2" xfId="0" applyNumberFormat="1" applyFont="1" applyFill="1" applyBorder="1" applyAlignment="1">
      <alignment horizontal="center" vertical="center"/>
    </xf>
    <xf numFmtId="167" fontId="11" fillId="4" borderId="0" xfId="0" applyNumberFormat="1" applyFont="1" applyFill="1" applyBorder="1" applyAlignment="1">
      <alignment wrapText="1"/>
    </xf>
    <xf numFmtId="168" fontId="8" fillId="0" borderId="2" xfId="0" applyNumberFormat="1" applyFont="1" applyBorder="1"/>
    <xf numFmtId="166" fontId="8" fillId="0" borderId="2" xfId="0" applyNumberFormat="1" applyFont="1" applyBorder="1"/>
    <xf numFmtId="0" fontId="8" fillId="0" borderId="0" xfId="0" applyFont="1" applyBorder="1"/>
    <xf numFmtId="0" fontId="11" fillId="5" borderId="0" xfId="0" applyFont="1" applyFill="1" applyBorder="1" applyAlignment="1">
      <alignment vertical="center" wrapText="1"/>
    </xf>
    <xf numFmtId="0" fontId="11" fillId="5" borderId="0" xfId="0" applyFont="1" applyFill="1" applyAlignment="1">
      <alignment vertical="center" wrapText="1"/>
    </xf>
    <xf numFmtId="167" fontId="11" fillId="4" borderId="0" xfId="0" applyNumberFormat="1" applyFont="1" applyFill="1" applyBorder="1" applyAlignment="1">
      <alignment vertical="center" wrapText="1"/>
    </xf>
    <xf numFmtId="167" fontId="8" fillId="0" borderId="0" xfId="0" applyNumberFormat="1" applyFont="1" applyFill="1" applyBorder="1" applyAlignment="1">
      <alignment vertical="center" wrapText="1"/>
    </xf>
    <xf numFmtId="166" fontId="8" fillId="0" borderId="2" xfId="3" applyNumberFormat="1" applyFont="1" applyFill="1" applyBorder="1" applyAlignment="1">
      <alignment horizontal="right" vertical="center" wrapText="1"/>
    </xf>
    <xf numFmtId="167" fontId="11" fillId="0" borderId="19" xfId="0" applyNumberFormat="1" applyFont="1" applyFill="1" applyBorder="1" applyAlignment="1">
      <alignment vertical="center" wrapText="1"/>
    </xf>
    <xf numFmtId="167" fontId="8" fillId="4" borderId="19" xfId="0" applyNumberFormat="1" applyFont="1" applyFill="1" applyBorder="1" applyAlignment="1">
      <alignment vertical="center" wrapText="1"/>
    </xf>
    <xf numFmtId="167" fontId="14" fillId="4" borderId="0" xfId="2" applyNumberFormat="1" applyFont="1" applyFill="1" applyBorder="1" applyAlignment="1">
      <alignment vertical="center" wrapText="1"/>
    </xf>
    <xf numFmtId="166" fontId="14" fillId="4" borderId="2" xfId="2" applyNumberFormat="1" applyFont="1" applyFill="1" applyBorder="1" applyAlignment="1">
      <alignment horizontal="center" vertical="center" wrapText="1"/>
    </xf>
    <xf numFmtId="8" fontId="14" fillId="4" borderId="2" xfId="2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 wrapText="1"/>
    </xf>
    <xf numFmtId="164" fontId="8" fillId="4" borderId="0" xfId="0" applyNumberFormat="1" applyFont="1" applyFill="1" applyAlignment="1">
      <alignment horizontal="right" vertical="center"/>
    </xf>
    <xf numFmtId="164" fontId="8" fillId="4" borderId="0" xfId="0" applyNumberFormat="1" applyFont="1" applyFill="1" applyAlignment="1">
      <alignment horizontal="right" vertical="center" wrapText="1"/>
    </xf>
    <xf numFmtId="165" fontId="8" fillId="4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4" fillId="0" borderId="0" xfId="0" applyFont="1"/>
    <xf numFmtId="0" fontId="8" fillId="4" borderId="0" xfId="3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8" fillId="4" borderId="0" xfId="3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vertical="center" wrapText="1"/>
    </xf>
    <xf numFmtId="167" fontId="9" fillId="4" borderId="0" xfId="0" applyNumberFormat="1" applyFont="1" applyFill="1" applyBorder="1" applyAlignment="1">
      <alignment vertical="center" wrapText="1"/>
    </xf>
    <xf numFmtId="164" fontId="9" fillId="4" borderId="0" xfId="0" applyNumberFormat="1" applyFont="1" applyFill="1" applyBorder="1" applyAlignment="1">
      <alignment horizontal="right" vertical="center" wrapText="1"/>
    </xf>
    <xf numFmtId="164" fontId="8" fillId="4" borderId="0" xfId="0" applyNumberFormat="1" applyFont="1" applyFill="1" applyBorder="1" applyAlignment="1">
      <alignment horizontal="right" vertical="center" wrapText="1"/>
    </xf>
    <xf numFmtId="165" fontId="8" fillId="4" borderId="0" xfId="0" applyNumberFormat="1" applyFont="1" applyFill="1" applyBorder="1" applyAlignment="1">
      <alignment horizontal="center" vertical="center" wrapText="1"/>
    </xf>
    <xf numFmtId="0" fontId="8" fillId="4" borderId="2" xfId="3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165" fontId="8" fillId="4" borderId="2" xfId="3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15" fillId="4" borderId="2" xfId="3" applyFont="1" applyFill="1" applyBorder="1" applyAlignment="1">
      <alignment horizontal="center" vertical="center" wrapText="1"/>
    </xf>
    <xf numFmtId="0" fontId="11" fillId="4" borderId="2" xfId="3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right" vertical="center"/>
    </xf>
    <xf numFmtId="165" fontId="9" fillId="4" borderId="2" xfId="3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 wrapText="1"/>
    </xf>
    <xf numFmtId="164" fontId="11" fillId="4" borderId="0" xfId="0" applyNumberFormat="1" applyFont="1" applyFill="1" applyAlignment="1">
      <alignment horizontal="right" vertical="center"/>
    </xf>
    <xf numFmtId="164" fontId="11" fillId="4" borderId="0" xfId="0" applyNumberFormat="1" applyFont="1" applyFill="1" applyAlignment="1">
      <alignment horizontal="right" vertical="center" wrapText="1"/>
    </xf>
    <xf numFmtId="165" fontId="11" fillId="4" borderId="0" xfId="0" applyNumberFormat="1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64" fontId="8" fillId="0" borderId="0" xfId="0" applyNumberFormat="1" applyFont="1" applyBorder="1" applyAlignment="1">
      <alignment horizontal="right" vertical="center" wrapText="1"/>
    </xf>
    <xf numFmtId="0" fontId="8" fillId="5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0" fontId="8" fillId="5" borderId="2" xfId="0" applyFont="1" applyFill="1" applyBorder="1" applyAlignment="1">
      <alignment vertical="center" wrapText="1"/>
    </xf>
    <xf numFmtId="164" fontId="8" fillId="5" borderId="2" xfId="0" applyNumberFormat="1" applyFont="1" applyFill="1" applyBorder="1" applyAlignment="1">
      <alignment horizontal="right" vertical="center" wrapText="1"/>
    </xf>
    <xf numFmtId="0" fontId="8" fillId="0" borderId="0" xfId="0" applyFont="1" applyFill="1"/>
    <xf numFmtId="164" fontId="8" fillId="5" borderId="2" xfId="0" applyNumberFormat="1" applyFont="1" applyFill="1" applyBorder="1" applyAlignment="1">
      <alignment horizontal="right" vertical="center"/>
    </xf>
    <xf numFmtId="0" fontId="16" fillId="0" borderId="2" xfId="5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right" vertical="center"/>
    </xf>
    <xf numFmtId="0" fontId="8" fillId="5" borderId="2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center"/>
    </xf>
    <xf numFmtId="0" fontId="8" fillId="4" borderId="6" xfId="0" applyFont="1" applyFill="1" applyBorder="1" applyAlignment="1">
      <alignment horizontal="left" wrapText="1"/>
    </xf>
    <xf numFmtId="0" fontId="8" fillId="4" borderId="6" xfId="0" applyFont="1" applyFill="1" applyBorder="1" applyAlignment="1">
      <alignment wrapText="1"/>
    </xf>
    <xf numFmtId="0" fontId="8" fillId="0" borderId="0" xfId="0" applyFont="1" applyFill="1" applyAlignment="1"/>
    <xf numFmtId="168" fontId="8" fillId="4" borderId="2" xfId="0" applyNumberFormat="1" applyFont="1" applyFill="1" applyBorder="1" applyAlignment="1">
      <alignment horizontal="right" vertical="center"/>
    </xf>
    <xf numFmtId="168" fontId="8" fillId="4" borderId="2" xfId="3" applyNumberFormat="1" applyFont="1" applyFill="1" applyBorder="1" applyAlignment="1">
      <alignment horizontal="right" vertical="center" wrapText="1"/>
    </xf>
    <xf numFmtId="1" fontId="9" fillId="4" borderId="2" xfId="3" applyNumberFormat="1" applyFont="1" applyFill="1" applyBorder="1" applyAlignment="1">
      <alignment horizontal="center" vertical="center" wrapText="1"/>
    </xf>
    <xf numFmtId="0" fontId="17" fillId="4" borderId="0" xfId="0" applyFont="1" applyFill="1" applyAlignment="1">
      <alignment vertical="center"/>
    </xf>
    <xf numFmtId="0" fontId="8" fillId="4" borderId="7" xfId="3" applyFont="1" applyFill="1" applyBorder="1" applyAlignment="1">
      <alignment horizontal="center" vertical="center" wrapText="1"/>
    </xf>
    <xf numFmtId="0" fontId="8" fillId="0" borderId="7" xfId="3" applyFont="1" applyFill="1" applyBorder="1" applyAlignment="1">
      <alignment horizontal="center" vertical="center" wrapText="1"/>
    </xf>
    <xf numFmtId="0" fontId="8" fillId="0" borderId="8" xfId="3" applyFont="1" applyFill="1" applyBorder="1" applyAlignment="1">
      <alignment horizontal="center" vertical="center" wrapText="1"/>
    </xf>
    <xf numFmtId="0" fontId="9" fillId="0" borderId="2" xfId="6" applyFont="1" applyBorder="1" applyAlignment="1">
      <alignment horizontal="center" vertical="center"/>
    </xf>
    <xf numFmtId="0" fontId="8" fillId="4" borderId="8" xfId="3" applyFont="1" applyFill="1" applyBorder="1" applyAlignment="1">
      <alignment horizontal="center" vertical="center" wrapText="1"/>
    </xf>
    <xf numFmtId="0" fontId="8" fillId="0" borderId="0" xfId="0" applyFont="1" applyFill="1" applyBorder="1" applyAlignment="1"/>
    <xf numFmtId="0" fontId="8" fillId="4" borderId="9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4" borderId="11" xfId="3" applyFont="1" applyFill="1" applyBorder="1" applyAlignment="1">
      <alignment horizontal="center" vertical="center" wrapText="1"/>
    </xf>
    <xf numFmtId="0" fontId="8" fillId="4" borderId="12" xfId="3" applyFont="1" applyFill="1" applyBorder="1" applyAlignment="1">
      <alignment horizontal="center" vertical="center" wrapText="1"/>
    </xf>
    <xf numFmtId="0" fontId="8" fillId="4" borderId="10" xfId="3" applyFont="1" applyFill="1" applyBorder="1" applyAlignment="1">
      <alignment horizontal="center" vertical="center" wrapText="1"/>
    </xf>
    <xf numFmtId="0" fontId="8" fillId="4" borderId="3" xfId="3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 wrapText="1"/>
    </xf>
    <xf numFmtId="164" fontId="8" fillId="0" borderId="2" xfId="3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/>
    </xf>
    <xf numFmtId="165" fontId="8" fillId="4" borderId="2" xfId="3" applyNumberFormat="1" applyFont="1" applyFill="1" applyBorder="1" applyAlignment="1">
      <alignment horizontal="left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left" vertical="center" wrapText="1"/>
    </xf>
    <xf numFmtId="164" fontId="8" fillId="0" borderId="0" xfId="3" applyNumberFormat="1" applyFont="1" applyFill="1" applyBorder="1" applyAlignment="1">
      <alignment horizontal="right" vertical="center" wrapText="1"/>
    </xf>
    <xf numFmtId="165" fontId="8" fillId="4" borderId="0" xfId="3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/>
    </xf>
    <xf numFmtId="0" fontId="8" fillId="4" borderId="0" xfId="0" applyFont="1" applyFill="1" applyBorder="1"/>
    <xf numFmtId="164" fontId="8" fillId="4" borderId="0" xfId="0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center" vertical="center"/>
    </xf>
    <xf numFmtId="0" fontId="8" fillId="0" borderId="0" xfId="3" applyFont="1" applyFill="1" applyAlignment="1">
      <alignment horizontal="center" vertical="center" wrapText="1"/>
    </xf>
    <xf numFmtId="164" fontId="8" fillId="0" borderId="0" xfId="3" applyNumberFormat="1" applyFont="1" applyFill="1" applyAlignment="1">
      <alignment horizontal="right" vertical="center" wrapText="1"/>
    </xf>
    <xf numFmtId="165" fontId="8" fillId="4" borderId="0" xfId="3" applyNumberFormat="1" applyFont="1" applyFill="1" applyAlignment="1">
      <alignment horizontal="center" vertical="center" wrapText="1"/>
    </xf>
    <xf numFmtId="0" fontId="8" fillId="0" borderId="2" xfId="3" applyFont="1" applyFill="1" applyBorder="1" applyAlignment="1">
      <alignment vertical="center" wrapText="1"/>
    </xf>
    <xf numFmtId="164" fontId="8" fillId="4" borderId="2" xfId="1" applyNumberFormat="1" applyFont="1" applyFill="1" applyBorder="1" applyAlignment="1">
      <alignment horizontal="right" vertical="center" wrapText="1"/>
    </xf>
    <xf numFmtId="165" fontId="9" fillId="4" borderId="2" xfId="1" applyNumberFormat="1" applyFont="1" applyFill="1" applyBorder="1" applyAlignment="1">
      <alignment horizontal="center" vertical="center" wrapText="1"/>
    </xf>
    <xf numFmtId="164" fontId="8" fillId="4" borderId="0" xfId="4" applyNumberFormat="1" applyFont="1" applyFill="1" applyBorder="1" applyAlignment="1" applyProtection="1">
      <alignment horizontal="right" vertical="center" wrapText="1"/>
    </xf>
    <xf numFmtId="0" fontId="8" fillId="4" borderId="0" xfId="4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64" fontId="8" fillId="0" borderId="0" xfId="0" applyNumberFormat="1" applyFont="1" applyFill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164" fontId="8" fillId="4" borderId="13" xfId="1" applyNumberFormat="1" applyFont="1" applyFill="1" applyBorder="1" applyAlignment="1">
      <alignment horizontal="right" vertical="center"/>
    </xf>
    <xf numFmtId="164" fontId="8" fillId="0" borderId="14" xfId="3" applyNumberFormat="1" applyFont="1" applyFill="1" applyBorder="1" applyAlignment="1">
      <alignment horizontal="right" vertical="center" wrapText="1"/>
    </xf>
    <xf numFmtId="165" fontId="9" fillId="4" borderId="13" xfId="1" applyNumberFormat="1" applyFont="1" applyFill="1" applyBorder="1" applyAlignment="1">
      <alignment horizontal="left" vertical="center" indent="2"/>
    </xf>
    <xf numFmtId="164" fontId="8" fillId="4" borderId="7" xfId="1" applyNumberFormat="1" applyFont="1" applyFill="1" applyBorder="1" applyAlignment="1">
      <alignment horizontal="right" vertical="center" wrapText="1"/>
    </xf>
    <xf numFmtId="165" fontId="9" fillId="4" borderId="7" xfId="1" applyNumberFormat="1" applyFont="1" applyFill="1" applyBorder="1" applyAlignment="1">
      <alignment horizontal="center" vertical="center" wrapText="1"/>
    </xf>
    <xf numFmtId="164" fontId="8" fillId="4" borderId="7" xfId="1" applyNumberFormat="1" applyFont="1" applyFill="1" applyBorder="1" applyAlignment="1">
      <alignment horizontal="right" vertical="center"/>
    </xf>
    <xf numFmtId="0" fontId="8" fillId="0" borderId="11" xfId="3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64" fontId="8" fillId="4" borderId="9" xfId="1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3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164" fontId="8" fillId="4" borderId="12" xfId="1" applyNumberFormat="1" applyFont="1" applyFill="1" applyBorder="1" applyAlignment="1">
      <alignment horizontal="right" vertical="center" wrapText="1"/>
    </xf>
    <xf numFmtId="165" fontId="9" fillId="4" borderId="11" xfId="1" applyNumberFormat="1" applyFont="1" applyFill="1" applyBorder="1" applyAlignment="1">
      <alignment horizontal="center" vertical="center" wrapText="1"/>
    </xf>
    <xf numFmtId="164" fontId="8" fillId="4" borderId="2" xfId="1" applyNumberFormat="1" applyFont="1" applyFill="1" applyBorder="1" applyAlignment="1">
      <alignment horizontal="right" vertical="center"/>
    </xf>
    <xf numFmtId="165" fontId="8" fillId="4" borderId="2" xfId="0" applyNumberFormat="1" applyFont="1" applyFill="1" applyBorder="1" applyAlignment="1">
      <alignment horizontal="center" vertical="center" wrapText="1"/>
    </xf>
    <xf numFmtId="0" fontId="8" fillId="4" borderId="0" xfId="3" applyFont="1" applyFill="1" applyBorder="1" applyAlignment="1">
      <alignment horizontal="left" vertical="center" wrapText="1"/>
    </xf>
    <xf numFmtId="1" fontId="8" fillId="4" borderId="0" xfId="3" applyNumberFormat="1" applyFont="1" applyFill="1" applyBorder="1" applyAlignment="1">
      <alignment horizontal="center" vertical="center" wrapText="1"/>
    </xf>
    <xf numFmtId="1" fontId="8" fillId="4" borderId="2" xfId="3" applyNumberFormat="1" applyFont="1" applyFill="1" applyBorder="1" applyAlignment="1">
      <alignment horizontal="center" vertical="center" wrapText="1"/>
    </xf>
    <xf numFmtId="168" fontId="8" fillId="4" borderId="0" xfId="3" applyNumberFormat="1" applyFont="1" applyFill="1" applyBorder="1" applyAlignment="1">
      <alignment horizontal="right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164" fontId="8" fillId="0" borderId="2" xfId="0" applyNumberFormat="1" applyFont="1" applyBorder="1" applyAlignment="1">
      <alignment horizontal="right" vertical="center" wrapText="1"/>
    </xf>
    <xf numFmtId="0" fontId="9" fillId="4" borderId="2" xfId="4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165" fontId="9" fillId="4" borderId="2" xfId="4" applyNumberFormat="1" applyFont="1" applyFill="1" applyBorder="1" applyAlignment="1">
      <alignment horizontal="center" vertical="center" wrapText="1"/>
    </xf>
    <xf numFmtId="165" fontId="9" fillId="4" borderId="17" xfId="4" applyNumberFormat="1" applyFont="1" applyFill="1" applyBorder="1" applyAlignment="1">
      <alignment horizontal="center" vertical="center" wrapText="1"/>
    </xf>
    <xf numFmtId="166" fontId="18" fillId="4" borderId="2" xfId="3" applyNumberFormat="1" applyFont="1" applyFill="1" applyBorder="1" applyAlignment="1">
      <alignment vertical="center" wrapText="1"/>
    </xf>
    <xf numFmtId="164" fontId="18" fillId="4" borderId="2" xfId="3" applyNumberFormat="1" applyFont="1" applyFill="1" applyBorder="1" applyAlignment="1">
      <alignment horizontal="right" vertical="center" wrapText="1"/>
    </xf>
    <xf numFmtId="165" fontId="8" fillId="4" borderId="17" xfId="3" applyNumberFormat="1" applyFont="1" applyFill="1" applyBorder="1" applyAlignment="1">
      <alignment horizontal="center" vertical="center" wrapText="1"/>
    </xf>
    <xf numFmtId="166" fontId="18" fillId="4" borderId="0" xfId="3" applyNumberFormat="1" applyFont="1" applyFill="1" applyBorder="1" applyAlignment="1">
      <alignment vertical="center" wrapText="1"/>
    </xf>
    <xf numFmtId="164" fontId="18" fillId="4" borderId="0" xfId="3" applyNumberFormat="1" applyFont="1" applyFill="1" applyBorder="1" applyAlignment="1">
      <alignment horizontal="right" vertical="center" wrapText="1"/>
    </xf>
    <xf numFmtId="0" fontId="8" fillId="4" borderId="0" xfId="0" applyFont="1" applyFill="1" applyAlignment="1">
      <alignment vertical="center"/>
    </xf>
    <xf numFmtId="169" fontId="8" fillId="4" borderId="0" xfId="3" applyNumberFormat="1" applyFont="1" applyFill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right" vertical="center" wrapText="1"/>
    </xf>
    <xf numFmtId="165" fontId="11" fillId="4" borderId="0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vertical="center" wrapText="1"/>
    </xf>
    <xf numFmtId="164" fontId="13" fillId="0" borderId="2" xfId="0" applyNumberFormat="1" applyFont="1" applyBorder="1" applyAlignment="1">
      <alignment horizontal="right" vertical="center" wrapText="1"/>
    </xf>
    <xf numFmtId="0" fontId="13" fillId="0" borderId="16" xfId="0" applyFont="1" applyBorder="1" applyAlignment="1">
      <alignment vertical="center" wrapText="1"/>
    </xf>
    <xf numFmtId="0" fontId="13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64" fontId="8" fillId="0" borderId="0" xfId="6" applyNumberFormat="1" applyFont="1" applyAlignment="1">
      <alignment vertical="center"/>
    </xf>
    <xf numFmtId="164" fontId="8" fillId="0" borderId="16" xfId="0" applyNumberFormat="1" applyFont="1" applyBorder="1" applyAlignment="1">
      <alignment horizontal="right" vertical="center" wrapText="1"/>
    </xf>
    <xf numFmtId="0" fontId="9" fillId="0" borderId="0" xfId="6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164" fontId="13" fillId="0" borderId="0" xfId="0" applyNumberFormat="1" applyFont="1" applyBorder="1" applyAlignment="1">
      <alignment horizontal="right" vertical="center"/>
    </xf>
    <xf numFmtId="0" fontId="8" fillId="4" borderId="6" xfId="0" applyFont="1" applyFill="1" applyBorder="1" applyAlignment="1">
      <alignment vertical="center"/>
    </xf>
    <xf numFmtId="164" fontId="8" fillId="4" borderId="6" xfId="0" applyNumberFormat="1" applyFont="1" applyFill="1" applyBorder="1" applyAlignment="1">
      <alignment horizontal="right" vertical="center"/>
    </xf>
    <xf numFmtId="0" fontId="8" fillId="4" borderId="2" xfId="0" applyFont="1" applyFill="1" applyBorder="1" applyAlignment="1">
      <alignment vertical="center" wrapText="1"/>
    </xf>
    <xf numFmtId="164" fontId="8" fillId="4" borderId="2" xfId="0" applyNumberFormat="1" applyFont="1" applyFill="1" applyBorder="1" applyAlignment="1">
      <alignment horizontal="right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/>
    </xf>
    <xf numFmtId="164" fontId="8" fillId="4" borderId="16" xfId="0" applyNumberFormat="1" applyFont="1" applyFill="1" applyBorder="1" applyAlignment="1">
      <alignment horizontal="right" vertical="center"/>
    </xf>
    <xf numFmtId="167" fontId="8" fillId="4" borderId="2" xfId="0" applyNumberFormat="1" applyFont="1" applyFill="1" applyBorder="1" applyAlignment="1">
      <alignment horizontal="center" vertical="center"/>
    </xf>
    <xf numFmtId="165" fontId="8" fillId="4" borderId="2" xfId="0" applyNumberFormat="1" applyFont="1" applyFill="1" applyBorder="1" applyAlignment="1">
      <alignment horizontal="center" vertical="center"/>
    </xf>
    <xf numFmtId="167" fontId="8" fillId="4" borderId="0" xfId="0" applyNumberFormat="1" applyFont="1" applyFill="1" applyBorder="1" applyAlignment="1">
      <alignment horizontal="center" vertical="center"/>
    </xf>
    <xf numFmtId="167" fontId="8" fillId="4" borderId="0" xfId="3" applyNumberFormat="1" applyFont="1" applyFill="1" applyBorder="1" applyAlignment="1">
      <alignment horizontal="left" vertical="center" wrapText="1"/>
    </xf>
    <xf numFmtId="165" fontId="8" fillId="4" borderId="0" xfId="0" applyNumberFormat="1" applyFont="1" applyFill="1" applyBorder="1" applyAlignment="1">
      <alignment horizontal="center" vertical="center"/>
    </xf>
    <xf numFmtId="164" fontId="8" fillId="0" borderId="2" xfId="1" applyNumberFormat="1" applyFont="1" applyFill="1" applyBorder="1" applyAlignment="1">
      <alignment horizontal="right" vertical="center" wrapText="1"/>
    </xf>
    <xf numFmtId="165" fontId="9" fillId="0" borderId="2" xfId="1" applyNumberFormat="1" applyFont="1" applyFill="1" applyBorder="1" applyAlignment="1">
      <alignment horizontal="center" vertical="center" wrapText="1"/>
    </xf>
    <xf numFmtId="164" fontId="8" fillId="0" borderId="6" xfId="3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 wrapText="1"/>
    </xf>
    <xf numFmtId="9" fontId="8" fillId="0" borderId="2" xfId="3" applyNumberFormat="1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right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5" xfId="3" applyFont="1" applyFill="1" applyBorder="1" applyAlignment="1">
      <alignment vertical="center" wrapText="1"/>
    </xf>
    <xf numFmtId="0" fontId="8" fillId="0" borderId="5" xfId="3" applyFont="1" applyFill="1" applyBorder="1" applyAlignment="1">
      <alignment horizontal="center" vertical="center" wrapText="1"/>
    </xf>
    <xf numFmtId="2" fontId="8" fillId="0" borderId="11" xfId="3" applyNumberFormat="1" applyFont="1" applyFill="1" applyBorder="1" applyAlignment="1">
      <alignment horizontal="center" vertical="center" wrapText="1"/>
    </xf>
    <xf numFmtId="2" fontId="8" fillId="0" borderId="7" xfId="3" applyNumberFormat="1" applyFont="1" applyFill="1" applyBorder="1" applyAlignment="1">
      <alignment horizontal="center" vertical="center" wrapText="1"/>
    </xf>
    <xf numFmtId="164" fontId="8" fillId="0" borderId="7" xfId="3" applyNumberFormat="1" applyFont="1" applyFill="1" applyBorder="1" applyAlignment="1">
      <alignment horizontal="right" vertical="center" wrapText="1"/>
    </xf>
    <xf numFmtId="0" fontId="8" fillId="0" borderId="17" xfId="3" applyFont="1" applyFill="1" applyBorder="1" applyAlignment="1">
      <alignment horizontal="center" vertical="center" wrapText="1"/>
    </xf>
    <xf numFmtId="164" fontId="8" fillId="0" borderId="18" xfId="3" applyNumberFormat="1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164" fontId="8" fillId="0" borderId="11" xfId="3" applyNumberFormat="1" applyFont="1" applyFill="1" applyBorder="1" applyAlignment="1">
      <alignment horizontal="right" vertical="center" wrapText="1"/>
    </xf>
    <xf numFmtId="0" fontId="8" fillId="4" borderId="16" xfId="3" applyFont="1" applyFill="1" applyBorder="1" applyAlignment="1">
      <alignment horizontal="center" vertical="center" wrapText="1"/>
    </xf>
    <xf numFmtId="164" fontId="18" fillId="0" borderId="2" xfId="3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4" borderId="17" xfId="3" applyFont="1" applyFill="1" applyBorder="1" applyAlignment="1">
      <alignment horizontal="center" vertical="center" wrapText="1"/>
    </xf>
    <xf numFmtId="0" fontId="9" fillId="4" borderId="13" xfId="3" applyFont="1" applyFill="1" applyBorder="1" applyAlignment="1">
      <alignment horizontal="center" vertical="center" wrapText="1"/>
    </xf>
    <xf numFmtId="166" fontId="8" fillId="4" borderId="13" xfId="3" applyNumberFormat="1" applyFont="1" applyFill="1" applyBorder="1" applyAlignment="1">
      <alignment vertical="center" wrapText="1"/>
    </xf>
    <xf numFmtId="166" fontId="8" fillId="4" borderId="13" xfId="3" applyNumberFormat="1" applyFont="1" applyFill="1" applyBorder="1" applyAlignment="1">
      <alignment horizontal="center" vertical="center" wrapText="1"/>
    </xf>
    <xf numFmtId="164" fontId="8" fillId="4" borderId="20" xfId="3" applyNumberFormat="1" applyFont="1" applyFill="1" applyBorder="1" applyAlignment="1">
      <alignment horizontal="right" vertical="center" wrapText="1"/>
    </xf>
    <xf numFmtId="0" fontId="9" fillId="4" borderId="2" xfId="4" applyFont="1" applyFill="1" applyBorder="1" applyAlignment="1">
      <alignment horizontal="center" vertical="center"/>
    </xf>
    <xf numFmtId="0" fontId="9" fillId="4" borderId="7" xfId="3" applyFont="1" applyFill="1" applyBorder="1" applyAlignment="1">
      <alignment horizontal="center" vertical="center" wrapText="1"/>
    </xf>
    <xf numFmtId="166" fontId="8" fillId="4" borderId="7" xfId="3" applyNumberFormat="1" applyFont="1" applyFill="1" applyBorder="1" applyAlignment="1">
      <alignment vertical="center" wrapText="1"/>
    </xf>
    <xf numFmtId="166" fontId="8" fillId="4" borderId="9" xfId="3" applyNumberFormat="1" applyFont="1" applyFill="1" applyBorder="1" applyAlignment="1">
      <alignment horizontal="center" vertical="center" wrapText="1"/>
    </xf>
    <xf numFmtId="164" fontId="8" fillId="4" borderId="4" xfId="3" applyNumberFormat="1" applyFont="1" applyFill="1" applyBorder="1" applyAlignment="1">
      <alignment horizontal="right" vertical="center" wrapText="1"/>
    </xf>
    <xf numFmtId="164" fontId="8" fillId="4" borderId="5" xfId="3" applyNumberFormat="1" applyFont="1" applyFill="1" applyBorder="1" applyAlignment="1">
      <alignment horizontal="right" vertical="center" wrapText="1"/>
    </xf>
    <xf numFmtId="0" fontId="9" fillId="4" borderId="2" xfId="3" applyFont="1" applyFill="1" applyBorder="1" applyAlignment="1">
      <alignment horizontal="center" vertical="center" wrapText="1"/>
    </xf>
    <xf numFmtId="164" fontId="8" fillId="4" borderId="3" xfId="3" applyNumberFormat="1" applyFont="1" applyFill="1" applyBorder="1" applyAlignment="1">
      <alignment horizontal="right" vertical="center" wrapText="1"/>
    </xf>
    <xf numFmtId="0" fontId="9" fillId="4" borderId="21" xfId="3" applyFont="1" applyFill="1" applyBorder="1" applyAlignment="1">
      <alignment horizontal="center" vertical="center" wrapText="1"/>
    </xf>
    <xf numFmtId="166" fontId="8" fillId="4" borderId="15" xfId="3" applyNumberFormat="1" applyFont="1" applyFill="1" applyBorder="1" applyAlignment="1">
      <alignment horizontal="center" vertical="center" wrapText="1"/>
    </xf>
    <xf numFmtId="0" fontId="9" fillId="4" borderId="11" xfId="3" applyFont="1" applyFill="1" applyBorder="1" applyAlignment="1">
      <alignment horizontal="center" vertical="center" wrapText="1"/>
    </xf>
    <xf numFmtId="0" fontId="8" fillId="4" borderId="23" xfId="3" applyFont="1" applyFill="1" applyBorder="1" applyAlignment="1">
      <alignment horizontal="center" vertical="center" wrapText="1"/>
    </xf>
    <xf numFmtId="0" fontId="9" fillId="4" borderId="10" xfId="3" applyFont="1" applyFill="1" applyBorder="1" applyAlignment="1">
      <alignment horizontal="center" vertical="center" wrapText="1"/>
    </xf>
    <xf numFmtId="166" fontId="8" fillId="4" borderId="11" xfId="3" applyNumberFormat="1" applyFont="1" applyFill="1" applyBorder="1" applyAlignment="1">
      <alignment vertical="center" wrapText="1"/>
    </xf>
    <xf numFmtId="166" fontId="8" fillId="4" borderId="12" xfId="3" applyNumberFormat="1" applyFont="1" applyFill="1" applyBorder="1" applyAlignment="1">
      <alignment horizontal="center" vertical="center" wrapText="1"/>
    </xf>
    <xf numFmtId="164" fontId="8" fillId="4" borderId="24" xfId="3" applyNumberFormat="1" applyFont="1" applyFill="1" applyBorder="1" applyAlignment="1">
      <alignment horizontal="right" vertical="center" wrapText="1"/>
    </xf>
    <xf numFmtId="0" fontId="9" fillId="4" borderId="0" xfId="3" applyFont="1" applyFill="1" applyBorder="1" applyAlignment="1">
      <alignment horizontal="center" vertical="center" wrapText="1"/>
    </xf>
    <xf numFmtId="0" fontId="9" fillId="4" borderId="0" xfId="3" applyFont="1" applyFill="1" applyBorder="1" applyAlignment="1">
      <alignment vertical="center" wrapText="1"/>
    </xf>
    <xf numFmtId="166" fontId="9" fillId="4" borderId="0" xfId="3" applyNumberFormat="1" applyFont="1" applyFill="1" applyBorder="1" applyAlignment="1">
      <alignment vertical="center" wrapText="1"/>
    </xf>
    <xf numFmtId="166" fontId="9" fillId="4" borderId="0" xfId="3" applyNumberFormat="1" applyFont="1" applyFill="1" applyBorder="1" applyAlignment="1">
      <alignment horizontal="center" vertical="center" wrapText="1"/>
    </xf>
    <xf numFmtId="164" fontId="9" fillId="4" borderId="0" xfId="3" applyNumberFormat="1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164" fontId="13" fillId="0" borderId="0" xfId="0" applyNumberFormat="1" applyFont="1" applyBorder="1" applyAlignment="1">
      <alignment horizontal="right" vertical="center" wrapText="1"/>
    </xf>
    <xf numFmtId="0" fontId="8" fillId="0" borderId="6" xfId="3" applyFont="1" applyFill="1" applyBorder="1" applyAlignment="1">
      <alignment horizontal="left" vertical="center" wrapText="1"/>
    </xf>
    <xf numFmtId="0" fontId="8" fillId="0" borderId="6" xfId="3" applyFont="1" applyFill="1" applyBorder="1" applyAlignment="1">
      <alignment vertical="center" wrapText="1"/>
    </xf>
    <xf numFmtId="165" fontId="8" fillId="4" borderId="17" xfId="3" applyNumberFormat="1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center" vertical="center" wrapText="1"/>
    </xf>
    <xf numFmtId="0" fontId="8" fillId="5" borderId="0" xfId="0" applyFont="1" applyFill="1" applyBorder="1" applyAlignment="1">
      <alignment vertical="center" wrapText="1"/>
    </xf>
    <xf numFmtId="164" fontId="8" fillId="5" borderId="0" xfId="0" applyNumberFormat="1" applyFont="1" applyFill="1" applyBorder="1" applyAlignment="1">
      <alignment horizontal="right" vertical="center" wrapText="1"/>
    </xf>
    <xf numFmtId="164" fontId="8" fillId="5" borderId="0" xfId="0" applyNumberFormat="1" applyFont="1" applyFill="1" applyBorder="1" applyAlignment="1">
      <alignment horizontal="right" vertical="center"/>
    </xf>
    <xf numFmtId="0" fontId="16" fillId="0" borderId="0" xfId="5" applyFont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4" borderId="2" xfId="0" applyFont="1" applyFill="1" applyBorder="1"/>
    <xf numFmtId="0" fontId="8" fillId="0" borderId="0" xfId="0" applyFont="1" applyFill="1" applyBorder="1" applyAlignment="1">
      <alignment vertical="center" wrapText="1"/>
    </xf>
    <xf numFmtId="167" fontId="9" fillId="4" borderId="0" xfId="0" applyNumberFormat="1" applyFont="1" applyFill="1" applyBorder="1" applyAlignment="1">
      <alignment wrapText="1"/>
    </xf>
    <xf numFmtId="0" fontId="8" fillId="0" borderId="2" xfId="0" applyFont="1" applyBorder="1"/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67" fontId="19" fillId="4" borderId="0" xfId="0" applyNumberFormat="1" applyFont="1" applyFill="1" applyBorder="1" applyAlignment="1">
      <alignment vertical="center" wrapText="1"/>
    </xf>
    <xf numFmtId="1" fontId="8" fillId="0" borderId="2" xfId="3" applyNumberFormat="1" applyFont="1" applyFill="1" applyBorder="1" applyAlignment="1">
      <alignment horizontal="center" vertical="center" wrapText="1"/>
    </xf>
    <xf numFmtId="167" fontId="9" fillId="4" borderId="6" xfId="0" applyNumberFormat="1" applyFont="1" applyFill="1" applyBorder="1" applyAlignment="1">
      <alignment vertical="center" wrapText="1"/>
    </xf>
    <xf numFmtId="164" fontId="8" fillId="4" borderId="6" xfId="0" applyNumberFormat="1" applyFont="1" applyFill="1" applyBorder="1" applyAlignment="1">
      <alignment horizontal="right" vertical="center" wrapText="1"/>
    </xf>
    <xf numFmtId="164" fontId="8" fillId="4" borderId="25" xfId="3" applyNumberFormat="1" applyFont="1" applyFill="1" applyBorder="1" applyAlignment="1">
      <alignment horizontal="right" vertical="center" wrapText="1"/>
    </xf>
    <xf numFmtId="164" fontId="20" fillId="4" borderId="0" xfId="1" applyNumberFormat="1" applyFont="1" applyFill="1" applyBorder="1" applyAlignment="1">
      <alignment horizontal="right" vertical="center" wrapText="1"/>
    </xf>
    <xf numFmtId="166" fontId="8" fillId="0" borderId="2" xfId="3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164" fontId="9" fillId="4" borderId="6" xfId="0" applyNumberFormat="1" applyFont="1" applyFill="1" applyBorder="1" applyAlignment="1">
      <alignment horizontal="right" vertical="center" wrapText="1"/>
    </xf>
    <xf numFmtId="165" fontId="11" fillId="4" borderId="19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vertical="center"/>
    </xf>
    <xf numFmtId="164" fontId="20" fillId="4" borderId="0" xfId="1" applyNumberFormat="1" applyFont="1" applyFill="1" applyBorder="1" applyAlignment="1">
      <alignment horizontal="right" vertical="center"/>
    </xf>
    <xf numFmtId="165" fontId="8" fillId="4" borderId="19" xfId="0" applyNumberFormat="1" applyFont="1" applyFill="1" applyBorder="1" applyAlignment="1">
      <alignment horizontal="center" vertical="center" wrapText="1"/>
    </xf>
    <xf numFmtId="0" fontId="11" fillId="4" borderId="2" xfId="3" applyFont="1" applyFill="1" applyBorder="1" applyAlignment="1">
      <alignment vertical="center" wrapText="1"/>
    </xf>
    <xf numFmtId="0" fontId="14" fillId="4" borderId="0" xfId="2" applyFont="1" applyFill="1" applyBorder="1" applyAlignment="1">
      <alignment horizontal="center" vertical="center"/>
    </xf>
    <xf numFmtId="167" fontId="18" fillId="4" borderId="0" xfId="2" applyNumberFormat="1" applyFont="1" applyFill="1" applyBorder="1" applyAlignment="1">
      <alignment vertical="center" wrapText="1"/>
    </xf>
    <xf numFmtId="164" fontId="14" fillId="4" borderId="0" xfId="2" applyNumberFormat="1" applyFont="1" applyFill="1" applyBorder="1" applyAlignment="1">
      <alignment horizontal="right" vertical="center" wrapText="1"/>
    </xf>
    <xf numFmtId="165" fontId="14" fillId="4" borderId="0" xfId="2" applyNumberFormat="1" applyFont="1" applyFill="1" applyBorder="1" applyAlignment="1">
      <alignment horizontal="center" vertical="center" wrapText="1"/>
    </xf>
    <xf numFmtId="0" fontId="14" fillId="4" borderId="2" xfId="2" applyFont="1" applyFill="1" applyBorder="1" applyAlignment="1">
      <alignment horizontal="center" vertical="center" wrapText="1"/>
    </xf>
    <xf numFmtId="164" fontId="14" fillId="4" borderId="2" xfId="2" applyNumberFormat="1" applyFont="1" applyFill="1" applyBorder="1" applyAlignment="1">
      <alignment horizontal="right" vertical="center" wrapText="1"/>
    </xf>
    <xf numFmtId="165" fontId="14" fillId="4" borderId="2" xfId="2" applyNumberFormat="1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vertical="center"/>
    </xf>
    <xf numFmtId="167" fontId="8" fillId="4" borderId="2" xfId="0" applyNumberFormat="1" applyFont="1" applyFill="1" applyBorder="1" applyAlignment="1">
      <alignment vertical="center"/>
    </xf>
    <xf numFmtId="165" fontId="14" fillId="4" borderId="17" xfId="2" applyNumberFormat="1" applyFont="1" applyFill="1" applyBorder="1" applyAlignment="1">
      <alignment horizontal="center" vertical="center" wrapText="1"/>
    </xf>
    <xf numFmtId="0" fontId="12" fillId="4" borderId="0" xfId="0" applyFont="1" applyFill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0" fontId="12" fillId="4" borderId="2" xfId="3" applyFont="1" applyFill="1" applyBorder="1" applyAlignment="1">
      <alignment vertical="center" wrapText="1"/>
    </xf>
    <xf numFmtId="0" fontId="7" fillId="4" borderId="0" xfId="0" applyFont="1" applyFill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5" borderId="2" xfId="0" applyFont="1" applyFill="1" applyBorder="1" applyAlignment="1">
      <alignment vertical="center" wrapText="1"/>
    </xf>
    <xf numFmtId="0" fontId="12" fillId="4" borderId="0" xfId="0" applyFont="1" applyFill="1" applyAlignment="1">
      <alignment wrapText="1"/>
    </xf>
    <xf numFmtId="0" fontId="12" fillId="0" borderId="7" xfId="3" applyFont="1" applyFill="1" applyBorder="1" applyAlignment="1">
      <alignment vertical="center" wrapText="1"/>
    </xf>
    <xf numFmtId="0" fontId="12" fillId="4" borderId="7" xfId="3" applyFont="1" applyFill="1" applyBorder="1" applyAlignment="1">
      <alignment vertical="center" wrapText="1"/>
    </xf>
    <xf numFmtId="0" fontId="12" fillId="4" borderId="8" xfId="3" applyFont="1" applyFill="1" applyBorder="1" applyAlignment="1">
      <alignment vertical="center" wrapText="1"/>
    </xf>
    <xf numFmtId="0" fontId="12" fillId="0" borderId="8" xfId="3" applyFont="1" applyFill="1" applyBorder="1" applyAlignment="1">
      <alignment vertical="center" wrapText="1"/>
    </xf>
    <xf numFmtId="0" fontId="12" fillId="4" borderId="10" xfId="3" applyFont="1" applyFill="1" applyBorder="1" applyAlignment="1">
      <alignment vertical="center" wrapText="1"/>
    </xf>
    <xf numFmtId="0" fontId="12" fillId="0" borderId="0" xfId="3" applyFont="1" applyFill="1" applyBorder="1" applyAlignment="1">
      <alignment vertical="center" wrapText="1"/>
    </xf>
    <xf numFmtId="0" fontId="12" fillId="4" borderId="0" xfId="0" applyFont="1" applyFill="1" applyBorder="1" applyAlignment="1"/>
    <xf numFmtId="0" fontId="12" fillId="0" borderId="0" xfId="3" applyFont="1" applyFill="1" applyAlignment="1">
      <alignment vertical="center" wrapText="1"/>
    </xf>
    <xf numFmtId="0" fontId="12" fillId="0" borderId="2" xfId="3" applyFont="1" applyFill="1" applyBorder="1" applyAlignment="1">
      <alignment vertical="center" wrapText="1"/>
    </xf>
    <xf numFmtId="0" fontId="12" fillId="4" borderId="0" xfId="4" applyNumberFormat="1" applyFont="1" applyFill="1" applyBorder="1" applyAlignment="1" applyProtection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11" xfId="3" applyFont="1" applyFill="1" applyBorder="1" applyAlignment="1">
      <alignment vertical="center" wrapText="1"/>
    </xf>
    <xf numFmtId="0" fontId="12" fillId="0" borderId="13" xfId="3" applyFont="1" applyFill="1" applyBorder="1" applyAlignment="1">
      <alignment vertical="center" wrapText="1"/>
    </xf>
    <xf numFmtId="0" fontId="12" fillId="0" borderId="16" xfId="3" applyFont="1" applyFill="1" applyBorder="1" applyAlignment="1">
      <alignment vertical="center" wrapText="1"/>
    </xf>
    <xf numFmtId="0" fontId="12" fillId="0" borderId="0" xfId="3" applyFont="1" applyFill="1" applyBorder="1" applyAlignment="1">
      <alignment horizontal="left" vertical="center" wrapText="1"/>
    </xf>
    <xf numFmtId="0" fontId="12" fillId="4" borderId="0" xfId="3" applyFont="1" applyFill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22" fillId="0" borderId="0" xfId="5" applyFont="1" applyAlignment="1"/>
    <xf numFmtId="0" fontId="12" fillId="4" borderId="0" xfId="0" applyFont="1" applyFill="1" applyBorder="1" applyAlignment="1">
      <alignment vertical="center" wrapText="1"/>
    </xf>
    <xf numFmtId="0" fontId="23" fillId="5" borderId="0" xfId="0" applyFont="1" applyFill="1" applyBorder="1" applyAlignment="1">
      <alignment vertical="center"/>
    </xf>
    <xf numFmtId="0" fontId="23" fillId="0" borderId="2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12" fillId="4" borderId="0" xfId="3" applyFont="1" applyFill="1" applyAlignment="1">
      <alignment vertical="center" wrapText="1"/>
    </xf>
    <xf numFmtId="0" fontId="12" fillId="4" borderId="2" xfId="0" applyFont="1" applyFill="1" applyBorder="1" applyAlignment="1">
      <alignment vertical="center" wrapText="1"/>
    </xf>
    <xf numFmtId="0" fontId="12" fillId="4" borderId="16" xfId="0" applyFont="1" applyFill="1" applyBorder="1" applyAlignment="1">
      <alignment vertical="center" wrapText="1"/>
    </xf>
    <xf numFmtId="167" fontId="12" fillId="4" borderId="0" xfId="3" applyNumberFormat="1" applyFont="1" applyFill="1" applyBorder="1" applyAlignment="1">
      <alignment vertical="center" wrapText="1"/>
    </xf>
    <xf numFmtId="0" fontId="12" fillId="0" borderId="14" xfId="3" applyFont="1" applyFill="1" applyBorder="1" applyAlignment="1">
      <alignment vertical="center" wrapText="1"/>
    </xf>
    <xf numFmtId="0" fontId="12" fillId="0" borderId="10" xfId="3" applyFont="1" applyFill="1" applyBorder="1" applyAlignment="1">
      <alignment vertical="center" wrapText="1"/>
    </xf>
    <xf numFmtId="0" fontId="12" fillId="4" borderId="16" xfId="3" applyFont="1" applyFill="1" applyBorder="1" applyAlignment="1">
      <alignment vertical="center" wrapText="1"/>
    </xf>
    <xf numFmtId="0" fontId="12" fillId="0" borderId="0" xfId="0" applyFont="1" applyAlignment="1"/>
    <xf numFmtId="0" fontId="12" fillId="4" borderId="19" xfId="3" applyFont="1" applyFill="1" applyBorder="1" applyAlignment="1">
      <alignment vertical="center" wrapText="1"/>
    </xf>
    <xf numFmtId="0" fontId="12" fillId="4" borderId="4" xfId="3" applyFont="1" applyFill="1" applyBorder="1" applyAlignment="1">
      <alignment vertical="center" wrapText="1"/>
    </xf>
    <xf numFmtId="0" fontId="12" fillId="4" borderId="22" xfId="3" applyFont="1" applyFill="1" applyBorder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12" fillId="5" borderId="0" xfId="0" applyFont="1" applyFill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wrapText="1"/>
    </xf>
    <xf numFmtId="0" fontId="12" fillId="0" borderId="2" xfId="0" applyFont="1" applyBorder="1" applyAlignment="1"/>
    <xf numFmtId="0" fontId="12" fillId="0" borderId="0" xfId="0" applyFont="1" applyBorder="1" applyAlignment="1"/>
    <xf numFmtId="0" fontId="12" fillId="5" borderId="0" xfId="0" applyFont="1" applyFill="1" applyBorder="1" applyAlignment="1">
      <alignment vertical="center" wrapText="1"/>
    </xf>
    <xf numFmtId="0" fontId="23" fillId="0" borderId="3" xfId="0" applyFont="1" applyBorder="1" applyAlignment="1">
      <alignment vertical="center"/>
    </xf>
    <xf numFmtId="0" fontId="12" fillId="4" borderId="19" xfId="0" applyFont="1" applyFill="1" applyBorder="1" applyAlignment="1">
      <alignment vertical="center" wrapText="1"/>
    </xf>
    <xf numFmtId="0" fontId="6" fillId="4" borderId="0" xfId="2" applyFont="1" applyFill="1" applyBorder="1" applyAlignment="1">
      <alignment vertical="center" wrapText="1"/>
    </xf>
    <xf numFmtId="0" fontId="6" fillId="4" borderId="2" xfId="2" applyFont="1" applyFill="1" applyBorder="1" applyAlignment="1">
      <alignment vertical="center" wrapText="1"/>
    </xf>
    <xf numFmtId="166" fontId="27" fillId="4" borderId="0" xfId="0" applyNumberFormat="1" applyFont="1" applyFill="1" applyAlignment="1">
      <alignment vertical="center"/>
    </xf>
    <xf numFmtId="0" fontId="12" fillId="4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6" fillId="0" borderId="0" xfId="0" applyFont="1"/>
    <xf numFmtId="0" fontId="12" fillId="4" borderId="0" xfId="3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12" fillId="4" borderId="0" xfId="3" applyFont="1" applyFill="1" applyBorder="1" applyAlignment="1">
      <alignment horizontal="center" vertical="center" wrapText="1"/>
    </xf>
    <xf numFmtId="167" fontId="15" fillId="4" borderId="0" xfId="0" applyNumberFormat="1" applyFont="1" applyFill="1" applyBorder="1" applyAlignment="1">
      <alignment vertical="center" wrapText="1"/>
    </xf>
    <xf numFmtId="164" fontId="15" fillId="4" borderId="0" xfId="0" applyNumberFormat="1" applyFont="1" applyFill="1" applyBorder="1" applyAlignment="1">
      <alignment horizontal="right" vertical="center" wrapText="1"/>
    </xf>
    <xf numFmtId="164" fontId="11" fillId="4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/>
    </xf>
    <xf numFmtId="0" fontId="7" fillId="4" borderId="2" xfId="3" applyFont="1" applyFill="1" applyBorder="1" applyAlignment="1">
      <alignment vertical="center" wrapText="1"/>
    </xf>
    <xf numFmtId="0" fontId="11" fillId="4" borderId="2" xfId="0" applyFont="1" applyFill="1" applyBorder="1" applyAlignment="1">
      <alignment horizontal="center" vertical="center" wrapText="1"/>
    </xf>
    <xf numFmtId="164" fontId="11" fillId="4" borderId="2" xfId="3" applyNumberFormat="1" applyFont="1" applyFill="1" applyBorder="1" applyAlignment="1">
      <alignment horizontal="right" vertical="center" wrapText="1"/>
    </xf>
    <xf numFmtId="165" fontId="11" fillId="4" borderId="2" xfId="3" applyNumberFormat="1" applyFont="1" applyFill="1" applyBorder="1" applyAlignment="1">
      <alignment horizontal="center" vertical="center" wrapText="1"/>
    </xf>
    <xf numFmtId="166" fontId="11" fillId="4" borderId="2" xfId="3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164" fontId="11" fillId="4" borderId="2" xfId="0" applyNumberFormat="1" applyFont="1" applyFill="1" applyBorder="1" applyAlignment="1">
      <alignment horizontal="right" vertical="center"/>
    </xf>
    <xf numFmtId="165" fontId="15" fillId="4" borderId="2" xfId="3" applyNumberFormat="1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2" xfId="0" applyFont="1" applyBorder="1"/>
    <xf numFmtId="0" fontId="19" fillId="0" borderId="0" xfId="0" applyFont="1" applyFill="1"/>
    <xf numFmtId="0" fontId="9" fillId="0" borderId="2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1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164" fontId="8" fillId="0" borderId="2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/>
    <xf numFmtId="0" fontId="8" fillId="4" borderId="0" xfId="4" applyNumberFormat="1" applyFont="1" applyFill="1" applyBorder="1" applyAlignment="1" applyProtection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8" fillId="4" borderId="2" xfId="3" applyFont="1" applyFill="1" applyBorder="1" applyAlignment="1">
      <alignment vertical="center" wrapText="1"/>
    </xf>
    <xf numFmtId="165" fontId="9" fillId="4" borderId="0" xfId="4" applyNumberFormat="1" applyFont="1" applyFill="1" applyBorder="1" applyAlignment="1">
      <alignment horizontal="center" vertical="center" wrapText="1"/>
    </xf>
    <xf numFmtId="165" fontId="8" fillId="0" borderId="2" xfId="3" applyNumberFormat="1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12" fillId="0" borderId="17" xfId="3" applyFont="1" applyFill="1" applyBorder="1" applyAlignment="1">
      <alignment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13" xfId="3" applyFont="1" applyFill="1" applyBorder="1" applyAlignment="1">
      <alignment horizontal="center" vertical="center" wrapText="1"/>
    </xf>
    <xf numFmtId="164" fontId="8" fillId="0" borderId="13" xfId="1" applyNumberFormat="1" applyFont="1" applyFill="1" applyBorder="1" applyAlignment="1">
      <alignment horizontal="right" vertical="center" wrapText="1"/>
    </xf>
    <xf numFmtId="164" fontId="8" fillId="0" borderId="13" xfId="3" applyNumberFormat="1" applyFont="1" applyFill="1" applyBorder="1" applyAlignment="1">
      <alignment horizontal="right" vertical="center" wrapText="1"/>
    </xf>
    <xf numFmtId="165" fontId="9" fillId="0" borderId="13" xfId="1" applyNumberFormat="1" applyFont="1" applyFill="1" applyBorder="1" applyAlignment="1">
      <alignment horizontal="center" vertical="center" wrapText="1"/>
    </xf>
    <xf numFmtId="166" fontId="8" fillId="0" borderId="14" xfId="3" applyNumberFormat="1" applyFont="1" applyFill="1" applyBorder="1" applyAlignment="1">
      <alignment vertical="center" wrapText="1"/>
    </xf>
    <xf numFmtId="166" fontId="27" fillId="4" borderId="0" xfId="0" applyNumberFormat="1" applyFont="1" applyFill="1" applyAlignment="1">
      <alignment horizontal="center" vertical="center"/>
    </xf>
    <xf numFmtId="167" fontId="11" fillId="4" borderId="0" xfId="0" applyNumberFormat="1" applyFont="1" applyFill="1" applyBorder="1" applyAlignment="1">
      <alignment horizontal="center" vertical="center" wrapText="1"/>
    </xf>
    <xf numFmtId="166" fontId="11" fillId="4" borderId="0" xfId="0" applyNumberFormat="1" applyFont="1" applyFill="1" applyAlignment="1">
      <alignment horizontal="center" vertical="center"/>
    </xf>
    <xf numFmtId="166" fontId="8" fillId="4" borderId="0" xfId="0" applyNumberFormat="1" applyFont="1" applyFill="1" applyAlignment="1">
      <alignment horizontal="center"/>
    </xf>
    <xf numFmtId="166" fontId="8" fillId="0" borderId="0" xfId="3" applyNumberFormat="1" applyFont="1" applyFill="1" applyBorder="1" applyAlignment="1">
      <alignment horizontal="center" vertical="center" wrapText="1"/>
    </xf>
    <xf numFmtId="166" fontId="8" fillId="4" borderId="0" xfId="0" applyNumberFormat="1" applyFont="1" applyFill="1" applyBorder="1" applyAlignment="1">
      <alignment horizontal="center"/>
    </xf>
    <xf numFmtId="166" fontId="8" fillId="0" borderId="15" xfId="3" applyNumberFormat="1" applyFont="1" applyFill="1" applyBorder="1" applyAlignment="1">
      <alignment horizontal="center" vertical="center" wrapText="1"/>
    </xf>
    <xf numFmtId="166" fontId="8" fillId="4" borderId="0" xfId="3" applyNumberFormat="1" applyFont="1" applyFill="1" applyBorder="1" applyAlignment="1">
      <alignment horizontal="center" vertical="center" wrapText="1"/>
    </xf>
    <xf numFmtId="166" fontId="8" fillId="4" borderId="2" xfId="0" applyNumberFormat="1" applyFont="1" applyFill="1" applyBorder="1" applyAlignment="1">
      <alignment horizontal="center" vertical="center" wrapText="1"/>
    </xf>
    <xf numFmtId="166" fontId="8" fillId="4" borderId="0" xfId="0" applyNumberFormat="1" applyFont="1" applyFill="1" applyBorder="1" applyAlignment="1">
      <alignment horizontal="center" vertical="center" wrapText="1"/>
    </xf>
    <xf numFmtId="168" fontId="8" fillId="4" borderId="0" xfId="3" applyNumberFormat="1" applyFont="1" applyFill="1" applyBorder="1" applyAlignment="1">
      <alignment horizontal="center" vertical="center" wrapText="1"/>
    </xf>
    <xf numFmtId="166" fontId="8" fillId="4" borderId="0" xfId="0" applyNumberFormat="1" applyFont="1" applyFill="1" applyAlignment="1">
      <alignment horizontal="center" vertical="center"/>
    </xf>
    <xf numFmtId="167" fontId="8" fillId="4" borderId="0" xfId="0" applyNumberFormat="1" applyFont="1" applyFill="1" applyBorder="1" applyAlignment="1">
      <alignment horizontal="center" vertical="center" wrapText="1"/>
    </xf>
    <xf numFmtId="167" fontId="11" fillId="0" borderId="0" xfId="0" applyNumberFormat="1" applyFont="1" applyFill="1" applyBorder="1" applyAlignment="1">
      <alignment horizontal="center" vertical="center" wrapText="1"/>
    </xf>
    <xf numFmtId="166" fontId="8" fillId="4" borderId="2" xfId="0" applyNumberFormat="1" applyFont="1" applyFill="1" applyBorder="1" applyAlignment="1">
      <alignment horizontal="center" vertical="center"/>
    </xf>
    <xf numFmtId="166" fontId="8" fillId="4" borderId="0" xfId="0" applyNumberFormat="1" applyFont="1" applyFill="1" applyBorder="1" applyAlignment="1">
      <alignment horizontal="center" vertical="center"/>
    </xf>
    <xf numFmtId="166" fontId="11" fillId="0" borderId="0" xfId="3" applyNumberFormat="1" applyFont="1" applyFill="1" applyBorder="1" applyAlignment="1">
      <alignment horizontal="center" vertical="center" wrapText="1"/>
    </xf>
    <xf numFmtId="164" fontId="8" fillId="4" borderId="2" xfId="3" applyNumberFormat="1" applyFont="1" applyFill="1" applyBorder="1" applyAlignment="1">
      <alignment horizontal="center" vertical="center" wrapText="1"/>
    </xf>
    <xf numFmtId="164" fontId="8" fillId="4" borderId="0" xfId="3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166" fontId="8" fillId="0" borderId="0" xfId="3" applyNumberFormat="1" applyFont="1" applyFill="1" applyAlignment="1">
      <alignment horizontal="center" vertical="center" wrapText="1"/>
    </xf>
    <xf numFmtId="167" fontId="11" fillId="4" borderId="0" xfId="0" applyNumberFormat="1" applyFont="1" applyFill="1" applyBorder="1" applyAlignment="1">
      <alignment horizontal="center" wrapText="1"/>
    </xf>
    <xf numFmtId="168" fontId="8" fillId="0" borderId="2" xfId="0" applyNumberFormat="1" applyFont="1" applyBorder="1" applyAlignment="1">
      <alignment horizontal="center"/>
    </xf>
    <xf numFmtId="0" fontId="11" fillId="5" borderId="0" xfId="0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>
      <alignment horizontal="center" vertical="center" wrapText="1"/>
    </xf>
    <xf numFmtId="167" fontId="14" fillId="4" borderId="0" xfId="2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0" fontId="6" fillId="4" borderId="2" xfId="2" applyFont="1" applyFill="1" applyBorder="1" applyAlignment="1">
      <alignment vertical="center" wrapText="1"/>
    </xf>
    <xf numFmtId="0" fontId="14" fillId="4" borderId="2" xfId="2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26" fillId="4" borderId="0" xfId="0" applyFont="1" applyFill="1" applyAlignment="1">
      <alignment horizontal="center" vertical="center" wrapText="1"/>
    </xf>
    <xf numFmtId="0" fontId="8" fillId="0" borderId="3" xfId="3" applyFont="1" applyFill="1" applyBorder="1" applyAlignment="1">
      <alignment horizontal="left" vertical="center" wrapText="1"/>
    </xf>
    <xf numFmtId="0" fontId="8" fillId="0" borderId="4" xfId="3" applyFont="1" applyFill="1" applyBorder="1" applyAlignment="1">
      <alignment horizontal="left" vertical="center" wrapText="1"/>
    </xf>
    <xf numFmtId="0" fontId="8" fillId="0" borderId="5" xfId="3" applyFont="1" applyFill="1" applyBorder="1" applyAlignment="1">
      <alignment horizontal="left" vertical="center" wrapText="1"/>
    </xf>
    <xf numFmtId="0" fontId="8" fillId="0" borderId="2" xfId="3" applyFont="1" applyFill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8" fillId="4" borderId="3" xfId="3" applyFont="1" applyFill="1" applyBorder="1" applyAlignment="1">
      <alignment horizontal="left" vertical="center" wrapText="1"/>
    </xf>
    <xf numFmtId="0" fontId="8" fillId="4" borderId="4" xfId="3" applyFont="1" applyFill="1" applyBorder="1" applyAlignment="1">
      <alignment horizontal="left" vertical="center" wrapText="1"/>
    </xf>
    <xf numFmtId="0" fontId="8" fillId="4" borderId="5" xfId="3" applyFont="1" applyFill="1" applyBorder="1" applyAlignment="1">
      <alignment horizontal="left" vertical="center" wrapText="1"/>
    </xf>
    <xf numFmtId="0" fontId="8" fillId="4" borderId="2" xfId="3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vertical="center" wrapText="1"/>
    </xf>
    <xf numFmtId="0" fontId="18" fillId="0" borderId="0" xfId="3" applyFont="1" applyFill="1" applyBorder="1" applyAlignment="1">
      <alignment horizontal="left" vertical="center" wrapText="1"/>
    </xf>
    <xf numFmtId="0" fontId="8" fillId="0" borderId="0" xfId="3" applyFont="1" applyFill="1" applyBorder="1" applyAlignment="1">
      <alignment horizontal="left" vertical="center" wrapText="1"/>
    </xf>
    <xf numFmtId="167" fontId="8" fillId="4" borderId="2" xfId="3" applyNumberFormat="1" applyFont="1" applyFill="1" applyBorder="1" applyAlignment="1">
      <alignment horizontal="left" vertical="center" wrapText="1"/>
    </xf>
    <xf numFmtId="0" fontId="13" fillId="0" borderId="2" xfId="0" applyFont="1" applyBorder="1" applyAlignment="1">
      <alignment vertic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2" xfId="4" applyNumberFormat="1" applyFont="1" applyFill="1" applyBorder="1" applyAlignment="1" applyProtection="1">
      <alignment horizontal="left" vertical="center" wrapText="1"/>
    </xf>
    <xf numFmtId="0" fontId="8" fillId="4" borderId="0" xfId="3" applyFont="1" applyFill="1" applyBorder="1" applyAlignment="1">
      <alignment horizontal="center" vertical="center" wrapText="1"/>
    </xf>
    <xf numFmtId="0" fontId="8" fillId="4" borderId="0" xfId="4" applyNumberFormat="1" applyFont="1" applyFill="1" applyBorder="1" applyAlignment="1" applyProtection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25" fillId="4" borderId="3" xfId="3" applyFont="1" applyFill="1" applyBorder="1" applyAlignment="1">
      <alignment horizontal="left" vertical="center" wrapText="1"/>
    </xf>
    <xf numFmtId="0" fontId="12" fillId="4" borderId="4" xfId="3" applyFont="1" applyFill="1" applyBorder="1" applyAlignment="1">
      <alignment horizontal="left" vertical="center" wrapText="1"/>
    </xf>
    <xf numFmtId="0" fontId="12" fillId="4" borderId="5" xfId="3" applyFont="1" applyFill="1" applyBorder="1" applyAlignment="1">
      <alignment horizontal="left" vertical="center" wrapText="1"/>
    </xf>
    <xf numFmtId="0" fontId="25" fillId="6" borderId="2" xfId="4" applyNumberFormat="1" applyFont="1" applyFill="1" applyBorder="1" applyAlignment="1" applyProtection="1">
      <alignment horizontal="left" vertical="center" wrapText="1"/>
    </xf>
    <xf numFmtId="0" fontId="12" fillId="6" borderId="2" xfId="4" applyNumberFormat="1" applyFont="1" applyFill="1" applyBorder="1" applyAlignment="1" applyProtection="1">
      <alignment horizontal="left" vertical="center" wrapText="1"/>
    </xf>
  </cellXfs>
  <cellStyles count="7">
    <cellStyle name="20% — akcent 5" xfId="2" builtinId="46"/>
    <cellStyle name="Dobry" xfId="1" builtinId="26"/>
    <cellStyle name="Excel_BuiltIn_Nagłówek 3 1" xfId="4"/>
    <cellStyle name="Normalny" xfId="0" builtinId="0"/>
    <cellStyle name="Normalny 2" xfId="5"/>
    <cellStyle name="Normalny 2 2" xfId="6"/>
    <cellStyle name="Normalny_Arkusz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3"/>
  <sheetViews>
    <sheetView tabSelected="1" topLeftCell="A436" zoomScaleNormal="100" workbookViewId="0">
      <selection activeCell="B447" sqref="B447"/>
    </sheetView>
  </sheetViews>
  <sheetFormatPr defaultRowHeight="12" x14ac:dyDescent="0.2"/>
  <cols>
    <col min="1" max="1" width="3.7109375" style="244" customWidth="1"/>
    <col min="2" max="2" width="28.42578125" style="355" customWidth="1"/>
    <col min="3" max="3" width="9.140625" style="38"/>
    <col min="4" max="4" width="8.140625" style="38" customWidth="1"/>
    <col min="5" max="5" width="9.42578125" style="38" customWidth="1"/>
    <col min="6" max="6" width="8.140625" style="38" customWidth="1"/>
    <col min="7" max="7" width="12.5703125" style="245" customWidth="1"/>
    <col min="8" max="8" width="10.5703125" style="245" customWidth="1"/>
    <col min="9" max="9" width="9" style="246" customWidth="1"/>
    <col min="10" max="10" width="12.85546875" style="38" customWidth="1"/>
    <col min="11" max="11" width="7" style="244" customWidth="1"/>
    <col min="12" max="12" width="13" style="38" customWidth="1"/>
    <col min="13" max="13" width="10.28515625" style="101" customWidth="1"/>
    <col min="14" max="16384" width="9.140625" style="71"/>
  </cols>
  <sheetData>
    <row r="1" spans="1:13" ht="26.25" customHeight="1" x14ac:dyDescent="0.2">
      <c r="A1" s="65"/>
      <c r="B1" s="318"/>
      <c r="C1" s="66"/>
      <c r="D1" s="66"/>
      <c r="E1" s="66"/>
      <c r="F1" s="65"/>
      <c r="G1" s="67"/>
      <c r="H1" s="68"/>
      <c r="I1" s="69"/>
      <c r="J1" s="371" t="s">
        <v>307</v>
      </c>
      <c r="K1" s="422"/>
      <c r="M1" s="70"/>
    </row>
    <row r="2" spans="1:13" ht="35.25" customHeight="1" x14ac:dyDescent="0.2">
      <c r="A2" s="72"/>
      <c r="B2" s="472" t="s">
        <v>306</v>
      </c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70"/>
    </row>
    <row r="3" spans="1:13" ht="51" customHeight="1" x14ac:dyDescent="0.2">
      <c r="A3" s="65"/>
      <c r="B3" s="473" t="s">
        <v>308</v>
      </c>
      <c r="C3" s="473"/>
      <c r="D3" s="473"/>
      <c r="E3" s="473"/>
      <c r="F3" s="473"/>
      <c r="G3" s="473"/>
      <c r="H3" s="473"/>
      <c r="I3" s="473"/>
      <c r="J3" s="473"/>
      <c r="K3" s="410"/>
      <c r="L3" s="1"/>
      <c r="M3" s="70"/>
    </row>
    <row r="4" spans="1:13" ht="33" customHeight="1" x14ac:dyDescent="0.2">
      <c r="A4" s="65"/>
      <c r="B4" s="454" t="s">
        <v>309</v>
      </c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70"/>
    </row>
    <row r="5" spans="1:13" ht="51" customHeight="1" x14ac:dyDescent="0.2">
      <c r="A5" s="65"/>
      <c r="B5" s="453" t="s">
        <v>305</v>
      </c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70"/>
    </row>
    <row r="6" spans="1:13" s="374" customFormat="1" ht="60" customHeight="1" x14ac:dyDescent="0.2">
      <c r="A6" s="372"/>
      <c r="B6" s="469" t="s">
        <v>318</v>
      </c>
      <c r="C6" s="469"/>
      <c r="D6" s="469"/>
      <c r="E6" s="469"/>
      <c r="F6" s="469"/>
      <c r="G6" s="469"/>
      <c r="H6" s="469"/>
      <c r="I6" s="469"/>
      <c r="J6" s="469"/>
      <c r="K6" s="469"/>
      <c r="L6" s="469"/>
      <c r="M6" s="373"/>
    </row>
    <row r="7" spans="1:13" s="374" customFormat="1" ht="60" customHeight="1" x14ac:dyDescent="0.2">
      <c r="A7" s="375"/>
      <c r="B7" s="474" t="s">
        <v>319</v>
      </c>
      <c r="C7" s="475"/>
      <c r="D7" s="475"/>
      <c r="E7" s="475"/>
      <c r="F7" s="475"/>
      <c r="G7" s="475"/>
      <c r="H7" s="475"/>
      <c r="I7" s="475"/>
      <c r="J7" s="475"/>
      <c r="K7" s="475"/>
      <c r="L7" s="476"/>
      <c r="M7" s="376"/>
    </row>
    <row r="8" spans="1:13" s="374" customFormat="1" ht="17.25" customHeight="1" x14ac:dyDescent="0.2">
      <c r="A8" s="377"/>
      <c r="B8" s="477" t="s">
        <v>310</v>
      </c>
      <c r="C8" s="478"/>
      <c r="D8" s="478"/>
      <c r="E8" s="478"/>
      <c r="F8" s="478"/>
      <c r="G8" s="478"/>
      <c r="H8" s="478"/>
      <c r="I8" s="478"/>
      <c r="J8" s="478"/>
      <c r="K8" s="478"/>
      <c r="L8" s="478"/>
      <c r="M8" s="373"/>
    </row>
    <row r="9" spans="1:13" s="374" customFormat="1" ht="33" customHeight="1" x14ac:dyDescent="0.2">
      <c r="A9" s="377"/>
      <c r="B9" s="470" t="s">
        <v>320</v>
      </c>
      <c r="C9" s="470"/>
      <c r="D9" s="470"/>
      <c r="E9" s="470"/>
      <c r="F9" s="470"/>
      <c r="G9" s="470"/>
      <c r="H9" s="470"/>
      <c r="I9" s="470"/>
      <c r="J9" s="470"/>
      <c r="K9" s="470"/>
      <c r="L9" s="470"/>
      <c r="M9" s="373"/>
    </row>
    <row r="10" spans="1:13" s="374" customFormat="1" ht="40.5" customHeight="1" x14ac:dyDescent="0.2">
      <c r="A10" s="377"/>
      <c r="B10" s="469" t="s">
        <v>322</v>
      </c>
      <c r="C10" s="469"/>
      <c r="D10" s="469"/>
      <c r="E10" s="469"/>
      <c r="F10" s="469"/>
      <c r="G10" s="469"/>
      <c r="H10" s="469"/>
      <c r="I10" s="469"/>
      <c r="J10" s="469"/>
      <c r="K10" s="469"/>
      <c r="L10" s="469"/>
      <c r="M10" s="373"/>
    </row>
    <row r="11" spans="1:13" s="374" customFormat="1" ht="35.25" customHeight="1" x14ac:dyDescent="0.2">
      <c r="A11" s="377"/>
      <c r="B11" s="470" t="s">
        <v>321</v>
      </c>
      <c r="C11" s="470"/>
      <c r="D11" s="470"/>
      <c r="E11" s="470"/>
      <c r="F11" s="470"/>
      <c r="G11" s="470"/>
      <c r="H11" s="470"/>
      <c r="I11" s="470"/>
      <c r="J11" s="470"/>
      <c r="K11" s="470"/>
      <c r="L11" s="470"/>
      <c r="M11" s="373"/>
    </row>
    <row r="12" spans="1:13" ht="23.25" customHeight="1" x14ac:dyDescent="0.2">
      <c r="A12" s="65"/>
      <c r="B12" s="319" t="s">
        <v>0</v>
      </c>
      <c r="C12" s="378"/>
      <c r="D12" s="57"/>
      <c r="E12" s="57"/>
      <c r="F12" s="57"/>
      <c r="G12" s="379"/>
      <c r="H12" s="380"/>
      <c r="I12" s="195"/>
      <c r="J12" s="57"/>
      <c r="K12" s="423"/>
      <c r="L12" s="57"/>
      <c r="M12" s="381"/>
    </row>
    <row r="13" spans="1:13" ht="24" x14ac:dyDescent="0.2">
      <c r="A13" s="80" t="s">
        <v>1</v>
      </c>
      <c r="B13" s="382" t="s">
        <v>2</v>
      </c>
      <c r="C13" s="85" t="s">
        <v>3</v>
      </c>
      <c r="D13" s="85" t="s">
        <v>4</v>
      </c>
      <c r="E13" s="383" t="s">
        <v>5</v>
      </c>
      <c r="F13" s="383" t="s">
        <v>6</v>
      </c>
      <c r="G13" s="384" t="s">
        <v>7</v>
      </c>
      <c r="H13" s="384" t="s">
        <v>8</v>
      </c>
      <c r="I13" s="385" t="s">
        <v>9</v>
      </c>
      <c r="J13" s="386" t="s">
        <v>10</v>
      </c>
      <c r="K13" s="386" t="s">
        <v>11</v>
      </c>
      <c r="L13" s="393" t="s">
        <v>311</v>
      </c>
      <c r="M13" s="387" t="s">
        <v>8</v>
      </c>
    </row>
    <row r="14" spans="1:13" ht="24" x14ac:dyDescent="0.2">
      <c r="A14" s="80">
        <v>1</v>
      </c>
      <c r="B14" s="382" t="s">
        <v>12</v>
      </c>
      <c r="C14" s="85" t="s">
        <v>13</v>
      </c>
      <c r="D14" s="84" t="s">
        <v>14</v>
      </c>
      <c r="E14" s="85"/>
      <c r="F14" s="85"/>
      <c r="G14" s="388"/>
      <c r="H14" s="388"/>
      <c r="I14" s="389">
        <v>40</v>
      </c>
      <c r="J14" s="390">
        <v>60</v>
      </c>
      <c r="K14" s="390"/>
      <c r="L14" s="391"/>
      <c r="M14" s="392"/>
    </row>
    <row r="15" spans="1:13" x14ac:dyDescent="0.2">
      <c r="A15" s="89"/>
      <c r="B15" s="321"/>
      <c r="C15" s="90"/>
      <c r="D15" s="90"/>
      <c r="E15" s="90"/>
      <c r="F15" s="89"/>
      <c r="G15" s="91"/>
      <c r="H15" s="92"/>
      <c r="I15" s="93"/>
      <c r="J15" s="6"/>
      <c r="K15" s="424"/>
      <c r="L15" s="6"/>
      <c r="M15" s="70"/>
    </row>
    <row r="16" spans="1:13" x14ac:dyDescent="0.2">
      <c r="A16" s="94"/>
      <c r="B16" s="322" t="s">
        <v>15</v>
      </c>
      <c r="C16" s="95"/>
      <c r="D16" s="7"/>
      <c r="E16" s="7"/>
      <c r="F16" s="7"/>
      <c r="G16" s="96"/>
      <c r="H16" s="96"/>
      <c r="I16" s="97"/>
      <c r="J16" s="7"/>
      <c r="K16" s="94"/>
      <c r="L16" s="7"/>
      <c r="M16" s="98"/>
    </row>
    <row r="17" spans="1:13" ht="36" x14ac:dyDescent="0.2">
      <c r="A17" s="8" t="s">
        <v>1</v>
      </c>
      <c r="B17" s="323" t="s">
        <v>2</v>
      </c>
      <c r="C17" s="8" t="s">
        <v>3</v>
      </c>
      <c r="D17" s="8" t="s">
        <v>4</v>
      </c>
      <c r="E17" s="8" t="s">
        <v>5</v>
      </c>
      <c r="F17" s="8" t="s">
        <v>6</v>
      </c>
      <c r="G17" s="100" t="s">
        <v>7</v>
      </c>
      <c r="H17" s="100" t="s">
        <v>16</v>
      </c>
      <c r="I17" s="8" t="s">
        <v>9</v>
      </c>
      <c r="J17" s="8" t="s">
        <v>11</v>
      </c>
      <c r="K17" s="8" t="s">
        <v>311</v>
      </c>
      <c r="L17" s="8" t="s">
        <v>8</v>
      </c>
    </row>
    <row r="18" spans="1:13" ht="22.5" x14ac:dyDescent="0.2">
      <c r="A18" s="8">
        <v>1</v>
      </c>
      <c r="B18" s="323" t="s">
        <v>17</v>
      </c>
      <c r="C18" s="8" t="s">
        <v>13</v>
      </c>
      <c r="D18" s="8"/>
      <c r="E18" s="8"/>
      <c r="F18" s="8"/>
      <c r="G18" s="102"/>
      <c r="H18" s="100">
        <f>G18*1.08</f>
        <v>0</v>
      </c>
      <c r="I18" s="103">
        <v>250</v>
      </c>
      <c r="J18" s="9">
        <f>G18*I18</f>
        <v>0</v>
      </c>
      <c r="K18" s="9"/>
      <c r="L18" s="9">
        <f>J18*1.08</f>
        <v>0</v>
      </c>
    </row>
    <row r="19" spans="1:13" ht="22.5" x14ac:dyDescent="0.2">
      <c r="A19" s="8">
        <v>2</v>
      </c>
      <c r="B19" s="323" t="s">
        <v>18</v>
      </c>
      <c r="C19" s="8" t="s">
        <v>13</v>
      </c>
      <c r="D19" s="99"/>
      <c r="E19" s="8"/>
      <c r="F19" s="8"/>
      <c r="G19" s="102"/>
      <c r="H19" s="100">
        <f t="shared" ref="H19:H29" si="0">G19*1.08</f>
        <v>0</v>
      </c>
      <c r="I19" s="103">
        <v>220</v>
      </c>
      <c r="J19" s="9">
        <f t="shared" ref="J19:J29" si="1">G19*I19</f>
        <v>0</v>
      </c>
      <c r="K19" s="9"/>
      <c r="L19" s="9">
        <f t="shared" ref="L19:L29" si="2">J19*1.08</f>
        <v>0</v>
      </c>
    </row>
    <row r="20" spans="1:13" ht="22.5" x14ac:dyDescent="0.2">
      <c r="A20" s="8">
        <v>3</v>
      </c>
      <c r="B20" s="323" t="s">
        <v>19</v>
      </c>
      <c r="C20" s="8" t="s">
        <v>13</v>
      </c>
      <c r="D20" s="8"/>
      <c r="E20" s="8"/>
      <c r="F20" s="8"/>
      <c r="G20" s="102"/>
      <c r="H20" s="100">
        <f t="shared" si="0"/>
        <v>0</v>
      </c>
      <c r="I20" s="103">
        <v>140</v>
      </c>
      <c r="J20" s="9">
        <f t="shared" si="1"/>
        <v>0</v>
      </c>
      <c r="K20" s="9"/>
      <c r="L20" s="9">
        <f t="shared" si="2"/>
        <v>0</v>
      </c>
    </row>
    <row r="21" spans="1:13" x14ac:dyDescent="0.2">
      <c r="A21" s="8">
        <v>4</v>
      </c>
      <c r="B21" s="323" t="s">
        <v>20</v>
      </c>
      <c r="C21" s="8" t="s">
        <v>13</v>
      </c>
      <c r="D21" s="8"/>
      <c r="E21" s="8"/>
      <c r="F21" s="8"/>
      <c r="G21" s="102"/>
      <c r="H21" s="100">
        <f t="shared" si="0"/>
        <v>0</v>
      </c>
      <c r="I21" s="103">
        <v>240</v>
      </c>
      <c r="J21" s="9">
        <f t="shared" si="1"/>
        <v>0</v>
      </c>
      <c r="K21" s="9"/>
      <c r="L21" s="9">
        <f t="shared" si="2"/>
        <v>0</v>
      </c>
    </row>
    <row r="22" spans="1:13" ht="22.5" x14ac:dyDescent="0.2">
      <c r="A22" s="8">
        <v>5</v>
      </c>
      <c r="B22" s="323" t="s">
        <v>21</v>
      </c>
      <c r="C22" s="8" t="s">
        <v>13</v>
      </c>
      <c r="D22" s="8"/>
      <c r="E22" s="8"/>
      <c r="F22" s="8"/>
      <c r="G22" s="102"/>
      <c r="H22" s="100">
        <f t="shared" si="0"/>
        <v>0</v>
      </c>
      <c r="I22" s="103">
        <v>12</v>
      </c>
      <c r="J22" s="9">
        <f t="shared" si="1"/>
        <v>0</v>
      </c>
      <c r="K22" s="9"/>
      <c r="L22" s="9">
        <f t="shared" si="2"/>
        <v>0</v>
      </c>
    </row>
    <row r="23" spans="1:13" ht="22.5" x14ac:dyDescent="0.2">
      <c r="A23" s="8">
        <v>6</v>
      </c>
      <c r="B23" s="323" t="s">
        <v>22</v>
      </c>
      <c r="C23" s="8" t="s">
        <v>13</v>
      </c>
      <c r="D23" s="8"/>
      <c r="E23" s="8"/>
      <c r="F23" s="8"/>
      <c r="G23" s="102"/>
      <c r="H23" s="100">
        <f t="shared" si="0"/>
        <v>0</v>
      </c>
      <c r="I23" s="103">
        <v>40</v>
      </c>
      <c r="J23" s="9">
        <f t="shared" si="1"/>
        <v>0</v>
      </c>
      <c r="K23" s="9"/>
      <c r="L23" s="9">
        <f t="shared" si="2"/>
        <v>0</v>
      </c>
    </row>
    <row r="24" spans="1:13" ht="22.5" x14ac:dyDescent="0.2">
      <c r="A24" s="8">
        <v>7</v>
      </c>
      <c r="B24" s="323" t="s">
        <v>23</v>
      </c>
      <c r="C24" s="8" t="s">
        <v>13</v>
      </c>
      <c r="D24" s="8"/>
      <c r="E24" s="8"/>
      <c r="F24" s="8"/>
      <c r="G24" s="102"/>
      <c r="H24" s="100">
        <f t="shared" si="0"/>
        <v>0</v>
      </c>
      <c r="I24" s="103">
        <v>11</v>
      </c>
      <c r="J24" s="9">
        <f t="shared" si="1"/>
        <v>0</v>
      </c>
      <c r="K24" s="9"/>
      <c r="L24" s="9">
        <f t="shared" si="2"/>
        <v>0</v>
      </c>
    </row>
    <row r="25" spans="1:13" ht="22.5" x14ac:dyDescent="0.2">
      <c r="A25" s="8">
        <v>8</v>
      </c>
      <c r="B25" s="323" t="s">
        <v>24</v>
      </c>
      <c r="C25" s="8" t="s">
        <v>13</v>
      </c>
      <c r="D25" s="8"/>
      <c r="E25" s="8"/>
      <c r="F25" s="8"/>
      <c r="G25" s="102"/>
      <c r="H25" s="100">
        <f t="shared" si="0"/>
        <v>0</v>
      </c>
      <c r="I25" s="103">
        <v>120</v>
      </c>
      <c r="J25" s="9">
        <f t="shared" si="1"/>
        <v>0</v>
      </c>
      <c r="K25" s="9"/>
      <c r="L25" s="9">
        <f t="shared" si="2"/>
        <v>0</v>
      </c>
    </row>
    <row r="26" spans="1:13" ht="22.5" x14ac:dyDescent="0.2">
      <c r="A26" s="8">
        <v>9</v>
      </c>
      <c r="B26" s="323" t="s">
        <v>25</v>
      </c>
      <c r="C26" s="8" t="s">
        <v>13</v>
      </c>
      <c r="D26" s="8"/>
      <c r="E26" s="8"/>
      <c r="F26" s="8"/>
      <c r="G26" s="102"/>
      <c r="H26" s="100">
        <f t="shared" si="0"/>
        <v>0</v>
      </c>
      <c r="I26" s="103">
        <v>95</v>
      </c>
      <c r="J26" s="9">
        <f t="shared" si="1"/>
        <v>0</v>
      </c>
      <c r="K26" s="9"/>
      <c r="L26" s="9">
        <f t="shared" si="2"/>
        <v>0</v>
      </c>
    </row>
    <row r="27" spans="1:13" ht="22.5" x14ac:dyDescent="0.2">
      <c r="A27" s="8">
        <v>10</v>
      </c>
      <c r="B27" s="323" t="s">
        <v>26</v>
      </c>
      <c r="C27" s="8" t="s">
        <v>13</v>
      </c>
      <c r="D27" s="8"/>
      <c r="E27" s="8"/>
      <c r="F27" s="8"/>
      <c r="G27" s="102"/>
      <c r="H27" s="100">
        <f t="shared" si="0"/>
        <v>0</v>
      </c>
      <c r="I27" s="103">
        <v>720</v>
      </c>
      <c r="J27" s="9">
        <f t="shared" si="1"/>
        <v>0</v>
      </c>
      <c r="K27" s="9"/>
      <c r="L27" s="9">
        <f t="shared" si="2"/>
        <v>0</v>
      </c>
    </row>
    <row r="28" spans="1:13" x14ac:dyDescent="0.2">
      <c r="A28" s="8">
        <v>11</v>
      </c>
      <c r="B28" s="323" t="s">
        <v>27</v>
      </c>
      <c r="C28" s="8" t="s">
        <v>13</v>
      </c>
      <c r="D28" s="8"/>
      <c r="E28" s="8"/>
      <c r="F28" s="8"/>
      <c r="G28" s="102"/>
      <c r="H28" s="100">
        <f t="shared" si="0"/>
        <v>0</v>
      </c>
      <c r="I28" s="103">
        <v>2</v>
      </c>
      <c r="J28" s="9">
        <f t="shared" si="1"/>
        <v>0</v>
      </c>
      <c r="K28" s="9"/>
      <c r="L28" s="9">
        <f t="shared" si="2"/>
        <v>0</v>
      </c>
    </row>
    <row r="29" spans="1:13" ht="33.75" x14ac:dyDescent="0.2">
      <c r="A29" s="8">
        <v>12</v>
      </c>
      <c r="B29" s="323" t="s">
        <v>28</v>
      </c>
      <c r="C29" s="8" t="s">
        <v>13</v>
      </c>
      <c r="D29" s="8"/>
      <c r="E29" s="8"/>
      <c r="F29" s="8"/>
      <c r="G29" s="102"/>
      <c r="H29" s="100">
        <f t="shared" si="0"/>
        <v>0</v>
      </c>
      <c r="I29" s="103">
        <v>1</v>
      </c>
      <c r="J29" s="9">
        <f t="shared" si="1"/>
        <v>0</v>
      </c>
      <c r="K29" s="9"/>
      <c r="L29" s="9">
        <f t="shared" si="2"/>
        <v>0</v>
      </c>
    </row>
    <row r="30" spans="1:13" x14ac:dyDescent="0.2">
      <c r="A30" s="8"/>
      <c r="B30" s="464" t="s">
        <v>29</v>
      </c>
      <c r="C30" s="464"/>
      <c r="D30" s="464"/>
      <c r="E30" s="464"/>
      <c r="F30" s="8"/>
      <c r="G30" s="100"/>
      <c r="H30" s="104" t="s">
        <v>30</v>
      </c>
      <c r="I30" s="105" t="str">
        <f>B16</f>
        <v>Pakiet 1</v>
      </c>
      <c r="J30" s="10">
        <f>SUM(J18:J29)</f>
        <v>0</v>
      </c>
      <c r="K30" s="10" t="s">
        <v>314</v>
      </c>
      <c r="L30" s="10">
        <f>SUM(L18:L29)</f>
        <v>0</v>
      </c>
    </row>
    <row r="32" spans="1:13" x14ac:dyDescent="0.2">
      <c r="A32" s="106"/>
      <c r="B32" s="324" t="s">
        <v>31</v>
      </c>
      <c r="C32" s="107"/>
      <c r="D32" s="108"/>
      <c r="E32" s="108"/>
      <c r="F32" s="106"/>
      <c r="G32" s="67"/>
      <c r="H32" s="68"/>
      <c r="I32" s="69"/>
      <c r="J32" s="11"/>
      <c r="K32" s="425"/>
      <c r="L32" s="11"/>
      <c r="M32" s="109"/>
    </row>
    <row r="33" spans="1:13" ht="36" x14ac:dyDescent="0.2">
      <c r="A33" s="80" t="s">
        <v>1</v>
      </c>
      <c r="B33" s="320" t="s">
        <v>2</v>
      </c>
      <c r="C33" s="80" t="s">
        <v>3</v>
      </c>
      <c r="D33" s="80" t="s">
        <v>4</v>
      </c>
      <c r="E33" s="81" t="s">
        <v>5</v>
      </c>
      <c r="F33" s="81" t="s">
        <v>6</v>
      </c>
      <c r="G33" s="43" t="s">
        <v>7</v>
      </c>
      <c r="H33" s="43" t="s">
        <v>16</v>
      </c>
      <c r="I33" s="82" t="s">
        <v>9</v>
      </c>
      <c r="J33" s="12" t="s">
        <v>11</v>
      </c>
      <c r="K33" s="12" t="s">
        <v>311</v>
      </c>
      <c r="L33" s="4" t="s">
        <v>8</v>
      </c>
      <c r="M33" s="109"/>
    </row>
    <row r="34" spans="1:13" x14ac:dyDescent="0.2">
      <c r="A34" s="80">
        <v>1</v>
      </c>
      <c r="B34" s="320" t="s">
        <v>32</v>
      </c>
      <c r="C34" s="80" t="s">
        <v>13</v>
      </c>
      <c r="D34" s="80"/>
      <c r="E34" s="80"/>
      <c r="F34" s="80"/>
      <c r="G34" s="110"/>
      <c r="H34" s="111">
        <f>G34*1.08</f>
        <v>0</v>
      </c>
      <c r="I34" s="112">
        <v>10</v>
      </c>
      <c r="J34" s="13">
        <f>G34*I34</f>
        <v>0</v>
      </c>
      <c r="K34" s="25"/>
      <c r="L34" s="14">
        <f>J34*1.08</f>
        <v>0</v>
      </c>
      <c r="M34" s="113"/>
    </row>
    <row r="35" spans="1:13" ht="22.5" x14ac:dyDescent="0.2">
      <c r="A35" s="114">
        <v>2</v>
      </c>
      <c r="B35" s="325" t="s">
        <v>33</v>
      </c>
      <c r="C35" s="115" t="s">
        <v>13</v>
      </c>
      <c r="D35" s="115"/>
      <c r="E35" s="115"/>
      <c r="F35" s="116"/>
      <c r="G35" s="104"/>
      <c r="H35" s="111">
        <f t="shared" ref="H35:H63" si="3">G35*1.08</f>
        <v>0</v>
      </c>
      <c r="I35" s="117">
        <v>1</v>
      </c>
      <c r="J35" s="13">
        <f t="shared" ref="J35:J63" si="4">G35*I35</f>
        <v>0</v>
      </c>
      <c r="K35" s="25"/>
      <c r="L35" s="14">
        <f t="shared" ref="L35:L63" si="5">J35*1.08</f>
        <v>0</v>
      </c>
      <c r="M35" s="109"/>
    </row>
    <row r="36" spans="1:13" ht="33.75" x14ac:dyDescent="0.2">
      <c r="A36" s="80">
        <v>3</v>
      </c>
      <c r="B36" s="320" t="s">
        <v>34</v>
      </c>
      <c r="C36" s="80" t="s">
        <v>13</v>
      </c>
      <c r="D36" s="80"/>
      <c r="E36" s="80"/>
      <c r="F36" s="80"/>
      <c r="G36" s="110"/>
      <c r="H36" s="111">
        <f t="shared" si="3"/>
        <v>0</v>
      </c>
      <c r="I36" s="112">
        <v>25</v>
      </c>
      <c r="J36" s="13">
        <f t="shared" si="4"/>
        <v>0</v>
      </c>
      <c r="K36" s="25"/>
      <c r="L36" s="14">
        <f t="shared" si="5"/>
        <v>0</v>
      </c>
      <c r="M36" s="113"/>
    </row>
    <row r="37" spans="1:13" ht="22.5" x14ac:dyDescent="0.2">
      <c r="A37" s="114">
        <v>4</v>
      </c>
      <c r="B37" s="326" t="s">
        <v>35</v>
      </c>
      <c r="C37" s="114" t="s">
        <v>13</v>
      </c>
      <c r="D37" s="114"/>
      <c r="E37" s="114"/>
      <c r="F37" s="118"/>
      <c r="G37" s="104"/>
      <c r="H37" s="111">
        <f t="shared" si="3"/>
        <v>0</v>
      </c>
      <c r="I37" s="117">
        <v>1</v>
      </c>
      <c r="J37" s="13">
        <f t="shared" si="4"/>
        <v>0</v>
      </c>
      <c r="K37" s="25"/>
      <c r="L37" s="14">
        <f t="shared" si="5"/>
        <v>0</v>
      </c>
      <c r="M37" s="119"/>
    </row>
    <row r="38" spans="1:13" ht="22.5" x14ac:dyDescent="0.2">
      <c r="A38" s="80">
        <v>5</v>
      </c>
      <c r="B38" s="326" t="s">
        <v>36</v>
      </c>
      <c r="C38" s="114" t="s">
        <v>13</v>
      </c>
      <c r="D38" s="114"/>
      <c r="E38" s="114"/>
      <c r="F38" s="118"/>
      <c r="G38" s="104"/>
      <c r="H38" s="111">
        <f t="shared" si="3"/>
        <v>0</v>
      </c>
      <c r="I38" s="117">
        <v>1</v>
      </c>
      <c r="J38" s="13">
        <f t="shared" si="4"/>
        <v>0</v>
      </c>
      <c r="K38" s="25"/>
      <c r="L38" s="14">
        <f t="shared" si="5"/>
        <v>0</v>
      </c>
      <c r="M38" s="109"/>
    </row>
    <row r="39" spans="1:13" ht="22.5" x14ac:dyDescent="0.2">
      <c r="A39" s="114">
        <v>6</v>
      </c>
      <c r="B39" s="327" t="s">
        <v>37</v>
      </c>
      <c r="C39" s="114" t="s">
        <v>13</v>
      </c>
      <c r="D39" s="120"/>
      <c r="E39" s="114"/>
      <c r="F39" s="118"/>
      <c r="G39" s="104"/>
      <c r="H39" s="111">
        <f t="shared" si="3"/>
        <v>0</v>
      </c>
      <c r="I39" s="117">
        <v>4</v>
      </c>
      <c r="J39" s="13">
        <f t="shared" si="4"/>
        <v>0</v>
      </c>
      <c r="K39" s="25"/>
      <c r="L39" s="14">
        <f t="shared" si="5"/>
        <v>0</v>
      </c>
      <c r="M39" s="109"/>
    </row>
    <row r="40" spans="1:13" ht="22.5" x14ac:dyDescent="0.2">
      <c r="A40" s="80">
        <v>7</v>
      </c>
      <c r="B40" s="328" t="s">
        <v>38</v>
      </c>
      <c r="C40" s="115" t="s">
        <v>13</v>
      </c>
      <c r="D40" s="121"/>
      <c r="E40" s="115"/>
      <c r="F40" s="116"/>
      <c r="G40" s="104"/>
      <c r="H40" s="111">
        <f t="shared" si="3"/>
        <v>0</v>
      </c>
      <c r="I40" s="117">
        <v>400</v>
      </c>
      <c r="J40" s="13">
        <f t="shared" si="4"/>
        <v>0</v>
      </c>
      <c r="K40" s="25"/>
      <c r="L40" s="14">
        <f t="shared" si="5"/>
        <v>0</v>
      </c>
      <c r="M40" s="109"/>
    </row>
    <row r="41" spans="1:13" ht="22.5" x14ac:dyDescent="0.2">
      <c r="A41" s="114">
        <v>8</v>
      </c>
      <c r="B41" s="328" t="s">
        <v>39</v>
      </c>
      <c r="C41" s="115" t="s">
        <v>13</v>
      </c>
      <c r="D41" s="122"/>
      <c r="E41" s="122"/>
      <c r="F41" s="116"/>
      <c r="G41" s="104"/>
      <c r="H41" s="111">
        <f t="shared" si="3"/>
        <v>0</v>
      </c>
      <c r="I41" s="117">
        <v>55</v>
      </c>
      <c r="J41" s="13">
        <f t="shared" si="4"/>
        <v>0</v>
      </c>
      <c r="K41" s="25"/>
      <c r="L41" s="14">
        <f t="shared" si="5"/>
        <v>0</v>
      </c>
      <c r="M41" s="109"/>
    </row>
    <row r="42" spans="1:13" ht="22.5" x14ac:dyDescent="0.2">
      <c r="A42" s="80">
        <v>9</v>
      </c>
      <c r="B42" s="328" t="s">
        <v>40</v>
      </c>
      <c r="C42" s="115" t="s">
        <v>13</v>
      </c>
      <c r="D42" s="115"/>
      <c r="E42" s="115"/>
      <c r="F42" s="116"/>
      <c r="G42" s="104"/>
      <c r="H42" s="111">
        <f t="shared" si="3"/>
        <v>0</v>
      </c>
      <c r="I42" s="117">
        <v>20</v>
      </c>
      <c r="J42" s="13">
        <f t="shared" si="4"/>
        <v>0</v>
      </c>
      <c r="K42" s="25"/>
      <c r="L42" s="14">
        <f t="shared" si="5"/>
        <v>0</v>
      </c>
      <c r="M42" s="109"/>
    </row>
    <row r="43" spans="1:13" ht="33.75" x14ac:dyDescent="0.2">
      <c r="A43" s="114">
        <v>10</v>
      </c>
      <c r="B43" s="320" t="s">
        <v>41</v>
      </c>
      <c r="C43" s="80" t="s">
        <v>13</v>
      </c>
      <c r="D43" s="80"/>
      <c r="E43" s="80"/>
      <c r="F43" s="80"/>
      <c r="G43" s="110"/>
      <c r="H43" s="111">
        <f t="shared" si="3"/>
        <v>0</v>
      </c>
      <c r="I43" s="112">
        <v>1</v>
      </c>
      <c r="J43" s="13">
        <f t="shared" si="4"/>
        <v>0</v>
      </c>
      <c r="K43" s="25"/>
      <c r="L43" s="14">
        <f t="shared" si="5"/>
        <v>0</v>
      </c>
      <c r="M43" s="113"/>
    </row>
    <row r="44" spans="1:13" ht="22.5" x14ac:dyDescent="0.2">
      <c r="A44" s="80">
        <v>11</v>
      </c>
      <c r="B44" s="320" t="s">
        <v>42</v>
      </c>
      <c r="C44" s="80" t="s">
        <v>13</v>
      </c>
      <c r="D44" s="80"/>
      <c r="E44" s="80"/>
      <c r="F44" s="80"/>
      <c r="G44" s="110"/>
      <c r="H44" s="111">
        <f t="shared" si="3"/>
        <v>0</v>
      </c>
      <c r="I44" s="112">
        <v>2</v>
      </c>
      <c r="J44" s="13">
        <f t="shared" si="4"/>
        <v>0</v>
      </c>
      <c r="K44" s="25"/>
      <c r="L44" s="14">
        <f t="shared" si="5"/>
        <v>0</v>
      </c>
      <c r="M44" s="113"/>
    </row>
    <row r="45" spans="1:13" ht="22.5" x14ac:dyDescent="0.2">
      <c r="A45" s="114">
        <v>12</v>
      </c>
      <c r="B45" s="327" t="s">
        <v>43</v>
      </c>
      <c r="C45" s="114" t="s">
        <v>13</v>
      </c>
      <c r="D45" s="114"/>
      <c r="E45" s="114"/>
      <c r="F45" s="118"/>
      <c r="G45" s="104"/>
      <c r="H45" s="111">
        <f t="shared" si="3"/>
        <v>0</v>
      </c>
      <c r="I45" s="117">
        <v>15</v>
      </c>
      <c r="J45" s="13">
        <f t="shared" si="4"/>
        <v>0</v>
      </c>
      <c r="K45" s="25"/>
      <c r="L45" s="14">
        <f t="shared" si="5"/>
        <v>0</v>
      </c>
      <c r="M45" s="109"/>
    </row>
    <row r="46" spans="1:13" ht="22.5" x14ac:dyDescent="0.2">
      <c r="A46" s="80">
        <v>13</v>
      </c>
      <c r="B46" s="327" t="s">
        <v>44</v>
      </c>
      <c r="C46" s="114" t="s">
        <v>13</v>
      </c>
      <c r="D46" s="80"/>
      <c r="E46" s="114"/>
      <c r="F46" s="118"/>
      <c r="G46" s="104"/>
      <c r="H46" s="111">
        <f t="shared" si="3"/>
        <v>0</v>
      </c>
      <c r="I46" s="117">
        <v>15</v>
      </c>
      <c r="J46" s="13">
        <f t="shared" si="4"/>
        <v>0</v>
      </c>
      <c r="K46" s="25"/>
      <c r="L46" s="14">
        <f t="shared" si="5"/>
        <v>0</v>
      </c>
      <c r="M46" s="109"/>
    </row>
    <row r="47" spans="1:13" ht="33.75" x14ac:dyDescent="0.2">
      <c r="A47" s="114">
        <v>14</v>
      </c>
      <c r="B47" s="329" t="s">
        <v>45</v>
      </c>
      <c r="C47" s="123" t="s">
        <v>13</v>
      </c>
      <c r="D47" s="124"/>
      <c r="E47" s="123"/>
      <c r="F47" s="125"/>
      <c r="G47" s="104"/>
      <c r="H47" s="111">
        <f t="shared" si="3"/>
        <v>0</v>
      </c>
      <c r="I47" s="117">
        <v>8</v>
      </c>
      <c r="J47" s="13">
        <f t="shared" si="4"/>
        <v>0</v>
      </c>
      <c r="K47" s="25"/>
      <c r="L47" s="14">
        <f t="shared" si="5"/>
        <v>0</v>
      </c>
      <c r="M47" s="109"/>
    </row>
    <row r="48" spans="1:13" ht="33.75" x14ac:dyDescent="0.2">
      <c r="A48" s="80">
        <v>15</v>
      </c>
      <c r="B48" s="320" t="s">
        <v>46</v>
      </c>
      <c r="C48" s="80" t="s">
        <v>13</v>
      </c>
      <c r="D48" s="80"/>
      <c r="E48" s="80"/>
      <c r="F48" s="126"/>
      <c r="G48" s="104"/>
      <c r="H48" s="111">
        <f t="shared" si="3"/>
        <v>0</v>
      </c>
      <c r="I48" s="117">
        <v>8</v>
      </c>
      <c r="J48" s="13">
        <f t="shared" si="4"/>
        <v>0</v>
      </c>
      <c r="K48" s="25"/>
      <c r="L48" s="14">
        <f t="shared" si="5"/>
        <v>0</v>
      </c>
      <c r="M48" s="109"/>
    </row>
    <row r="49" spans="1:13" ht="33.75" x14ac:dyDescent="0.2">
      <c r="A49" s="114">
        <v>16</v>
      </c>
      <c r="B49" s="320" t="s">
        <v>47</v>
      </c>
      <c r="C49" s="80" t="s">
        <v>13</v>
      </c>
      <c r="D49" s="80"/>
      <c r="E49" s="80"/>
      <c r="F49" s="126"/>
      <c r="G49" s="104"/>
      <c r="H49" s="111">
        <f t="shared" si="3"/>
        <v>0</v>
      </c>
      <c r="I49" s="117">
        <v>2</v>
      </c>
      <c r="J49" s="13">
        <f t="shared" si="4"/>
        <v>0</v>
      </c>
      <c r="K49" s="25"/>
      <c r="L49" s="14">
        <f t="shared" si="5"/>
        <v>0</v>
      </c>
      <c r="M49" s="70"/>
    </row>
    <row r="50" spans="1:13" ht="22.5" x14ac:dyDescent="0.2">
      <c r="A50" s="80">
        <v>17</v>
      </c>
      <c r="B50" s="320" t="s">
        <v>48</v>
      </c>
      <c r="C50" s="80" t="s">
        <v>13</v>
      </c>
      <c r="D50" s="80"/>
      <c r="E50" s="80"/>
      <c r="F50" s="126"/>
      <c r="G50" s="104"/>
      <c r="H50" s="111">
        <f t="shared" si="3"/>
        <v>0</v>
      </c>
      <c r="I50" s="117">
        <v>10</v>
      </c>
      <c r="J50" s="13">
        <f t="shared" si="4"/>
        <v>0</v>
      </c>
      <c r="K50" s="25"/>
      <c r="L50" s="14">
        <f t="shared" si="5"/>
        <v>0</v>
      </c>
      <c r="M50" s="70"/>
    </row>
    <row r="51" spans="1:13" ht="22.5" x14ac:dyDescent="0.2">
      <c r="A51" s="114">
        <v>18</v>
      </c>
      <c r="B51" s="320" t="s">
        <v>49</v>
      </c>
      <c r="C51" s="80" t="s">
        <v>13</v>
      </c>
      <c r="D51" s="80"/>
      <c r="E51" s="80"/>
      <c r="F51" s="126"/>
      <c r="G51" s="104"/>
      <c r="H51" s="111">
        <f t="shared" si="3"/>
        <v>0</v>
      </c>
      <c r="I51" s="117">
        <v>10</v>
      </c>
      <c r="J51" s="13">
        <f t="shared" si="4"/>
        <v>0</v>
      </c>
      <c r="K51" s="25"/>
      <c r="L51" s="14">
        <f t="shared" si="5"/>
        <v>0</v>
      </c>
      <c r="M51" s="70"/>
    </row>
    <row r="52" spans="1:13" ht="22.5" x14ac:dyDescent="0.2">
      <c r="A52" s="80">
        <v>19</v>
      </c>
      <c r="B52" s="320" t="s">
        <v>50</v>
      </c>
      <c r="C52" s="80" t="s">
        <v>13</v>
      </c>
      <c r="D52" s="80"/>
      <c r="E52" s="80"/>
      <c r="F52" s="126"/>
      <c r="G52" s="104"/>
      <c r="H52" s="111">
        <f t="shared" si="3"/>
        <v>0</v>
      </c>
      <c r="I52" s="117">
        <v>10</v>
      </c>
      <c r="J52" s="13">
        <f t="shared" si="4"/>
        <v>0</v>
      </c>
      <c r="K52" s="25"/>
      <c r="L52" s="14">
        <f t="shared" si="5"/>
        <v>0</v>
      </c>
      <c r="M52" s="70"/>
    </row>
    <row r="53" spans="1:13" ht="22.5" x14ac:dyDescent="0.2">
      <c r="A53" s="114">
        <v>20</v>
      </c>
      <c r="B53" s="320" t="s">
        <v>51</v>
      </c>
      <c r="C53" s="80" t="s">
        <v>13</v>
      </c>
      <c r="D53" s="80"/>
      <c r="E53" s="80"/>
      <c r="F53" s="80"/>
      <c r="G53" s="110"/>
      <c r="H53" s="111">
        <f t="shared" si="3"/>
        <v>0</v>
      </c>
      <c r="I53" s="112">
        <v>6</v>
      </c>
      <c r="J53" s="13">
        <f t="shared" si="4"/>
        <v>0</v>
      </c>
      <c r="K53" s="25"/>
      <c r="L53" s="14">
        <f t="shared" si="5"/>
        <v>0</v>
      </c>
      <c r="M53" s="113"/>
    </row>
    <row r="54" spans="1:13" x14ac:dyDescent="0.2">
      <c r="A54" s="80">
        <v>23</v>
      </c>
      <c r="B54" s="320" t="s">
        <v>52</v>
      </c>
      <c r="C54" s="80" t="s">
        <v>13</v>
      </c>
      <c r="D54" s="80"/>
      <c r="E54" s="80"/>
      <c r="F54" s="126"/>
      <c r="G54" s="104"/>
      <c r="H54" s="111">
        <f t="shared" si="3"/>
        <v>0</v>
      </c>
      <c r="I54" s="117">
        <v>15</v>
      </c>
      <c r="J54" s="13">
        <f t="shared" si="4"/>
        <v>0</v>
      </c>
      <c r="K54" s="25"/>
      <c r="L54" s="14">
        <f t="shared" si="5"/>
        <v>0</v>
      </c>
      <c r="M54" s="70"/>
    </row>
    <row r="55" spans="1:13" ht="22.5" x14ac:dyDescent="0.2">
      <c r="A55" s="114">
        <v>24</v>
      </c>
      <c r="B55" s="320" t="s">
        <v>53</v>
      </c>
      <c r="C55" s="80" t="s">
        <v>13</v>
      </c>
      <c r="D55" s="80"/>
      <c r="E55" s="80"/>
      <c r="F55" s="126"/>
      <c r="G55" s="104"/>
      <c r="H55" s="111">
        <f t="shared" si="3"/>
        <v>0</v>
      </c>
      <c r="I55" s="117">
        <v>1</v>
      </c>
      <c r="J55" s="13">
        <f t="shared" si="4"/>
        <v>0</v>
      </c>
      <c r="K55" s="25"/>
      <c r="L55" s="14">
        <f t="shared" si="5"/>
        <v>0</v>
      </c>
      <c r="M55" s="127"/>
    </row>
    <row r="56" spans="1:13" ht="22.5" x14ac:dyDescent="0.2">
      <c r="A56" s="80">
        <v>25</v>
      </c>
      <c r="B56" s="320" t="s">
        <v>54</v>
      </c>
      <c r="C56" s="80" t="s">
        <v>13</v>
      </c>
      <c r="D56" s="80"/>
      <c r="E56" s="80"/>
      <c r="F56" s="126"/>
      <c r="G56" s="104"/>
      <c r="H56" s="111">
        <f>G56*1.08</f>
        <v>0</v>
      </c>
      <c r="I56" s="117">
        <v>1</v>
      </c>
      <c r="J56" s="13">
        <f t="shared" si="4"/>
        <v>0</v>
      </c>
      <c r="K56" s="25"/>
      <c r="L56" s="14">
        <f t="shared" si="5"/>
        <v>0</v>
      </c>
      <c r="M56" s="127"/>
    </row>
    <row r="57" spans="1:13" ht="22.5" x14ac:dyDescent="0.2">
      <c r="A57" s="114">
        <v>26</v>
      </c>
      <c r="B57" s="320" t="s">
        <v>55</v>
      </c>
      <c r="C57" s="80" t="s">
        <v>13</v>
      </c>
      <c r="D57" s="80"/>
      <c r="E57" s="80"/>
      <c r="F57" s="126"/>
      <c r="G57" s="104"/>
      <c r="H57" s="111">
        <f t="shared" si="3"/>
        <v>0</v>
      </c>
      <c r="I57" s="117">
        <v>65</v>
      </c>
      <c r="J57" s="13">
        <f t="shared" si="4"/>
        <v>0</v>
      </c>
      <c r="K57" s="25"/>
      <c r="L57" s="14">
        <f t="shared" si="5"/>
        <v>0</v>
      </c>
      <c r="M57" s="70"/>
    </row>
    <row r="58" spans="1:13" ht="22.5" x14ac:dyDescent="0.2">
      <c r="A58" s="80">
        <v>27</v>
      </c>
      <c r="B58" s="320" t="s">
        <v>56</v>
      </c>
      <c r="C58" s="80" t="s">
        <v>13</v>
      </c>
      <c r="D58" s="80"/>
      <c r="E58" s="80"/>
      <c r="F58" s="126"/>
      <c r="G58" s="104"/>
      <c r="H58" s="111">
        <f t="shared" si="3"/>
        <v>0</v>
      </c>
      <c r="I58" s="117">
        <v>15</v>
      </c>
      <c r="J58" s="13">
        <f t="shared" si="4"/>
        <v>0</v>
      </c>
      <c r="K58" s="25"/>
      <c r="L58" s="14">
        <f t="shared" si="5"/>
        <v>0</v>
      </c>
      <c r="M58" s="70"/>
    </row>
    <row r="59" spans="1:13" ht="22.5" x14ac:dyDescent="0.2">
      <c r="A59" s="114">
        <v>28</v>
      </c>
      <c r="B59" s="320" t="s">
        <v>57</v>
      </c>
      <c r="C59" s="80" t="s">
        <v>13</v>
      </c>
      <c r="D59" s="80"/>
      <c r="E59" s="80"/>
      <c r="F59" s="126"/>
      <c r="G59" s="104"/>
      <c r="H59" s="111">
        <f t="shared" si="3"/>
        <v>0</v>
      </c>
      <c r="I59" s="117">
        <v>1</v>
      </c>
      <c r="J59" s="13">
        <f t="shared" si="4"/>
        <v>0</v>
      </c>
      <c r="K59" s="25"/>
      <c r="L59" s="14">
        <f t="shared" si="5"/>
        <v>0</v>
      </c>
      <c r="M59" s="70"/>
    </row>
    <row r="60" spans="1:13" ht="22.5" x14ac:dyDescent="0.2">
      <c r="A60" s="80">
        <v>29</v>
      </c>
      <c r="B60" s="320" t="s">
        <v>58</v>
      </c>
      <c r="C60" s="80" t="s">
        <v>13</v>
      </c>
      <c r="D60" s="80"/>
      <c r="E60" s="80"/>
      <c r="F60" s="126"/>
      <c r="G60" s="104"/>
      <c r="H60" s="111">
        <f t="shared" si="3"/>
        <v>0</v>
      </c>
      <c r="I60" s="117">
        <v>1</v>
      </c>
      <c r="J60" s="13">
        <f t="shared" si="4"/>
        <v>0</v>
      </c>
      <c r="K60" s="25"/>
      <c r="L60" s="14">
        <f t="shared" si="5"/>
        <v>0</v>
      </c>
      <c r="M60" s="128"/>
    </row>
    <row r="61" spans="1:13" ht="22.5" x14ac:dyDescent="0.2">
      <c r="A61" s="114">
        <v>30</v>
      </c>
      <c r="B61" s="320" t="s">
        <v>59</v>
      </c>
      <c r="C61" s="80" t="s">
        <v>13</v>
      </c>
      <c r="D61" s="80"/>
      <c r="E61" s="80"/>
      <c r="F61" s="126"/>
      <c r="G61" s="104"/>
      <c r="H61" s="111">
        <f t="shared" si="3"/>
        <v>0</v>
      </c>
      <c r="I61" s="117">
        <v>1</v>
      </c>
      <c r="J61" s="13">
        <f t="shared" si="4"/>
        <v>0</v>
      </c>
      <c r="K61" s="25"/>
      <c r="L61" s="14">
        <f t="shared" si="5"/>
        <v>0</v>
      </c>
      <c r="M61" s="70"/>
    </row>
    <row r="62" spans="1:13" ht="22.5" x14ac:dyDescent="0.2">
      <c r="A62" s="80">
        <v>31</v>
      </c>
      <c r="B62" s="320" t="s">
        <v>60</v>
      </c>
      <c r="C62" s="80" t="s">
        <v>13</v>
      </c>
      <c r="D62" s="80"/>
      <c r="E62" s="80"/>
      <c r="F62" s="126"/>
      <c r="G62" s="104"/>
      <c r="H62" s="111">
        <f t="shared" si="3"/>
        <v>0</v>
      </c>
      <c r="I62" s="117">
        <v>4</v>
      </c>
      <c r="J62" s="13">
        <f t="shared" si="4"/>
        <v>0</v>
      </c>
      <c r="K62" s="25"/>
      <c r="L62" s="14">
        <f t="shared" si="5"/>
        <v>0</v>
      </c>
      <c r="M62" s="113"/>
    </row>
    <row r="63" spans="1:13" ht="22.5" x14ac:dyDescent="0.2">
      <c r="A63" s="114">
        <v>32</v>
      </c>
      <c r="B63" s="320" t="s">
        <v>61</v>
      </c>
      <c r="C63" s="80" t="s">
        <v>13</v>
      </c>
      <c r="D63" s="80"/>
      <c r="E63" s="80"/>
      <c r="F63" s="126"/>
      <c r="G63" s="104"/>
      <c r="H63" s="111">
        <f t="shared" si="3"/>
        <v>0</v>
      </c>
      <c r="I63" s="117">
        <v>3</v>
      </c>
      <c r="J63" s="13">
        <f t="shared" si="4"/>
        <v>0</v>
      </c>
      <c r="K63" s="25"/>
      <c r="L63" s="14">
        <f t="shared" si="5"/>
        <v>0</v>
      </c>
      <c r="M63" s="70"/>
    </row>
    <row r="64" spans="1:13" x14ac:dyDescent="0.2">
      <c r="A64" s="122"/>
      <c r="B64" s="455" t="s">
        <v>29</v>
      </c>
      <c r="C64" s="456"/>
      <c r="D64" s="456"/>
      <c r="E64" s="457"/>
      <c r="F64" s="122"/>
      <c r="G64" s="129"/>
      <c r="H64" s="130" t="s">
        <v>30</v>
      </c>
      <c r="I64" s="131" t="str">
        <f>B32</f>
        <v>Pakiet 2</v>
      </c>
      <c r="J64" s="15">
        <f>SUM(J34:J63)</f>
        <v>0</v>
      </c>
      <c r="K64" s="299" t="s">
        <v>314</v>
      </c>
      <c r="L64" s="15">
        <f>SUM(L34:L63)</f>
        <v>0</v>
      </c>
      <c r="M64" s="70"/>
    </row>
    <row r="65" spans="1:13" x14ac:dyDescent="0.2">
      <c r="A65" s="132"/>
      <c r="B65" s="330"/>
      <c r="C65" s="133"/>
      <c r="D65" s="133"/>
      <c r="E65" s="133"/>
      <c r="F65" s="132"/>
      <c r="G65" s="134"/>
      <c r="H65" s="134"/>
      <c r="I65" s="135"/>
      <c r="J65" s="16"/>
      <c r="K65" s="426"/>
      <c r="L65" s="16"/>
      <c r="M65" s="70"/>
    </row>
    <row r="66" spans="1:13" x14ac:dyDescent="0.2">
      <c r="A66" s="136"/>
      <c r="B66" s="331"/>
      <c r="C66" s="137"/>
      <c r="D66" s="137"/>
      <c r="E66" s="137"/>
      <c r="F66" s="137"/>
      <c r="G66" s="138"/>
      <c r="H66" s="138"/>
      <c r="I66" s="139"/>
      <c r="J66" s="17"/>
      <c r="K66" s="427"/>
      <c r="L66" s="17"/>
    </row>
    <row r="67" spans="1:13" x14ac:dyDescent="0.2">
      <c r="A67" s="140"/>
      <c r="B67" s="332" t="s">
        <v>62</v>
      </c>
      <c r="C67" s="73"/>
      <c r="D67" s="140"/>
      <c r="E67" s="140"/>
      <c r="F67" s="140"/>
      <c r="G67" s="141"/>
      <c r="H67" s="141"/>
      <c r="I67" s="142"/>
      <c r="J67" s="16"/>
      <c r="K67" s="426"/>
      <c r="L67" s="16"/>
      <c r="M67" s="70"/>
    </row>
    <row r="68" spans="1:13" ht="36" x14ac:dyDescent="0.2">
      <c r="A68" s="80" t="s">
        <v>1</v>
      </c>
      <c r="B68" s="320" t="s">
        <v>2</v>
      </c>
      <c r="C68" s="80" t="s">
        <v>3</v>
      </c>
      <c r="D68" s="80" t="s">
        <v>4</v>
      </c>
      <c r="E68" s="81" t="s">
        <v>5</v>
      </c>
      <c r="F68" s="81" t="s">
        <v>6</v>
      </c>
      <c r="G68" s="43" t="s">
        <v>7</v>
      </c>
      <c r="H68" s="43" t="s">
        <v>16</v>
      </c>
      <c r="I68" s="82" t="s">
        <v>9</v>
      </c>
      <c r="J68" s="4" t="s">
        <v>11</v>
      </c>
      <c r="K68" s="4" t="s">
        <v>311</v>
      </c>
      <c r="L68" s="4" t="s">
        <v>8</v>
      </c>
      <c r="M68" s="128"/>
    </row>
    <row r="69" spans="1:13" ht="22.5" x14ac:dyDescent="0.2">
      <c r="A69" s="122">
        <v>1</v>
      </c>
      <c r="B69" s="333" t="s">
        <v>63</v>
      </c>
      <c r="C69" s="122" t="s">
        <v>13</v>
      </c>
      <c r="D69" s="122"/>
      <c r="E69" s="122"/>
      <c r="F69" s="122"/>
      <c r="G69" s="144"/>
      <c r="H69" s="129">
        <f>G69*1.08</f>
        <v>0</v>
      </c>
      <c r="I69" s="145">
        <v>48</v>
      </c>
      <c r="J69" s="15">
        <f>G69*I69</f>
        <v>0</v>
      </c>
      <c r="K69" s="299"/>
      <c r="L69" s="15">
        <f>J69*1.08</f>
        <v>0</v>
      </c>
      <c r="M69" s="70"/>
    </row>
    <row r="70" spans="1:13" ht="56.25" x14ac:dyDescent="0.2">
      <c r="A70" s="122">
        <v>2</v>
      </c>
      <c r="B70" s="333" t="s">
        <v>64</v>
      </c>
      <c r="C70" s="122" t="s">
        <v>13</v>
      </c>
      <c r="D70" s="122"/>
      <c r="E70" s="122"/>
      <c r="F70" s="122"/>
      <c r="G70" s="144"/>
      <c r="H70" s="129">
        <f>G70*1.08</f>
        <v>0</v>
      </c>
      <c r="I70" s="145">
        <v>1000</v>
      </c>
      <c r="J70" s="15">
        <f>G70*I70</f>
        <v>0</v>
      </c>
      <c r="K70" s="299"/>
      <c r="L70" s="15">
        <f>J70*1.08</f>
        <v>0</v>
      </c>
    </row>
    <row r="71" spans="1:13" x14ac:dyDescent="0.2">
      <c r="A71" s="122"/>
      <c r="B71" s="458" t="s">
        <v>29</v>
      </c>
      <c r="C71" s="458"/>
      <c r="D71" s="458"/>
      <c r="E71" s="458"/>
      <c r="F71" s="122"/>
      <c r="G71" s="129"/>
      <c r="H71" s="129" t="s">
        <v>30</v>
      </c>
      <c r="I71" s="82" t="str">
        <f>B67</f>
        <v>Pakiet 3</v>
      </c>
      <c r="J71" s="15">
        <f>SUM(J69:J70)</f>
        <v>0</v>
      </c>
      <c r="K71" s="299" t="s">
        <v>314</v>
      </c>
      <c r="L71" s="15">
        <f>SUM(L69:L70)</f>
        <v>0</v>
      </c>
      <c r="M71" s="70"/>
    </row>
    <row r="72" spans="1:13" x14ac:dyDescent="0.2">
      <c r="A72" s="72"/>
      <c r="B72" s="334"/>
      <c r="C72" s="18"/>
      <c r="D72" s="18"/>
      <c r="E72" s="18"/>
      <c r="F72" s="18"/>
      <c r="G72" s="146"/>
      <c r="H72" s="146"/>
      <c r="I72" s="147"/>
      <c r="J72" s="18"/>
      <c r="K72" s="409"/>
      <c r="L72" s="18"/>
      <c r="M72" s="70"/>
    </row>
    <row r="73" spans="1:13" x14ac:dyDescent="0.2">
      <c r="A73" s="132"/>
      <c r="B73" s="332" t="s">
        <v>65</v>
      </c>
      <c r="C73" s="148"/>
      <c r="D73" s="148"/>
      <c r="E73" s="148"/>
      <c r="F73" s="149"/>
      <c r="G73" s="150"/>
      <c r="H73" s="151"/>
      <c r="I73" s="135"/>
      <c r="J73" s="16"/>
      <c r="K73" s="426"/>
      <c r="L73" s="16"/>
      <c r="M73" s="70"/>
    </row>
    <row r="74" spans="1:13" ht="36" x14ac:dyDescent="0.2">
      <c r="A74" s="80" t="s">
        <v>1</v>
      </c>
      <c r="B74" s="320" t="s">
        <v>2</v>
      </c>
      <c r="C74" s="80" t="s">
        <v>3</v>
      </c>
      <c r="D74" s="80" t="s">
        <v>4</v>
      </c>
      <c r="E74" s="81" t="s">
        <v>5</v>
      </c>
      <c r="F74" s="81" t="s">
        <v>6</v>
      </c>
      <c r="G74" s="43" t="s">
        <v>7</v>
      </c>
      <c r="H74" s="43" t="s">
        <v>16</v>
      </c>
      <c r="I74" s="82" t="s">
        <v>9</v>
      </c>
      <c r="J74" s="4" t="s">
        <v>11</v>
      </c>
      <c r="K74" s="4" t="s">
        <v>311</v>
      </c>
      <c r="L74" s="4" t="s">
        <v>8</v>
      </c>
      <c r="M74" s="70"/>
    </row>
    <row r="75" spans="1:13" ht="22.5" x14ac:dyDescent="0.2">
      <c r="A75" s="115">
        <v>1</v>
      </c>
      <c r="B75" s="335" t="s">
        <v>66</v>
      </c>
      <c r="C75" s="152" t="s">
        <v>13</v>
      </c>
      <c r="D75" s="152"/>
      <c r="E75" s="152"/>
      <c r="F75" s="153"/>
      <c r="G75" s="154"/>
      <c r="H75" s="155">
        <f>G75*1.08</f>
        <v>0</v>
      </c>
      <c r="I75" s="156">
        <v>4</v>
      </c>
      <c r="J75" s="19">
        <f>G75*I75</f>
        <v>0</v>
      </c>
      <c r="K75" s="428"/>
      <c r="L75" s="20">
        <f>J75*1.08</f>
        <v>0</v>
      </c>
      <c r="M75" s="70"/>
    </row>
    <row r="76" spans="1:13" ht="45" x14ac:dyDescent="0.2">
      <c r="A76" s="115">
        <v>2</v>
      </c>
      <c r="B76" s="336" t="s">
        <v>67</v>
      </c>
      <c r="C76" s="152" t="s">
        <v>13</v>
      </c>
      <c r="D76" s="115"/>
      <c r="E76" s="115"/>
      <c r="F76" s="153"/>
      <c r="G76" s="157"/>
      <c r="H76" s="155">
        <f t="shared" ref="H76:H87" si="6">G76*1.08</f>
        <v>0</v>
      </c>
      <c r="I76" s="158">
        <v>1</v>
      </c>
      <c r="J76" s="19">
        <f t="shared" ref="J76:J87" si="7">G76*I76</f>
        <v>0</v>
      </c>
      <c r="K76" s="428"/>
      <c r="L76" s="20">
        <f t="shared" ref="L76:L87" si="8">J76*1.08</f>
        <v>0</v>
      </c>
      <c r="M76" s="70"/>
    </row>
    <row r="77" spans="1:13" ht="33.75" x14ac:dyDescent="0.2">
      <c r="A77" s="116">
        <v>3</v>
      </c>
      <c r="B77" s="333" t="s">
        <v>68</v>
      </c>
      <c r="C77" s="152" t="s">
        <v>13</v>
      </c>
      <c r="D77" s="115"/>
      <c r="E77" s="115"/>
      <c r="F77" s="153"/>
      <c r="G77" s="157"/>
      <c r="H77" s="155">
        <f t="shared" si="6"/>
        <v>0</v>
      </c>
      <c r="I77" s="158">
        <v>2</v>
      </c>
      <c r="J77" s="19">
        <f t="shared" si="7"/>
        <v>0</v>
      </c>
      <c r="K77" s="428"/>
      <c r="L77" s="20">
        <f t="shared" si="8"/>
        <v>0</v>
      </c>
      <c r="M77" s="70"/>
    </row>
    <row r="78" spans="1:13" ht="22.5" x14ac:dyDescent="0.2">
      <c r="A78" s="115">
        <v>4</v>
      </c>
      <c r="B78" s="333" t="s">
        <v>69</v>
      </c>
      <c r="C78" s="152" t="s">
        <v>13</v>
      </c>
      <c r="D78" s="115"/>
      <c r="E78" s="115"/>
      <c r="F78" s="153"/>
      <c r="G78" s="157"/>
      <c r="H78" s="155">
        <f t="shared" si="6"/>
        <v>0</v>
      </c>
      <c r="I78" s="158">
        <v>36</v>
      </c>
      <c r="J78" s="19">
        <f t="shared" si="7"/>
        <v>0</v>
      </c>
      <c r="K78" s="428"/>
      <c r="L78" s="20">
        <f t="shared" si="8"/>
        <v>0</v>
      </c>
      <c r="M78" s="70"/>
    </row>
    <row r="79" spans="1:13" ht="33.75" x14ac:dyDescent="0.2">
      <c r="A79" s="115">
        <v>5</v>
      </c>
      <c r="B79" s="337" t="s">
        <v>70</v>
      </c>
      <c r="C79" s="152" t="s">
        <v>13</v>
      </c>
      <c r="D79" s="115"/>
      <c r="E79" s="115"/>
      <c r="F79" s="153"/>
      <c r="G79" s="157"/>
      <c r="H79" s="155">
        <f t="shared" si="6"/>
        <v>0</v>
      </c>
      <c r="I79" s="158">
        <v>65</v>
      </c>
      <c r="J79" s="19">
        <f t="shared" si="7"/>
        <v>0</v>
      </c>
      <c r="K79" s="428"/>
      <c r="L79" s="20">
        <f t="shared" si="8"/>
        <v>0</v>
      </c>
      <c r="M79" s="70"/>
    </row>
    <row r="80" spans="1:13" ht="22.5" x14ac:dyDescent="0.2">
      <c r="A80" s="116">
        <v>6</v>
      </c>
      <c r="B80" s="325" t="s">
        <v>71</v>
      </c>
      <c r="C80" s="152" t="s">
        <v>13</v>
      </c>
      <c r="D80" s="115"/>
      <c r="E80" s="115"/>
      <c r="F80" s="153"/>
      <c r="G80" s="157"/>
      <c r="H80" s="155">
        <f t="shared" si="6"/>
        <v>0</v>
      </c>
      <c r="I80" s="158">
        <v>20</v>
      </c>
      <c r="J80" s="19">
        <f t="shared" si="7"/>
        <v>0</v>
      </c>
      <c r="K80" s="428"/>
      <c r="L80" s="20">
        <f t="shared" si="8"/>
        <v>0</v>
      </c>
      <c r="M80" s="70"/>
    </row>
    <row r="81" spans="1:13" ht="22.5" x14ac:dyDescent="0.2">
      <c r="A81" s="115">
        <v>7</v>
      </c>
      <c r="B81" s="325" t="s">
        <v>72</v>
      </c>
      <c r="C81" s="152" t="s">
        <v>13</v>
      </c>
      <c r="D81" s="115"/>
      <c r="E81" s="115"/>
      <c r="F81" s="153"/>
      <c r="G81" s="159"/>
      <c r="H81" s="155">
        <f t="shared" si="6"/>
        <v>0</v>
      </c>
      <c r="I81" s="158">
        <v>6</v>
      </c>
      <c r="J81" s="19">
        <f t="shared" si="7"/>
        <v>0</v>
      </c>
      <c r="K81" s="428"/>
      <c r="L81" s="20">
        <f t="shared" si="8"/>
        <v>0</v>
      </c>
      <c r="M81" s="70"/>
    </row>
    <row r="82" spans="1:13" ht="33.75" x14ac:dyDescent="0.2">
      <c r="A82" s="115">
        <v>8</v>
      </c>
      <c r="B82" s="336" t="s">
        <v>73</v>
      </c>
      <c r="C82" s="152" t="s">
        <v>13</v>
      </c>
      <c r="D82" s="115"/>
      <c r="E82" s="115"/>
      <c r="F82" s="153"/>
      <c r="G82" s="157"/>
      <c r="H82" s="155">
        <f t="shared" si="6"/>
        <v>0</v>
      </c>
      <c r="I82" s="158">
        <v>2</v>
      </c>
      <c r="J82" s="19">
        <f t="shared" si="7"/>
        <v>0</v>
      </c>
      <c r="K82" s="428"/>
      <c r="L82" s="20">
        <f t="shared" si="8"/>
        <v>0</v>
      </c>
      <c r="M82" s="70"/>
    </row>
    <row r="83" spans="1:13" ht="33.75" x14ac:dyDescent="0.2">
      <c r="A83" s="116">
        <v>9</v>
      </c>
      <c r="B83" s="325" t="s">
        <v>74</v>
      </c>
      <c r="C83" s="152" t="s">
        <v>13</v>
      </c>
      <c r="D83" s="115"/>
      <c r="E83" s="115"/>
      <c r="F83" s="153"/>
      <c r="G83" s="159"/>
      <c r="H83" s="155">
        <f t="shared" si="6"/>
        <v>0</v>
      </c>
      <c r="I83" s="158">
        <v>5</v>
      </c>
      <c r="J83" s="19">
        <f t="shared" si="7"/>
        <v>0</v>
      </c>
      <c r="K83" s="428"/>
      <c r="L83" s="20">
        <f t="shared" si="8"/>
        <v>0</v>
      </c>
      <c r="M83" s="70"/>
    </row>
    <row r="84" spans="1:13" ht="22.5" x14ac:dyDescent="0.2">
      <c r="A84" s="115">
        <v>10</v>
      </c>
      <c r="B84" s="336" t="s">
        <v>75</v>
      </c>
      <c r="C84" s="152" t="s">
        <v>13</v>
      </c>
      <c r="D84" s="160"/>
      <c r="E84" s="160"/>
      <c r="F84" s="161"/>
      <c r="G84" s="157"/>
      <c r="H84" s="155">
        <f t="shared" si="6"/>
        <v>0</v>
      </c>
      <c r="I84" s="158">
        <v>8</v>
      </c>
      <c r="J84" s="19">
        <f t="shared" si="7"/>
        <v>0</v>
      </c>
      <c r="K84" s="428"/>
      <c r="L84" s="20">
        <f t="shared" si="8"/>
        <v>0</v>
      </c>
      <c r="M84" s="70"/>
    </row>
    <row r="85" spans="1:13" ht="22.5" x14ac:dyDescent="0.2">
      <c r="A85" s="115">
        <v>11</v>
      </c>
      <c r="B85" s="333" t="s">
        <v>76</v>
      </c>
      <c r="C85" s="152" t="s">
        <v>13</v>
      </c>
      <c r="D85" s="122"/>
      <c r="E85" s="122"/>
      <c r="F85" s="162"/>
      <c r="G85" s="163"/>
      <c r="H85" s="155">
        <f t="shared" si="6"/>
        <v>0</v>
      </c>
      <c r="I85" s="158">
        <v>100</v>
      </c>
      <c r="J85" s="19">
        <f t="shared" si="7"/>
        <v>0</v>
      </c>
      <c r="K85" s="428"/>
      <c r="L85" s="20">
        <f t="shared" si="8"/>
        <v>0</v>
      </c>
      <c r="M85" s="70"/>
    </row>
    <row r="86" spans="1:13" ht="22.5" x14ac:dyDescent="0.2">
      <c r="A86" s="116">
        <v>12</v>
      </c>
      <c r="B86" s="333" t="s">
        <v>77</v>
      </c>
      <c r="C86" s="152" t="s">
        <v>13</v>
      </c>
      <c r="D86" s="122"/>
      <c r="E86" s="122"/>
      <c r="F86" s="162"/>
      <c r="G86" s="163"/>
      <c r="H86" s="155">
        <f t="shared" si="6"/>
        <v>0</v>
      </c>
      <c r="I86" s="158">
        <v>7</v>
      </c>
      <c r="J86" s="19">
        <f t="shared" si="7"/>
        <v>0</v>
      </c>
      <c r="K86" s="428"/>
      <c r="L86" s="20">
        <f t="shared" si="8"/>
        <v>0</v>
      </c>
      <c r="M86" s="70"/>
    </row>
    <row r="87" spans="1:13" ht="33.75" x14ac:dyDescent="0.2">
      <c r="A87" s="160">
        <v>13</v>
      </c>
      <c r="B87" s="338" t="s">
        <v>78</v>
      </c>
      <c r="C87" s="164" t="s">
        <v>13</v>
      </c>
      <c r="D87" s="165"/>
      <c r="E87" s="165"/>
      <c r="F87" s="166"/>
      <c r="G87" s="167"/>
      <c r="H87" s="155">
        <f t="shared" si="6"/>
        <v>0</v>
      </c>
      <c r="I87" s="168">
        <v>33</v>
      </c>
      <c r="J87" s="19">
        <f t="shared" si="7"/>
        <v>0</v>
      </c>
      <c r="K87" s="428"/>
      <c r="L87" s="20">
        <f t="shared" si="8"/>
        <v>0</v>
      </c>
      <c r="M87" s="70"/>
    </row>
    <row r="88" spans="1:13" x14ac:dyDescent="0.2">
      <c r="A88" s="122"/>
      <c r="B88" s="458" t="s">
        <v>29</v>
      </c>
      <c r="C88" s="458"/>
      <c r="D88" s="458"/>
      <c r="E88" s="458"/>
      <c r="F88" s="122"/>
      <c r="G88" s="104"/>
      <c r="H88" s="129" t="s">
        <v>30</v>
      </c>
      <c r="I88" s="82" t="str">
        <f>B73</f>
        <v>Pakiet 4</v>
      </c>
      <c r="J88" s="15">
        <f>SUM(J75:J87)</f>
        <v>0</v>
      </c>
      <c r="K88" s="299" t="s">
        <v>314</v>
      </c>
      <c r="L88" s="15">
        <f>SUM(L75:L87)</f>
        <v>0</v>
      </c>
      <c r="M88" s="70"/>
    </row>
    <row r="90" spans="1:13" x14ac:dyDescent="0.2">
      <c r="A90" s="140"/>
      <c r="B90" s="332" t="s">
        <v>79</v>
      </c>
      <c r="C90" s="73"/>
      <c r="D90" s="140"/>
      <c r="E90" s="140"/>
      <c r="F90" s="140"/>
      <c r="G90" s="141"/>
      <c r="H90" s="141"/>
      <c r="I90" s="142"/>
      <c r="J90" s="16"/>
      <c r="K90" s="426"/>
      <c r="L90" s="16"/>
      <c r="M90" s="70"/>
    </row>
    <row r="91" spans="1:13" ht="36" x14ac:dyDescent="0.2">
      <c r="A91" s="80" t="s">
        <v>1</v>
      </c>
      <c r="B91" s="320" t="s">
        <v>2</v>
      </c>
      <c r="C91" s="80" t="s">
        <v>3</v>
      </c>
      <c r="D91" s="80" t="s">
        <v>4</v>
      </c>
      <c r="E91" s="81" t="s">
        <v>5</v>
      </c>
      <c r="F91" s="81" t="s">
        <v>6</v>
      </c>
      <c r="G91" s="43" t="s">
        <v>7</v>
      </c>
      <c r="H91" s="43" t="s">
        <v>16</v>
      </c>
      <c r="I91" s="82" t="s">
        <v>9</v>
      </c>
      <c r="J91" s="4" t="s">
        <v>11</v>
      </c>
      <c r="K91" s="4" t="s">
        <v>311</v>
      </c>
      <c r="L91" s="4" t="s">
        <v>8</v>
      </c>
      <c r="M91" s="128"/>
    </row>
    <row r="92" spans="1:13" ht="22.5" x14ac:dyDescent="0.2">
      <c r="A92" s="122">
        <v>1</v>
      </c>
      <c r="B92" s="333" t="s">
        <v>80</v>
      </c>
      <c r="C92" s="122" t="s">
        <v>13</v>
      </c>
      <c r="D92" s="122"/>
      <c r="E92" s="122"/>
      <c r="F92" s="122"/>
      <c r="G92" s="144"/>
      <c r="H92" s="129">
        <f>G92*1.08</f>
        <v>0</v>
      </c>
      <c r="I92" s="145">
        <v>900</v>
      </c>
      <c r="J92" s="15">
        <f>G92*I92</f>
        <v>0</v>
      </c>
      <c r="K92" s="299"/>
      <c r="L92" s="15">
        <f>J92*1.08</f>
        <v>0</v>
      </c>
      <c r="M92" s="70"/>
    </row>
    <row r="93" spans="1:13" x14ac:dyDescent="0.2">
      <c r="A93" s="122">
        <v>2</v>
      </c>
      <c r="B93" s="333" t="s">
        <v>81</v>
      </c>
      <c r="C93" s="122" t="s">
        <v>13</v>
      </c>
      <c r="D93" s="122"/>
      <c r="E93" s="122"/>
      <c r="F93" s="122"/>
      <c r="G93" s="144"/>
      <c r="H93" s="129">
        <f t="shared" ref="H93:H109" si="9">G93*1.08</f>
        <v>0</v>
      </c>
      <c r="I93" s="145">
        <v>50</v>
      </c>
      <c r="J93" s="15">
        <f t="shared" ref="J93:J109" si="10">G93*I93</f>
        <v>0</v>
      </c>
      <c r="K93" s="299"/>
      <c r="L93" s="15">
        <f t="shared" ref="L93:L109" si="11">J93*1.08</f>
        <v>0</v>
      </c>
      <c r="M93" s="70"/>
    </row>
    <row r="94" spans="1:13" x14ac:dyDescent="0.2">
      <c r="A94" s="122">
        <v>3</v>
      </c>
      <c r="B94" s="333" t="s">
        <v>82</v>
      </c>
      <c r="C94" s="122" t="s">
        <v>13</v>
      </c>
      <c r="D94" s="122"/>
      <c r="E94" s="122"/>
      <c r="F94" s="122"/>
      <c r="G94" s="144"/>
      <c r="H94" s="129">
        <f t="shared" si="9"/>
        <v>0</v>
      </c>
      <c r="I94" s="145">
        <v>2</v>
      </c>
      <c r="J94" s="15">
        <f t="shared" si="10"/>
        <v>0</v>
      </c>
      <c r="K94" s="299"/>
      <c r="L94" s="15">
        <f t="shared" si="11"/>
        <v>0</v>
      </c>
      <c r="M94" s="70"/>
    </row>
    <row r="95" spans="1:13" ht="22.5" x14ac:dyDescent="0.2">
      <c r="A95" s="122">
        <v>4</v>
      </c>
      <c r="B95" s="333" t="s">
        <v>83</v>
      </c>
      <c r="C95" s="122" t="s">
        <v>13</v>
      </c>
      <c r="D95" s="122"/>
      <c r="E95" s="122"/>
      <c r="F95" s="122"/>
      <c r="G95" s="144"/>
      <c r="H95" s="129">
        <f t="shared" si="9"/>
        <v>0</v>
      </c>
      <c r="I95" s="145">
        <v>40</v>
      </c>
      <c r="J95" s="15">
        <f t="shared" si="10"/>
        <v>0</v>
      </c>
      <c r="K95" s="299"/>
      <c r="L95" s="15">
        <f t="shared" si="11"/>
        <v>0</v>
      </c>
      <c r="M95" s="70"/>
    </row>
    <row r="96" spans="1:13" ht="22.5" x14ac:dyDescent="0.2">
      <c r="A96" s="122">
        <v>5</v>
      </c>
      <c r="B96" s="333" t="s">
        <v>84</v>
      </c>
      <c r="C96" s="122" t="s">
        <v>13</v>
      </c>
      <c r="D96" s="122"/>
      <c r="E96" s="122"/>
      <c r="F96" s="122"/>
      <c r="G96" s="144"/>
      <c r="H96" s="129">
        <f t="shared" si="9"/>
        <v>0</v>
      </c>
      <c r="I96" s="145">
        <v>450</v>
      </c>
      <c r="J96" s="15">
        <f t="shared" si="10"/>
        <v>0</v>
      </c>
      <c r="K96" s="299"/>
      <c r="L96" s="15">
        <f t="shared" si="11"/>
        <v>0</v>
      </c>
    </row>
    <row r="97" spans="1:13" ht="22.5" x14ac:dyDescent="0.2">
      <c r="A97" s="122">
        <v>6</v>
      </c>
      <c r="B97" s="333" t="s">
        <v>85</v>
      </c>
      <c r="C97" s="122" t="s">
        <v>13</v>
      </c>
      <c r="D97" s="122"/>
      <c r="E97" s="122"/>
      <c r="F97" s="122"/>
      <c r="G97" s="169"/>
      <c r="H97" s="129">
        <f t="shared" si="9"/>
        <v>0</v>
      </c>
      <c r="I97" s="145">
        <v>2</v>
      </c>
      <c r="J97" s="15">
        <f t="shared" si="10"/>
        <v>0</v>
      </c>
      <c r="K97" s="299"/>
      <c r="L97" s="15">
        <f t="shared" si="11"/>
        <v>0</v>
      </c>
    </row>
    <row r="98" spans="1:13" ht="22.5" x14ac:dyDescent="0.2">
      <c r="A98" s="122">
        <v>7</v>
      </c>
      <c r="B98" s="333" t="s">
        <v>86</v>
      </c>
      <c r="C98" s="122" t="s">
        <v>13</v>
      </c>
      <c r="D98" s="122"/>
      <c r="E98" s="122"/>
      <c r="F98" s="122"/>
      <c r="G98" s="169"/>
      <c r="H98" s="129">
        <f t="shared" si="9"/>
        <v>0</v>
      </c>
      <c r="I98" s="145">
        <v>6</v>
      </c>
      <c r="J98" s="15">
        <f t="shared" si="10"/>
        <v>0</v>
      </c>
      <c r="K98" s="299"/>
      <c r="L98" s="15">
        <f t="shared" si="11"/>
        <v>0</v>
      </c>
      <c r="M98" s="70"/>
    </row>
    <row r="99" spans="1:13" x14ac:dyDescent="0.2">
      <c r="A99" s="122">
        <v>8</v>
      </c>
      <c r="B99" s="333" t="s">
        <v>87</v>
      </c>
      <c r="C99" s="122" t="s">
        <v>13</v>
      </c>
      <c r="D99" s="122"/>
      <c r="E99" s="122"/>
      <c r="F99" s="122"/>
      <c r="G99" s="169"/>
      <c r="H99" s="129">
        <f t="shared" si="9"/>
        <v>0</v>
      </c>
      <c r="I99" s="145">
        <v>15</v>
      </c>
      <c r="J99" s="15">
        <f t="shared" si="10"/>
        <v>0</v>
      </c>
      <c r="K99" s="299"/>
      <c r="L99" s="15">
        <f t="shared" si="11"/>
        <v>0</v>
      </c>
      <c r="M99" s="128"/>
    </row>
    <row r="100" spans="1:13" ht="33.75" x14ac:dyDescent="0.2">
      <c r="A100" s="122">
        <v>9</v>
      </c>
      <c r="B100" s="333" t="s">
        <v>88</v>
      </c>
      <c r="C100" s="122" t="s">
        <v>13</v>
      </c>
      <c r="D100" s="122"/>
      <c r="E100" s="122"/>
      <c r="F100" s="122"/>
      <c r="G100" s="144"/>
      <c r="H100" s="129">
        <f t="shared" si="9"/>
        <v>0</v>
      </c>
      <c r="I100" s="145">
        <v>35</v>
      </c>
      <c r="J100" s="15">
        <f t="shared" si="10"/>
        <v>0</v>
      </c>
      <c r="K100" s="299"/>
      <c r="L100" s="15">
        <f t="shared" si="11"/>
        <v>0</v>
      </c>
      <c r="M100" s="70"/>
    </row>
    <row r="101" spans="1:13" ht="33.75" x14ac:dyDescent="0.2">
      <c r="A101" s="122">
        <v>10</v>
      </c>
      <c r="B101" s="333" t="s">
        <v>89</v>
      </c>
      <c r="C101" s="122" t="s">
        <v>13</v>
      </c>
      <c r="D101" s="122"/>
      <c r="E101" s="122"/>
      <c r="F101" s="122"/>
      <c r="G101" s="144"/>
      <c r="H101" s="129">
        <f t="shared" si="9"/>
        <v>0</v>
      </c>
      <c r="I101" s="145">
        <v>2</v>
      </c>
      <c r="J101" s="15">
        <f t="shared" si="10"/>
        <v>0</v>
      </c>
      <c r="K101" s="299"/>
      <c r="L101" s="15">
        <f t="shared" si="11"/>
        <v>0</v>
      </c>
      <c r="M101" s="70"/>
    </row>
    <row r="102" spans="1:13" ht="22.5" x14ac:dyDescent="0.2">
      <c r="A102" s="122">
        <v>11</v>
      </c>
      <c r="B102" s="333" t="s">
        <v>90</v>
      </c>
      <c r="C102" s="122" t="s">
        <v>13</v>
      </c>
      <c r="D102" s="122"/>
      <c r="E102" s="122"/>
      <c r="F102" s="122"/>
      <c r="G102" s="169"/>
      <c r="H102" s="129">
        <f t="shared" si="9"/>
        <v>0</v>
      </c>
      <c r="I102" s="145">
        <v>2</v>
      </c>
      <c r="J102" s="15">
        <f t="shared" si="10"/>
        <v>0</v>
      </c>
      <c r="K102" s="299"/>
      <c r="L102" s="15">
        <f t="shared" si="11"/>
        <v>0</v>
      </c>
    </row>
    <row r="103" spans="1:13" ht="22.5" x14ac:dyDescent="0.2">
      <c r="A103" s="122">
        <v>12</v>
      </c>
      <c r="B103" s="333" t="s">
        <v>91</v>
      </c>
      <c r="C103" s="122" t="s">
        <v>13</v>
      </c>
      <c r="D103" s="122"/>
      <c r="E103" s="122"/>
      <c r="F103" s="122"/>
      <c r="G103" s="144"/>
      <c r="H103" s="129">
        <f t="shared" si="9"/>
        <v>0</v>
      </c>
      <c r="I103" s="145">
        <v>13</v>
      </c>
      <c r="J103" s="15">
        <f t="shared" si="10"/>
        <v>0</v>
      </c>
      <c r="K103" s="299"/>
      <c r="L103" s="15">
        <f t="shared" si="11"/>
        <v>0</v>
      </c>
      <c r="M103" s="70"/>
    </row>
    <row r="104" spans="1:13" ht="45" x14ac:dyDescent="0.2">
      <c r="A104" s="122">
        <v>13</v>
      </c>
      <c r="B104" s="333" t="s">
        <v>92</v>
      </c>
      <c r="C104" s="122" t="s">
        <v>13</v>
      </c>
      <c r="D104" s="122"/>
      <c r="E104" s="122"/>
      <c r="F104" s="122"/>
      <c r="G104" s="144"/>
      <c r="H104" s="129">
        <f t="shared" si="9"/>
        <v>0</v>
      </c>
      <c r="I104" s="145">
        <v>30</v>
      </c>
      <c r="J104" s="15">
        <f t="shared" si="10"/>
        <v>0</v>
      </c>
      <c r="K104" s="299"/>
      <c r="L104" s="15">
        <f t="shared" si="11"/>
        <v>0</v>
      </c>
      <c r="M104" s="70"/>
    </row>
    <row r="105" spans="1:13" ht="33.75" x14ac:dyDescent="0.2">
      <c r="A105" s="122">
        <v>14</v>
      </c>
      <c r="B105" s="333" t="s">
        <v>93</v>
      </c>
      <c r="C105" s="122" t="s">
        <v>13</v>
      </c>
      <c r="D105" s="122"/>
      <c r="E105" s="122"/>
      <c r="F105" s="122"/>
      <c r="G105" s="144"/>
      <c r="H105" s="129">
        <f t="shared" si="9"/>
        <v>0</v>
      </c>
      <c r="I105" s="145">
        <v>65</v>
      </c>
      <c r="J105" s="15">
        <f t="shared" si="10"/>
        <v>0</v>
      </c>
      <c r="K105" s="299"/>
      <c r="L105" s="15">
        <f t="shared" si="11"/>
        <v>0</v>
      </c>
      <c r="M105" s="70"/>
    </row>
    <row r="106" spans="1:13" ht="33.75" x14ac:dyDescent="0.2">
      <c r="A106" s="122">
        <v>15</v>
      </c>
      <c r="B106" s="333" t="s">
        <v>94</v>
      </c>
      <c r="C106" s="122" t="s">
        <v>13</v>
      </c>
      <c r="D106" s="122"/>
      <c r="E106" s="122"/>
      <c r="F106" s="122"/>
      <c r="G106" s="144"/>
      <c r="H106" s="129">
        <f t="shared" si="9"/>
        <v>0</v>
      </c>
      <c r="I106" s="145">
        <v>90</v>
      </c>
      <c r="J106" s="15">
        <f t="shared" si="10"/>
        <v>0</v>
      </c>
      <c r="K106" s="299"/>
      <c r="L106" s="15">
        <f t="shared" si="11"/>
        <v>0</v>
      </c>
      <c r="M106" s="70"/>
    </row>
    <row r="107" spans="1:13" ht="22.5" x14ac:dyDescent="0.2">
      <c r="A107" s="122">
        <v>16</v>
      </c>
      <c r="B107" s="333" t="s">
        <v>95</v>
      </c>
      <c r="C107" s="122" t="s">
        <v>13</v>
      </c>
      <c r="D107" s="122"/>
      <c r="E107" s="122"/>
      <c r="F107" s="122"/>
      <c r="G107" s="144"/>
      <c r="H107" s="129">
        <f t="shared" si="9"/>
        <v>0</v>
      </c>
      <c r="I107" s="145">
        <v>55</v>
      </c>
      <c r="J107" s="15">
        <f t="shared" si="10"/>
        <v>0</v>
      </c>
      <c r="K107" s="299"/>
      <c r="L107" s="15">
        <f t="shared" si="11"/>
        <v>0</v>
      </c>
      <c r="M107" s="70"/>
    </row>
    <row r="108" spans="1:13" ht="56.25" x14ac:dyDescent="0.2">
      <c r="A108" s="122">
        <v>17</v>
      </c>
      <c r="B108" s="333" t="s">
        <v>96</v>
      </c>
      <c r="C108" s="122" t="s">
        <v>13</v>
      </c>
      <c r="D108" s="122"/>
      <c r="E108" s="122"/>
      <c r="F108" s="122"/>
      <c r="G108" s="144"/>
      <c r="H108" s="129">
        <f t="shared" si="9"/>
        <v>0</v>
      </c>
      <c r="I108" s="145">
        <v>10</v>
      </c>
      <c r="J108" s="15">
        <f t="shared" si="10"/>
        <v>0</v>
      </c>
      <c r="K108" s="299"/>
      <c r="L108" s="15">
        <f t="shared" si="11"/>
        <v>0</v>
      </c>
      <c r="M108" s="70"/>
    </row>
    <row r="109" spans="1:13" ht="22.5" x14ac:dyDescent="0.2">
      <c r="A109" s="122">
        <v>18</v>
      </c>
      <c r="B109" s="333" t="s">
        <v>97</v>
      </c>
      <c r="C109" s="122" t="s">
        <v>13</v>
      </c>
      <c r="D109" s="122"/>
      <c r="E109" s="122"/>
      <c r="F109" s="122"/>
      <c r="G109" s="144"/>
      <c r="H109" s="129">
        <f t="shared" si="9"/>
        <v>0</v>
      </c>
      <c r="I109" s="145">
        <v>130</v>
      </c>
      <c r="J109" s="15">
        <f t="shared" si="10"/>
        <v>0</v>
      </c>
      <c r="K109" s="299"/>
      <c r="L109" s="15">
        <f t="shared" si="11"/>
        <v>0</v>
      </c>
    </row>
    <row r="110" spans="1:13" x14ac:dyDescent="0.2">
      <c r="A110" s="122"/>
      <c r="B110" s="458" t="s">
        <v>29</v>
      </c>
      <c r="C110" s="458"/>
      <c r="D110" s="458"/>
      <c r="E110" s="458"/>
      <c r="F110" s="122"/>
      <c r="G110" s="129"/>
      <c r="H110" s="129" t="s">
        <v>30</v>
      </c>
      <c r="I110" s="82" t="str">
        <f>B90</f>
        <v>Pakiet 5</v>
      </c>
      <c r="J110" s="15">
        <f>SUM(J92:J109)</f>
        <v>0</v>
      </c>
      <c r="K110" s="299" t="s">
        <v>314</v>
      </c>
      <c r="L110" s="15">
        <f>SUM(L92:L109)</f>
        <v>0</v>
      </c>
    </row>
    <row r="111" spans="1:13" x14ac:dyDescent="0.2">
      <c r="A111" s="132"/>
      <c r="B111" s="339"/>
      <c r="C111" s="133"/>
      <c r="D111" s="133"/>
      <c r="E111" s="133"/>
      <c r="F111" s="132"/>
      <c r="G111" s="134"/>
      <c r="H111" s="134"/>
      <c r="I111" s="135"/>
      <c r="J111" s="16"/>
      <c r="K111" s="426"/>
      <c r="L111" s="16"/>
    </row>
    <row r="112" spans="1:13" x14ac:dyDescent="0.2">
      <c r="A112" s="74"/>
      <c r="B112" s="340" t="s">
        <v>98</v>
      </c>
      <c r="C112" s="471"/>
      <c r="D112" s="471"/>
      <c r="E112" s="471"/>
      <c r="F112" s="471"/>
      <c r="G112" s="471"/>
      <c r="H112" s="44"/>
      <c r="I112" s="135"/>
      <c r="J112" s="21"/>
      <c r="K112" s="429"/>
      <c r="L112" s="21"/>
      <c r="M112" s="70"/>
    </row>
    <row r="113" spans="1:13" ht="24" x14ac:dyDescent="0.2">
      <c r="A113" s="80" t="s">
        <v>1</v>
      </c>
      <c r="B113" s="320" t="s">
        <v>2</v>
      </c>
      <c r="C113" s="80" t="s">
        <v>3</v>
      </c>
      <c r="D113" s="80" t="s">
        <v>4</v>
      </c>
      <c r="E113" s="81" t="s">
        <v>5</v>
      </c>
      <c r="F113" s="81" t="s">
        <v>6</v>
      </c>
      <c r="G113" s="43" t="s">
        <v>7</v>
      </c>
      <c r="H113" s="43" t="s">
        <v>16</v>
      </c>
      <c r="I113" s="82" t="s">
        <v>9</v>
      </c>
      <c r="J113" s="4" t="s">
        <v>11</v>
      </c>
      <c r="K113" s="4"/>
      <c r="L113" s="4" t="s">
        <v>8</v>
      </c>
    </row>
    <row r="114" spans="1:13" ht="45" x14ac:dyDescent="0.2">
      <c r="A114" s="80">
        <v>1</v>
      </c>
      <c r="B114" s="320" t="s">
        <v>99</v>
      </c>
      <c r="C114" s="80" t="s">
        <v>100</v>
      </c>
      <c r="D114" s="80"/>
      <c r="E114" s="80"/>
      <c r="F114" s="80"/>
      <c r="G114" s="144"/>
      <c r="H114" s="43">
        <f>G114*1.08</f>
        <v>0</v>
      </c>
      <c r="I114" s="145">
        <v>250</v>
      </c>
      <c r="J114" s="14">
        <f>G114*I114</f>
        <v>0</v>
      </c>
      <c r="K114" s="4"/>
      <c r="L114" s="14">
        <f>J114*1.08</f>
        <v>0</v>
      </c>
      <c r="M114" s="70"/>
    </row>
    <row r="115" spans="1:13" ht="22.5" x14ac:dyDescent="0.2">
      <c r="A115" s="80">
        <v>2</v>
      </c>
      <c r="B115" s="320" t="s">
        <v>101</v>
      </c>
      <c r="C115" s="80" t="s">
        <v>100</v>
      </c>
      <c r="D115" s="80"/>
      <c r="E115" s="80"/>
      <c r="F115" s="80"/>
      <c r="G115" s="144"/>
      <c r="H115" s="43">
        <f>G115*1.08</f>
        <v>0</v>
      </c>
      <c r="I115" s="145">
        <v>9000</v>
      </c>
      <c r="J115" s="14">
        <f>G115*I115</f>
        <v>0</v>
      </c>
      <c r="K115" s="4"/>
      <c r="L115" s="14">
        <f>J115*1.08</f>
        <v>0</v>
      </c>
      <c r="M115" s="70"/>
    </row>
    <row r="116" spans="1:13" ht="33.75" x14ac:dyDescent="0.2">
      <c r="A116" s="80">
        <v>3</v>
      </c>
      <c r="B116" s="320" t="s">
        <v>102</v>
      </c>
      <c r="C116" s="80" t="s">
        <v>13</v>
      </c>
      <c r="D116" s="80"/>
      <c r="E116" s="80"/>
      <c r="F116" s="80"/>
      <c r="G116" s="169"/>
      <c r="H116" s="43">
        <f>G116*1.08</f>
        <v>0</v>
      </c>
      <c r="I116" s="145">
        <v>65</v>
      </c>
      <c r="J116" s="14">
        <f>G116*I116</f>
        <v>0</v>
      </c>
      <c r="K116" s="4"/>
      <c r="L116" s="14">
        <f>J116*1.08</f>
        <v>0</v>
      </c>
      <c r="M116" s="70"/>
    </row>
    <row r="117" spans="1:13" ht="33.75" x14ac:dyDescent="0.2">
      <c r="A117" s="80">
        <v>4</v>
      </c>
      <c r="B117" s="320" t="s">
        <v>103</v>
      </c>
      <c r="C117" s="80" t="s">
        <v>13</v>
      </c>
      <c r="D117" s="80"/>
      <c r="E117" s="80"/>
      <c r="F117" s="80"/>
      <c r="G117" s="169"/>
      <c r="H117" s="43">
        <f>G117*1.08</f>
        <v>0</v>
      </c>
      <c r="I117" s="145">
        <v>10</v>
      </c>
      <c r="J117" s="14">
        <f>G117*I117</f>
        <v>0</v>
      </c>
      <c r="K117" s="4"/>
      <c r="L117" s="14">
        <f>J117*1.08</f>
        <v>0</v>
      </c>
      <c r="M117" s="70"/>
    </row>
    <row r="118" spans="1:13" x14ac:dyDescent="0.2">
      <c r="A118" s="80"/>
      <c r="B118" s="463" t="s">
        <v>104</v>
      </c>
      <c r="C118" s="463"/>
      <c r="D118" s="463"/>
      <c r="E118" s="463"/>
      <c r="F118" s="80"/>
      <c r="G118" s="43"/>
      <c r="H118" s="43" t="s">
        <v>30</v>
      </c>
      <c r="I118" s="170" t="str">
        <f>B112</f>
        <v>Pakiet 6</v>
      </c>
      <c r="J118" s="22">
        <f>SUM(J114:J117)</f>
        <v>0</v>
      </c>
      <c r="K118" s="430" t="s">
        <v>314</v>
      </c>
      <c r="L118" s="22">
        <f>SUM(L114:L117)</f>
        <v>0</v>
      </c>
      <c r="M118" s="70"/>
    </row>
    <row r="119" spans="1:13" x14ac:dyDescent="0.2">
      <c r="A119" s="74"/>
      <c r="B119" s="340"/>
      <c r="C119" s="171"/>
      <c r="D119" s="171"/>
      <c r="E119" s="171"/>
      <c r="F119" s="74"/>
      <c r="G119" s="44"/>
      <c r="H119" s="44"/>
      <c r="I119" s="79"/>
      <c r="J119" s="23"/>
      <c r="K119" s="431"/>
      <c r="L119" s="23"/>
      <c r="M119" s="70"/>
    </row>
    <row r="120" spans="1:13" x14ac:dyDescent="0.2">
      <c r="A120" s="74"/>
      <c r="B120" s="340" t="s">
        <v>105</v>
      </c>
      <c r="C120" s="471"/>
      <c r="D120" s="471"/>
      <c r="E120" s="471"/>
      <c r="F120" s="471"/>
      <c r="G120" s="471"/>
      <c r="H120" s="24"/>
      <c r="I120" s="172"/>
      <c r="J120" s="24"/>
      <c r="K120" s="432"/>
      <c r="L120" s="21"/>
      <c r="M120" s="70"/>
    </row>
    <row r="121" spans="1:13" ht="36" x14ac:dyDescent="0.2">
      <c r="A121" s="80" t="s">
        <v>1</v>
      </c>
      <c r="B121" s="320" t="s">
        <v>2</v>
      </c>
      <c r="C121" s="80" t="s">
        <v>3</v>
      </c>
      <c r="D121" s="80" t="s">
        <v>4</v>
      </c>
      <c r="E121" s="81" t="s">
        <v>5</v>
      </c>
      <c r="F121" s="81" t="s">
        <v>6</v>
      </c>
      <c r="G121" s="25" t="s">
        <v>7</v>
      </c>
      <c r="H121" s="25" t="s">
        <v>16</v>
      </c>
      <c r="I121" s="173" t="s">
        <v>9</v>
      </c>
      <c r="J121" s="25" t="s">
        <v>11</v>
      </c>
      <c r="K121" s="25" t="s">
        <v>311</v>
      </c>
      <c r="L121" s="4" t="s">
        <v>8</v>
      </c>
    </row>
    <row r="122" spans="1:13" ht="22.5" x14ac:dyDescent="0.2">
      <c r="A122" s="80">
        <v>1</v>
      </c>
      <c r="B122" s="320" t="s">
        <v>106</v>
      </c>
      <c r="C122" s="80" t="s">
        <v>13</v>
      </c>
      <c r="D122" s="80"/>
      <c r="E122" s="80"/>
      <c r="F122" s="80"/>
      <c r="G122" s="110"/>
      <c r="H122" s="111">
        <f>G122*1.08</f>
        <v>0</v>
      </c>
      <c r="I122" s="112">
        <v>400</v>
      </c>
      <c r="J122" s="13">
        <f>G122*I122</f>
        <v>0</v>
      </c>
      <c r="K122" s="25"/>
      <c r="L122" s="14">
        <f>J122*1.08</f>
        <v>0</v>
      </c>
      <c r="M122" s="127"/>
    </row>
    <row r="123" spans="1:13" x14ac:dyDescent="0.2">
      <c r="A123" s="80"/>
      <c r="B123" s="463" t="s">
        <v>107</v>
      </c>
      <c r="C123" s="463"/>
      <c r="D123" s="463"/>
      <c r="E123" s="463"/>
      <c r="F123" s="80"/>
      <c r="G123" s="111"/>
      <c r="H123" s="111" t="s">
        <v>30</v>
      </c>
      <c r="I123" s="173" t="str">
        <f>B120</f>
        <v>Pakiet 7</v>
      </c>
      <c r="J123" s="13">
        <f>SUM(J122)</f>
        <v>0</v>
      </c>
      <c r="K123" s="25" t="s">
        <v>315</v>
      </c>
      <c r="L123" s="14">
        <f>SUM(L122)</f>
        <v>0</v>
      </c>
    </row>
    <row r="124" spans="1:13" x14ac:dyDescent="0.2">
      <c r="A124" s="74"/>
      <c r="B124" s="340"/>
      <c r="C124" s="171"/>
      <c r="D124" s="171"/>
      <c r="E124" s="171"/>
      <c r="F124" s="74"/>
      <c r="G124" s="174"/>
      <c r="H124" s="174"/>
      <c r="I124" s="172"/>
      <c r="J124" s="24"/>
      <c r="K124" s="432"/>
      <c r="L124" s="21"/>
    </row>
    <row r="126" spans="1:13" x14ac:dyDescent="0.2">
      <c r="A126" s="140"/>
      <c r="B126" s="332" t="s">
        <v>108</v>
      </c>
      <c r="C126" s="73"/>
      <c r="D126" s="140"/>
      <c r="E126" s="140"/>
      <c r="F126" s="140"/>
      <c r="G126" s="141"/>
      <c r="H126" s="141"/>
      <c r="I126" s="142"/>
      <c r="J126" s="16"/>
      <c r="K126" s="426"/>
      <c r="L126" s="16"/>
      <c r="M126" s="70"/>
    </row>
    <row r="127" spans="1:13" ht="36" x14ac:dyDescent="0.2">
      <c r="A127" s="80" t="s">
        <v>1</v>
      </c>
      <c r="B127" s="320" t="s">
        <v>2</v>
      </c>
      <c r="C127" s="80" t="s">
        <v>3</v>
      </c>
      <c r="D127" s="80" t="s">
        <v>4</v>
      </c>
      <c r="E127" s="81" t="s">
        <v>5</v>
      </c>
      <c r="F127" s="81" t="s">
        <v>6</v>
      </c>
      <c r="G127" s="43" t="s">
        <v>7</v>
      </c>
      <c r="H127" s="43" t="s">
        <v>16</v>
      </c>
      <c r="I127" s="82" t="s">
        <v>9</v>
      </c>
      <c r="J127" s="4" t="s">
        <v>11</v>
      </c>
      <c r="K127" s="4" t="s">
        <v>311</v>
      </c>
      <c r="L127" s="4" t="s">
        <v>8</v>
      </c>
      <c r="M127" s="128"/>
    </row>
    <row r="128" spans="1:13" ht="22.5" x14ac:dyDescent="0.2">
      <c r="A128" s="80">
        <v>1</v>
      </c>
      <c r="B128" s="320" t="s">
        <v>109</v>
      </c>
      <c r="C128" s="80" t="s">
        <v>13</v>
      </c>
      <c r="D128" s="80"/>
      <c r="E128" s="80"/>
      <c r="F128" s="80"/>
      <c r="G128" s="144"/>
      <c r="H128" s="43">
        <f>G128*1.08</f>
        <v>0</v>
      </c>
      <c r="I128" s="145">
        <v>2000</v>
      </c>
      <c r="J128" s="14">
        <f>G128*I128</f>
        <v>0</v>
      </c>
      <c r="K128" s="4"/>
      <c r="L128" s="14">
        <f>J128*1.08</f>
        <v>0</v>
      </c>
    </row>
    <row r="129" spans="1:13" ht="22.5" x14ac:dyDescent="0.2">
      <c r="A129" s="122">
        <v>2</v>
      </c>
      <c r="B129" s="333" t="s">
        <v>110</v>
      </c>
      <c r="C129" s="122" t="s">
        <v>13</v>
      </c>
      <c r="D129" s="122"/>
      <c r="E129" s="122"/>
      <c r="F129" s="122"/>
      <c r="G129" s="144"/>
      <c r="H129" s="43">
        <f>G129*1.08</f>
        <v>0</v>
      </c>
      <c r="I129" s="145">
        <v>15</v>
      </c>
      <c r="J129" s="14">
        <f>G129*I129</f>
        <v>0</v>
      </c>
      <c r="K129" s="4"/>
      <c r="L129" s="15">
        <f>J129*1.08</f>
        <v>0</v>
      </c>
      <c r="M129" s="70"/>
    </row>
    <row r="130" spans="1:13" ht="22.5" x14ac:dyDescent="0.2">
      <c r="A130" s="80">
        <v>3</v>
      </c>
      <c r="B130" s="333" t="s">
        <v>111</v>
      </c>
      <c r="C130" s="122" t="s">
        <v>13</v>
      </c>
      <c r="D130" s="122"/>
      <c r="E130" s="122"/>
      <c r="F130" s="175"/>
      <c r="G130" s="104"/>
      <c r="H130" s="43">
        <f>G130*1.08</f>
        <v>0</v>
      </c>
      <c r="I130" s="117">
        <v>4</v>
      </c>
      <c r="J130" s="14">
        <f>G130*I130</f>
        <v>0</v>
      </c>
      <c r="K130" s="4"/>
      <c r="L130" s="15">
        <f>J130*1.08</f>
        <v>0</v>
      </c>
      <c r="M130" s="70"/>
    </row>
    <row r="131" spans="1:13" ht="22.5" x14ac:dyDescent="0.2">
      <c r="A131" s="122">
        <v>4</v>
      </c>
      <c r="B131" s="333" t="s">
        <v>112</v>
      </c>
      <c r="C131" s="122" t="s">
        <v>13</v>
      </c>
      <c r="D131" s="122"/>
      <c r="E131" s="122"/>
      <c r="F131" s="175"/>
      <c r="G131" s="104"/>
      <c r="H131" s="43">
        <f>G131*1.08</f>
        <v>0</v>
      </c>
      <c r="I131" s="117">
        <v>5</v>
      </c>
      <c r="J131" s="14">
        <f>G131*I131</f>
        <v>0</v>
      </c>
      <c r="K131" s="4"/>
      <c r="L131" s="15">
        <f>J131*1.08</f>
        <v>0</v>
      </c>
    </row>
    <row r="132" spans="1:13" x14ac:dyDescent="0.2">
      <c r="A132" s="122"/>
      <c r="B132" s="455" t="s">
        <v>29</v>
      </c>
      <c r="C132" s="456"/>
      <c r="D132" s="456"/>
      <c r="E132" s="457"/>
      <c r="F132" s="122"/>
      <c r="G132" s="129"/>
      <c r="H132" s="129" t="s">
        <v>30</v>
      </c>
      <c r="I132" s="82" t="str">
        <f>B126</f>
        <v>Pakiet 8</v>
      </c>
      <c r="J132" s="15">
        <f>SUM(J128:J131)</f>
        <v>0</v>
      </c>
      <c r="K132" s="299" t="s">
        <v>315</v>
      </c>
      <c r="L132" s="15">
        <f>SUM(L128:L131)</f>
        <v>0</v>
      </c>
    </row>
    <row r="133" spans="1:13" x14ac:dyDescent="0.2">
      <c r="A133" s="132"/>
      <c r="B133" s="330"/>
      <c r="C133" s="133"/>
      <c r="D133" s="133"/>
      <c r="E133" s="133"/>
      <c r="F133" s="132"/>
      <c r="G133" s="134"/>
      <c r="H133" s="134"/>
      <c r="I133" s="135"/>
      <c r="J133" s="16"/>
      <c r="K133" s="426"/>
      <c r="L133" s="16"/>
    </row>
    <row r="134" spans="1:13" x14ac:dyDescent="0.2">
      <c r="A134" s="132"/>
      <c r="B134" s="330"/>
      <c r="C134" s="133"/>
      <c r="D134" s="133"/>
      <c r="E134" s="133"/>
      <c r="F134" s="132"/>
      <c r="G134" s="134"/>
      <c r="H134" s="134"/>
      <c r="I134" s="135"/>
      <c r="J134" s="16"/>
      <c r="K134" s="426"/>
      <c r="L134" s="16"/>
    </row>
    <row r="135" spans="1:13" x14ac:dyDescent="0.2">
      <c r="A135" s="94"/>
      <c r="B135" s="322" t="s">
        <v>113</v>
      </c>
      <c r="C135" s="30"/>
      <c r="D135" s="26"/>
      <c r="E135" s="26"/>
      <c r="F135" s="26"/>
      <c r="G135" s="96"/>
      <c r="H135" s="96"/>
      <c r="I135" s="176"/>
      <c r="J135" s="26"/>
      <c r="K135" s="94"/>
      <c r="L135" s="26"/>
    </row>
    <row r="136" spans="1:13" ht="36" x14ac:dyDescent="0.2">
      <c r="A136" s="8" t="s">
        <v>1</v>
      </c>
      <c r="B136" s="323" t="s">
        <v>2</v>
      </c>
      <c r="C136" s="8" t="s">
        <v>3</v>
      </c>
      <c r="D136" s="8" t="s">
        <v>4</v>
      </c>
      <c r="E136" s="8" t="s">
        <v>5</v>
      </c>
      <c r="F136" s="8" t="s">
        <v>6</v>
      </c>
      <c r="G136" s="100" t="s">
        <v>7</v>
      </c>
      <c r="H136" s="100" t="s">
        <v>16</v>
      </c>
      <c r="I136" s="8" t="s">
        <v>9</v>
      </c>
      <c r="J136" s="8" t="s">
        <v>11</v>
      </c>
      <c r="K136" s="8" t="s">
        <v>311</v>
      </c>
      <c r="L136" s="8" t="s">
        <v>8</v>
      </c>
    </row>
    <row r="137" spans="1:13" ht="33.75" x14ac:dyDescent="0.2">
      <c r="A137" s="177">
        <v>1</v>
      </c>
      <c r="B137" s="341" t="s">
        <v>114</v>
      </c>
      <c r="C137" s="177" t="s">
        <v>100</v>
      </c>
      <c r="D137" s="177"/>
      <c r="E137" s="177"/>
      <c r="F137" s="177"/>
      <c r="G137" s="104"/>
      <c r="H137" s="179">
        <f>G137*1.08</f>
        <v>0</v>
      </c>
      <c r="I137" s="180">
        <v>41</v>
      </c>
      <c r="J137" s="27">
        <f>G137*I137</f>
        <v>0</v>
      </c>
      <c r="K137" s="27"/>
      <c r="L137" s="27">
        <f>J137*1.08</f>
        <v>0</v>
      </c>
    </row>
    <row r="138" spans="1:13" x14ac:dyDescent="0.2">
      <c r="A138" s="177"/>
      <c r="B138" s="459" t="s">
        <v>115</v>
      </c>
      <c r="C138" s="459"/>
      <c r="D138" s="459"/>
      <c r="E138" s="459"/>
      <c r="F138" s="178"/>
      <c r="G138" s="179"/>
      <c r="H138" s="179" t="s">
        <v>30</v>
      </c>
      <c r="I138" s="181" t="str">
        <f>B135</f>
        <v>Pakiet 9</v>
      </c>
      <c r="J138" s="27">
        <f>SUM(J137:J137)</f>
        <v>0</v>
      </c>
      <c r="K138" s="27" t="s">
        <v>315</v>
      </c>
      <c r="L138" s="27">
        <f>SUM(L137:L137)</f>
        <v>0</v>
      </c>
    </row>
    <row r="139" spans="1:13" x14ac:dyDescent="0.2">
      <c r="A139" s="94"/>
      <c r="B139" s="26"/>
      <c r="C139" s="26"/>
      <c r="D139" s="26"/>
      <c r="E139" s="26"/>
      <c r="F139" s="26"/>
      <c r="G139" s="96"/>
      <c r="H139" s="96"/>
      <c r="I139" s="176"/>
      <c r="J139" s="28"/>
      <c r="K139" s="28"/>
      <c r="L139" s="28"/>
    </row>
    <row r="140" spans="1:13" x14ac:dyDescent="0.2">
      <c r="A140" s="65"/>
      <c r="B140" s="318" t="s">
        <v>116</v>
      </c>
      <c r="C140" s="75"/>
      <c r="D140" s="75"/>
      <c r="E140" s="75"/>
      <c r="F140" s="75"/>
      <c r="G140" s="78"/>
      <c r="H140" s="78"/>
      <c r="I140" s="69"/>
      <c r="J140" s="1"/>
      <c r="K140" s="433"/>
      <c r="L140" s="1"/>
      <c r="M140" s="70"/>
    </row>
    <row r="141" spans="1:13" ht="36" x14ac:dyDescent="0.2">
      <c r="A141" s="80" t="s">
        <v>1</v>
      </c>
      <c r="B141" s="320" t="s">
        <v>2</v>
      </c>
      <c r="C141" s="80" t="s">
        <v>3</v>
      </c>
      <c r="D141" s="80" t="s">
        <v>4</v>
      </c>
      <c r="E141" s="81" t="s">
        <v>5</v>
      </c>
      <c r="F141" s="81" t="s">
        <v>6</v>
      </c>
      <c r="G141" s="43" t="s">
        <v>7</v>
      </c>
      <c r="H141" s="43" t="s">
        <v>16</v>
      </c>
      <c r="I141" s="82" t="s">
        <v>9</v>
      </c>
      <c r="J141" s="12" t="s">
        <v>11</v>
      </c>
      <c r="K141" s="12" t="s">
        <v>311</v>
      </c>
      <c r="L141" s="4" t="s">
        <v>8</v>
      </c>
      <c r="M141" s="70"/>
    </row>
    <row r="142" spans="1:13" ht="33.75" x14ac:dyDescent="0.2">
      <c r="A142" s="80">
        <v>1</v>
      </c>
      <c r="B142" s="320" t="s">
        <v>117</v>
      </c>
      <c r="C142" s="80" t="s">
        <v>13</v>
      </c>
      <c r="D142" s="80"/>
      <c r="E142" s="80"/>
      <c r="F142" s="80"/>
      <c r="G142" s="169"/>
      <c r="H142" s="43">
        <f>G142*1.08</f>
        <v>0</v>
      </c>
      <c r="I142" s="145">
        <v>5</v>
      </c>
      <c r="J142" s="14">
        <f>G142*I142</f>
        <v>0</v>
      </c>
      <c r="K142" s="4"/>
      <c r="L142" s="14">
        <f>J142*1.08</f>
        <v>0</v>
      </c>
      <c r="M142" s="70"/>
    </row>
    <row r="143" spans="1:13" x14ac:dyDescent="0.2">
      <c r="A143" s="80"/>
      <c r="B143" s="463" t="s">
        <v>104</v>
      </c>
      <c r="C143" s="463"/>
      <c r="D143" s="463"/>
      <c r="E143" s="463"/>
      <c r="F143" s="80"/>
      <c r="G143" s="43"/>
      <c r="H143" s="43" t="s">
        <v>30</v>
      </c>
      <c r="I143" s="82" t="str">
        <f>B140</f>
        <v>Pakiet 10</v>
      </c>
      <c r="J143" s="14">
        <f>SUM(J142)</f>
        <v>0</v>
      </c>
      <c r="K143" s="4" t="s">
        <v>315</v>
      </c>
      <c r="L143" s="14">
        <f>SUM(L142)</f>
        <v>0</v>
      </c>
      <c r="M143" s="70"/>
    </row>
    <row r="144" spans="1:13" x14ac:dyDescent="0.2">
      <c r="A144" s="132"/>
      <c r="B144" s="330"/>
      <c r="C144" s="133"/>
      <c r="D144" s="133"/>
      <c r="E144" s="133"/>
      <c r="F144" s="132"/>
      <c r="G144" s="134"/>
      <c r="H144" s="134"/>
      <c r="I144" s="135"/>
      <c r="J144" s="16"/>
      <c r="K144" s="426"/>
      <c r="L144" s="16"/>
      <c r="M144" s="70"/>
    </row>
    <row r="145" spans="1:13" x14ac:dyDescent="0.2">
      <c r="A145" s="65"/>
      <c r="B145" s="318" t="s">
        <v>118</v>
      </c>
      <c r="C145" s="75"/>
      <c r="D145" s="75"/>
      <c r="E145" s="75"/>
      <c r="F145" s="75"/>
      <c r="G145" s="78"/>
      <c r="H145" s="78"/>
      <c r="I145" s="69"/>
      <c r="J145" s="1"/>
      <c r="K145" s="433"/>
      <c r="L145" s="1"/>
      <c r="M145" s="70"/>
    </row>
    <row r="146" spans="1:13" ht="36" x14ac:dyDescent="0.2">
      <c r="A146" s="80" t="s">
        <v>1</v>
      </c>
      <c r="B146" s="320" t="s">
        <v>2</v>
      </c>
      <c r="C146" s="80" t="s">
        <v>3</v>
      </c>
      <c r="D146" s="80" t="s">
        <v>4</v>
      </c>
      <c r="E146" s="81" t="s">
        <v>5</v>
      </c>
      <c r="F146" s="81" t="s">
        <v>6</v>
      </c>
      <c r="G146" s="43" t="s">
        <v>7</v>
      </c>
      <c r="H146" s="43" t="s">
        <v>16</v>
      </c>
      <c r="I146" s="82" t="s">
        <v>9</v>
      </c>
      <c r="J146" s="12" t="s">
        <v>11</v>
      </c>
      <c r="K146" s="12" t="s">
        <v>311</v>
      </c>
      <c r="L146" s="4" t="s">
        <v>8</v>
      </c>
      <c r="M146" s="70"/>
    </row>
    <row r="147" spans="1:13" ht="33.75" x14ac:dyDescent="0.2">
      <c r="A147" s="80">
        <v>1</v>
      </c>
      <c r="B147" s="320" t="s">
        <v>119</v>
      </c>
      <c r="C147" s="80" t="s">
        <v>13</v>
      </c>
      <c r="D147" s="80"/>
      <c r="E147" s="80"/>
      <c r="F147" s="80"/>
      <c r="G147" s="169"/>
      <c r="H147" s="43">
        <f>G147*1.08</f>
        <v>0</v>
      </c>
      <c r="I147" s="145">
        <v>15</v>
      </c>
      <c r="J147" s="14">
        <f>G147*I147</f>
        <v>0</v>
      </c>
      <c r="K147" s="4"/>
      <c r="L147" s="14">
        <f>J147*1.08</f>
        <v>0</v>
      </c>
      <c r="M147" s="70"/>
    </row>
    <row r="148" spans="1:13" x14ac:dyDescent="0.2">
      <c r="A148" s="80"/>
      <c r="B148" s="463" t="s">
        <v>120</v>
      </c>
      <c r="C148" s="463"/>
      <c r="D148" s="463"/>
      <c r="E148" s="463"/>
      <c r="F148" s="80"/>
      <c r="G148" s="43"/>
      <c r="H148" s="43" t="s">
        <v>30</v>
      </c>
      <c r="I148" s="82" t="str">
        <f>B145</f>
        <v>Pakiet 11</v>
      </c>
      <c r="J148" s="14">
        <f>SUM(J147)</f>
        <v>0</v>
      </c>
      <c r="K148" s="4" t="s">
        <v>315</v>
      </c>
      <c r="L148" s="14">
        <f>SUM(L147)</f>
        <v>0</v>
      </c>
      <c r="M148" s="70"/>
    </row>
    <row r="149" spans="1:13" x14ac:dyDescent="0.2">
      <c r="A149" s="74"/>
      <c r="B149" s="340"/>
      <c r="C149" s="171"/>
      <c r="D149" s="171"/>
      <c r="E149" s="171"/>
      <c r="F149" s="74"/>
      <c r="G149" s="44"/>
      <c r="H149" s="44"/>
      <c r="I149" s="135"/>
      <c r="J149" s="21"/>
      <c r="K149" s="429"/>
      <c r="L149" s="21"/>
      <c r="M149" s="70"/>
    </row>
    <row r="150" spans="1:13" x14ac:dyDescent="0.2">
      <c r="A150" s="94"/>
      <c r="B150" s="322" t="s">
        <v>121</v>
      </c>
      <c r="C150" s="30"/>
      <c r="D150" s="26"/>
      <c r="E150" s="26"/>
      <c r="F150" s="26"/>
      <c r="G150" s="96"/>
      <c r="H150" s="96"/>
      <c r="I150" s="176"/>
      <c r="J150" s="26"/>
      <c r="K150" s="94"/>
      <c r="L150" s="26"/>
    </row>
    <row r="151" spans="1:13" ht="36" x14ac:dyDescent="0.2">
      <c r="A151" s="8" t="s">
        <v>1</v>
      </c>
      <c r="B151" s="323" t="s">
        <v>2</v>
      </c>
      <c r="C151" s="8" t="s">
        <v>3</v>
      </c>
      <c r="D151" s="8" t="s">
        <v>4</v>
      </c>
      <c r="E151" s="8" t="s">
        <v>5</v>
      </c>
      <c r="F151" s="8" t="s">
        <v>6</v>
      </c>
      <c r="G151" s="100" t="s">
        <v>7</v>
      </c>
      <c r="H151" s="100" t="s">
        <v>16</v>
      </c>
      <c r="I151" s="8" t="s">
        <v>9</v>
      </c>
      <c r="J151" s="8" t="s">
        <v>11</v>
      </c>
      <c r="K151" s="8" t="s">
        <v>311</v>
      </c>
      <c r="L151" s="8" t="s">
        <v>8</v>
      </c>
    </row>
    <row r="152" spans="1:13" ht="45" x14ac:dyDescent="0.2">
      <c r="A152" s="177">
        <v>1</v>
      </c>
      <c r="B152" s="341" t="s">
        <v>122</v>
      </c>
      <c r="C152" s="177" t="s">
        <v>13</v>
      </c>
      <c r="D152" s="177"/>
      <c r="E152" s="177"/>
      <c r="F152" s="177"/>
      <c r="G152" s="179"/>
      <c r="H152" s="179">
        <f>G152*1.08</f>
        <v>0</v>
      </c>
      <c r="I152" s="180">
        <v>4</v>
      </c>
      <c r="J152" s="27">
        <f>G152*I152</f>
        <v>0</v>
      </c>
      <c r="K152" s="27"/>
      <c r="L152" s="27">
        <f>J152*1.08</f>
        <v>0</v>
      </c>
    </row>
    <row r="153" spans="1:13" x14ac:dyDescent="0.2">
      <c r="A153" s="177"/>
      <c r="B153" s="459" t="s">
        <v>123</v>
      </c>
      <c r="C153" s="459"/>
      <c r="D153" s="459"/>
      <c r="E153" s="459"/>
      <c r="F153" s="178"/>
      <c r="G153" s="179"/>
      <c r="H153" s="179" t="s">
        <v>30</v>
      </c>
      <c r="I153" s="181" t="str">
        <f>B150</f>
        <v>Pakiet 12</v>
      </c>
      <c r="J153" s="27">
        <f>SUM(J152:J152)</f>
        <v>0</v>
      </c>
      <c r="K153" s="27" t="s">
        <v>315</v>
      </c>
      <c r="L153" s="27">
        <f>SUM(L152:L152)</f>
        <v>0</v>
      </c>
    </row>
    <row r="154" spans="1:13" x14ac:dyDescent="0.2">
      <c r="A154" s="94"/>
      <c r="B154" s="322"/>
      <c r="C154" s="26"/>
      <c r="D154" s="26"/>
      <c r="E154" s="26"/>
      <c r="F154" s="26"/>
      <c r="G154" s="96"/>
      <c r="H154" s="96"/>
      <c r="I154" s="176"/>
      <c r="J154" s="28"/>
      <c r="K154" s="28"/>
      <c r="L154" s="28"/>
    </row>
    <row r="155" spans="1:13" x14ac:dyDescent="0.2">
      <c r="A155" s="74"/>
      <c r="B155" s="342" t="s">
        <v>124</v>
      </c>
      <c r="C155" s="182"/>
      <c r="D155" s="74"/>
      <c r="E155" s="74"/>
      <c r="F155" s="74"/>
      <c r="G155" s="44"/>
      <c r="H155" s="44"/>
      <c r="I155" s="135"/>
      <c r="J155" s="21"/>
      <c r="K155" s="429"/>
      <c r="L155" s="21"/>
      <c r="M155" s="70"/>
    </row>
    <row r="156" spans="1:13" ht="36" x14ac:dyDescent="0.2">
      <c r="A156" s="80" t="s">
        <v>1</v>
      </c>
      <c r="B156" s="320" t="s">
        <v>2</v>
      </c>
      <c r="C156" s="80" t="s">
        <v>3</v>
      </c>
      <c r="D156" s="80" t="s">
        <v>4</v>
      </c>
      <c r="E156" s="81" t="s">
        <v>5</v>
      </c>
      <c r="F156" s="81" t="s">
        <v>6</v>
      </c>
      <c r="G156" s="43" t="s">
        <v>7</v>
      </c>
      <c r="H156" s="43" t="s">
        <v>16</v>
      </c>
      <c r="I156" s="82" t="s">
        <v>9</v>
      </c>
      <c r="J156" s="12" t="s">
        <v>11</v>
      </c>
      <c r="K156" s="12" t="s">
        <v>311</v>
      </c>
      <c r="L156" s="4" t="s">
        <v>8</v>
      </c>
    </row>
    <row r="157" spans="1:13" ht="33.75" x14ac:dyDescent="0.2">
      <c r="A157" s="122">
        <v>1</v>
      </c>
      <c r="B157" s="320" t="s">
        <v>125</v>
      </c>
      <c r="C157" s="80" t="s">
        <v>13</v>
      </c>
      <c r="D157" s="80"/>
      <c r="E157" s="80"/>
      <c r="F157" s="183"/>
      <c r="G157" s="86"/>
      <c r="H157" s="43">
        <f>G157*1.08</f>
        <v>0</v>
      </c>
      <c r="I157" s="184">
        <v>6</v>
      </c>
      <c r="J157" s="14">
        <f>G157*I157</f>
        <v>0</v>
      </c>
      <c r="K157" s="4"/>
      <c r="L157" s="14">
        <f>J157*1.08</f>
        <v>0</v>
      </c>
      <c r="M157" s="70"/>
    </row>
    <row r="158" spans="1:13" ht="33.75" x14ac:dyDescent="0.2">
      <c r="A158" s="122">
        <v>2</v>
      </c>
      <c r="B158" s="320" t="s">
        <v>126</v>
      </c>
      <c r="C158" s="80" t="s">
        <v>13</v>
      </c>
      <c r="D158" s="80"/>
      <c r="E158" s="80"/>
      <c r="F158" s="183"/>
      <c r="G158" s="86"/>
      <c r="H158" s="43">
        <f>G158*1.08</f>
        <v>0</v>
      </c>
      <c r="I158" s="185">
        <v>15</v>
      </c>
      <c r="J158" s="14">
        <f>G158*I158</f>
        <v>0</v>
      </c>
      <c r="K158" s="4"/>
      <c r="L158" s="14">
        <f>J158*1.08</f>
        <v>0</v>
      </c>
      <c r="M158" s="70"/>
    </row>
    <row r="159" spans="1:13" x14ac:dyDescent="0.2">
      <c r="A159" s="80"/>
      <c r="B159" s="463" t="s">
        <v>127</v>
      </c>
      <c r="C159" s="463"/>
      <c r="D159" s="463"/>
      <c r="E159" s="463"/>
      <c r="F159" s="186"/>
      <c r="G159" s="187"/>
      <c r="H159" s="43" t="s">
        <v>30</v>
      </c>
      <c r="I159" s="188" t="str">
        <f>B155</f>
        <v>Pakiet 13</v>
      </c>
      <c r="J159" s="14">
        <f>SUM(J157:J158)</f>
        <v>0</v>
      </c>
      <c r="K159" s="4" t="s">
        <v>315</v>
      </c>
      <c r="L159" s="14">
        <f>SUM(L157:L158)</f>
        <v>0</v>
      </c>
      <c r="M159" s="70"/>
    </row>
    <row r="160" spans="1:13" x14ac:dyDescent="0.2">
      <c r="A160" s="74"/>
      <c r="B160" s="340"/>
      <c r="C160" s="171"/>
      <c r="D160" s="171"/>
      <c r="E160" s="171"/>
      <c r="F160" s="189"/>
      <c r="G160" s="190"/>
      <c r="H160" s="44"/>
      <c r="I160" s="135"/>
      <c r="J160" s="21"/>
      <c r="K160" s="429"/>
      <c r="L160" s="21"/>
      <c r="M160" s="70"/>
    </row>
    <row r="161" spans="1:13" x14ac:dyDescent="0.2">
      <c r="A161" s="74"/>
      <c r="B161" s="340" t="s">
        <v>128</v>
      </c>
      <c r="C161" s="191"/>
      <c r="D161" s="74"/>
      <c r="E161" s="74"/>
      <c r="F161" s="74"/>
      <c r="G161" s="44"/>
      <c r="H161" s="44"/>
      <c r="I161" s="135"/>
      <c r="J161" s="21"/>
      <c r="K161" s="429"/>
      <c r="L161" s="21"/>
      <c r="M161" s="70"/>
    </row>
    <row r="162" spans="1:13" ht="36" x14ac:dyDescent="0.2">
      <c r="A162" s="80" t="s">
        <v>1</v>
      </c>
      <c r="B162" s="320" t="s">
        <v>2</v>
      </c>
      <c r="C162" s="80" t="s">
        <v>3</v>
      </c>
      <c r="D162" s="80" t="s">
        <v>4</v>
      </c>
      <c r="E162" s="81" t="s">
        <v>5</v>
      </c>
      <c r="F162" s="81" t="s">
        <v>6</v>
      </c>
      <c r="G162" s="43" t="s">
        <v>7</v>
      </c>
      <c r="H162" s="43" t="s">
        <v>16</v>
      </c>
      <c r="I162" s="82" t="s">
        <v>9</v>
      </c>
      <c r="J162" s="4" t="s">
        <v>11</v>
      </c>
      <c r="K162" s="4" t="s">
        <v>311</v>
      </c>
      <c r="L162" s="4" t="s">
        <v>8</v>
      </c>
    </row>
    <row r="163" spans="1:13" ht="33.75" x14ac:dyDescent="0.2">
      <c r="A163" s="80">
        <v>1</v>
      </c>
      <c r="B163" s="320" t="s">
        <v>129</v>
      </c>
      <c r="C163" s="80" t="s">
        <v>13</v>
      </c>
      <c r="D163" s="80"/>
      <c r="E163" s="80"/>
      <c r="F163" s="80"/>
      <c r="G163" s="169"/>
      <c r="H163" s="43">
        <f>G163*1.08</f>
        <v>0</v>
      </c>
      <c r="I163" s="145">
        <v>260</v>
      </c>
      <c r="J163" s="14">
        <f>G163*I163</f>
        <v>0</v>
      </c>
      <c r="K163" s="4"/>
      <c r="L163" s="14">
        <f>J163*1.08</f>
        <v>0</v>
      </c>
      <c r="M163" s="70"/>
    </row>
    <row r="164" spans="1:13" x14ac:dyDescent="0.2">
      <c r="A164" s="80"/>
      <c r="B164" s="463" t="s">
        <v>130</v>
      </c>
      <c r="C164" s="463"/>
      <c r="D164" s="463"/>
      <c r="E164" s="463"/>
      <c r="F164" s="80"/>
      <c r="G164" s="43"/>
      <c r="H164" s="43" t="s">
        <v>30</v>
      </c>
      <c r="I164" s="82" t="str">
        <f>B161</f>
        <v>Pakiet 14</v>
      </c>
      <c r="J164" s="14">
        <f>SUM(J163)</f>
        <v>0</v>
      </c>
      <c r="K164" s="4" t="s">
        <v>315</v>
      </c>
      <c r="L164" s="14">
        <f>SUM(L163)</f>
        <v>0</v>
      </c>
      <c r="M164" s="70"/>
    </row>
    <row r="165" spans="1:13" x14ac:dyDescent="0.2">
      <c r="A165" s="74"/>
      <c r="B165" s="340"/>
      <c r="C165" s="171"/>
      <c r="D165" s="171"/>
      <c r="E165" s="171"/>
      <c r="F165" s="74"/>
      <c r="G165" s="44"/>
      <c r="H165" s="44"/>
      <c r="I165" s="135"/>
      <c r="J165" s="21"/>
      <c r="K165" s="429"/>
      <c r="L165" s="21"/>
      <c r="M165" s="70"/>
    </row>
    <row r="166" spans="1:13" x14ac:dyDescent="0.2">
      <c r="A166" s="65"/>
      <c r="B166" s="343" t="s">
        <v>131</v>
      </c>
      <c r="C166" s="3"/>
      <c r="D166" s="3"/>
      <c r="E166" s="3"/>
      <c r="F166" s="3"/>
      <c r="G166" s="78"/>
      <c r="H166" s="78"/>
      <c r="I166" s="79"/>
      <c r="J166" s="3"/>
      <c r="K166" s="434"/>
      <c r="L166" s="3"/>
      <c r="M166" s="70"/>
    </row>
    <row r="167" spans="1:13" ht="36" x14ac:dyDescent="0.2">
      <c r="A167" s="122" t="s">
        <v>1</v>
      </c>
      <c r="B167" s="333" t="s">
        <v>2</v>
      </c>
      <c r="C167" s="122" t="s">
        <v>3</v>
      </c>
      <c r="D167" s="122" t="s">
        <v>4</v>
      </c>
      <c r="E167" s="227" t="s">
        <v>5</v>
      </c>
      <c r="F167" s="227" t="s">
        <v>6</v>
      </c>
      <c r="G167" s="129" t="s">
        <v>7</v>
      </c>
      <c r="H167" s="129" t="s">
        <v>16</v>
      </c>
      <c r="I167" s="413" t="s">
        <v>9</v>
      </c>
      <c r="J167" s="299" t="s">
        <v>11</v>
      </c>
      <c r="K167" s="299" t="s">
        <v>311</v>
      </c>
      <c r="L167" s="299" t="s">
        <v>8</v>
      </c>
      <c r="M167" s="70"/>
    </row>
    <row r="168" spans="1:13" ht="45" x14ac:dyDescent="0.2">
      <c r="A168" s="414">
        <v>1</v>
      </c>
      <c r="B168" s="415" t="s">
        <v>132</v>
      </c>
      <c r="C168" s="237" t="s">
        <v>13</v>
      </c>
      <c r="D168" s="416"/>
      <c r="E168" s="417"/>
      <c r="F168" s="417"/>
      <c r="G168" s="418"/>
      <c r="H168" s="419">
        <f>G168*1.08</f>
        <v>0</v>
      </c>
      <c r="I168" s="420">
        <v>5634</v>
      </c>
      <c r="J168" s="421">
        <f>G168*I168</f>
        <v>0</v>
      </c>
      <c r="K168" s="426"/>
      <c r="L168" s="15">
        <f>J168*1.08</f>
        <v>0</v>
      </c>
      <c r="M168" s="70"/>
    </row>
    <row r="169" spans="1:13" x14ac:dyDescent="0.2">
      <c r="A169" s="122"/>
      <c r="B169" s="458" t="s">
        <v>133</v>
      </c>
      <c r="C169" s="458"/>
      <c r="D169" s="458"/>
      <c r="E169" s="458"/>
      <c r="F169" s="122"/>
      <c r="G169" s="129"/>
      <c r="H169" s="129" t="s">
        <v>30</v>
      </c>
      <c r="I169" s="413" t="str">
        <f>B166</f>
        <v>Pakiet 15</v>
      </c>
      <c r="J169" s="15">
        <f>SUM(J168:J168)</f>
        <v>0</v>
      </c>
      <c r="K169" s="299" t="s">
        <v>315</v>
      </c>
      <c r="L169" s="15">
        <f>SUM(L168:L168)</f>
        <v>0</v>
      </c>
    </row>
    <row r="170" spans="1:13" x14ac:dyDescent="0.2">
      <c r="A170" s="74"/>
      <c r="B170" s="340"/>
      <c r="C170" s="171"/>
      <c r="D170" s="171"/>
      <c r="E170" s="171"/>
      <c r="F170" s="74"/>
      <c r="G170" s="44"/>
      <c r="H170" s="44"/>
      <c r="I170" s="192"/>
      <c r="J170" s="21"/>
      <c r="K170" s="429"/>
      <c r="L170" s="21"/>
    </row>
    <row r="171" spans="1:13" x14ac:dyDescent="0.2">
      <c r="A171" s="132"/>
      <c r="B171" s="330"/>
      <c r="C171" s="133"/>
      <c r="D171" s="133"/>
      <c r="E171" s="133"/>
      <c r="F171" s="132"/>
      <c r="G171" s="134"/>
      <c r="H171" s="134"/>
      <c r="I171" s="79"/>
      <c r="J171" s="16"/>
      <c r="K171" s="426"/>
      <c r="L171" s="16"/>
      <c r="M171" s="70"/>
    </row>
    <row r="172" spans="1:13" x14ac:dyDescent="0.2">
      <c r="A172" s="149"/>
      <c r="B172" s="343" t="s">
        <v>134</v>
      </c>
      <c r="C172" s="193"/>
      <c r="D172" s="193"/>
      <c r="E172" s="193"/>
      <c r="F172" s="193"/>
      <c r="G172" s="194"/>
      <c r="H172" s="151"/>
      <c r="I172" s="195"/>
      <c r="J172" s="29"/>
      <c r="K172" s="435"/>
      <c r="L172" s="29"/>
      <c r="M172" s="70"/>
    </row>
    <row r="173" spans="1:13" ht="36" x14ac:dyDescent="0.2">
      <c r="A173" s="80" t="s">
        <v>1</v>
      </c>
      <c r="B173" s="320" t="s">
        <v>2</v>
      </c>
      <c r="C173" s="80" t="s">
        <v>3</v>
      </c>
      <c r="D173" s="80" t="s">
        <v>4</v>
      </c>
      <c r="E173" s="81" t="s">
        <v>5</v>
      </c>
      <c r="F173" s="81" t="s">
        <v>6</v>
      </c>
      <c r="G173" s="43" t="s">
        <v>7</v>
      </c>
      <c r="H173" s="43" t="s">
        <v>16</v>
      </c>
      <c r="I173" s="82" t="s">
        <v>9</v>
      </c>
      <c r="J173" s="4" t="s">
        <v>11</v>
      </c>
      <c r="K173" s="4" t="s">
        <v>311</v>
      </c>
      <c r="L173" s="4" t="s">
        <v>8</v>
      </c>
      <c r="M173" s="70"/>
    </row>
    <row r="174" spans="1:13" ht="22.5" x14ac:dyDescent="0.2">
      <c r="A174" s="122">
        <v>1</v>
      </c>
      <c r="B174" s="320" t="s">
        <v>135</v>
      </c>
      <c r="C174" s="80" t="s">
        <v>13</v>
      </c>
      <c r="D174" s="80"/>
      <c r="E174" s="80"/>
      <c r="F174" s="80"/>
      <c r="G174" s="110"/>
      <c r="H174" s="111">
        <f>G174*1.08</f>
        <v>0</v>
      </c>
      <c r="I174" s="112">
        <v>1</v>
      </c>
      <c r="J174" s="13">
        <f>G174*I174</f>
        <v>0</v>
      </c>
      <c r="K174" s="25"/>
      <c r="L174" s="14">
        <f>J174*1.08</f>
        <v>0</v>
      </c>
      <c r="M174" s="70"/>
    </row>
    <row r="175" spans="1:13" ht="56.25" x14ac:dyDescent="0.2">
      <c r="A175" s="122">
        <v>2</v>
      </c>
      <c r="B175" s="333" t="s">
        <v>136</v>
      </c>
      <c r="C175" s="122" t="s">
        <v>13</v>
      </c>
      <c r="D175" s="122"/>
      <c r="E175" s="122"/>
      <c r="F175" s="122"/>
      <c r="G175" s="104"/>
      <c r="H175" s="111">
        <f t="shared" ref="H175:H186" si="12">G175*1.08</f>
        <v>0</v>
      </c>
      <c r="I175" s="196">
        <v>40</v>
      </c>
      <c r="J175" s="13">
        <f t="shared" ref="J175:J186" si="13">G175*I175</f>
        <v>0</v>
      </c>
      <c r="K175" s="25"/>
      <c r="L175" s="14">
        <f t="shared" ref="L175:L186" si="14">J175*1.08</f>
        <v>0</v>
      </c>
      <c r="M175" s="70"/>
    </row>
    <row r="176" spans="1:13" x14ac:dyDescent="0.2">
      <c r="A176" s="122">
        <v>3</v>
      </c>
      <c r="B176" s="320" t="s">
        <v>137</v>
      </c>
      <c r="C176" s="80" t="s">
        <v>13</v>
      </c>
      <c r="D176" s="80"/>
      <c r="E176" s="80"/>
      <c r="F176" s="80"/>
      <c r="G176" s="110"/>
      <c r="H176" s="111">
        <f t="shared" si="12"/>
        <v>0</v>
      </c>
      <c r="I176" s="112">
        <v>1</v>
      </c>
      <c r="J176" s="13">
        <f t="shared" si="13"/>
        <v>0</v>
      </c>
      <c r="K176" s="25"/>
      <c r="L176" s="14">
        <f t="shared" si="14"/>
        <v>0</v>
      </c>
      <c r="M176" s="70"/>
    </row>
    <row r="177" spans="1:13" ht="33.75" x14ac:dyDescent="0.2">
      <c r="A177" s="122">
        <v>4</v>
      </c>
      <c r="B177" s="333" t="s">
        <v>138</v>
      </c>
      <c r="C177" s="122" t="s">
        <v>13</v>
      </c>
      <c r="D177" s="122"/>
      <c r="E177" s="122"/>
      <c r="F177" s="122"/>
      <c r="G177" s="104"/>
      <c r="H177" s="111">
        <f t="shared" si="12"/>
        <v>0</v>
      </c>
      <c r="I177" s="196">
        <v>5</v>
      </c>
      <c r="J177" s="13">
        <f t="shared" si="13"/>
        <v>0</v>
      </c>
      <c r="K177" s="25"/>
      <c r="L177" s="14">
        <f t="shared" si="14"/>
        <v>0</v>
      </c>
      <c r="M177" s="70"/>
    </row>
    <row r="178" spans="1:13" ht="33.75" x14ac:dyDescent="0.2">
      <c r="A178" s="122">
        <v>5</v>
      </c>
      <c r="B178" s="333" t="s">
        <v>139</v>
      </c>
      <c r="C178" s="122" t="s">
        <v>13</v>
      </c>
      <c r="D178" s="122"/>
      <c r="E178" s="122"/>
      <c r="F178" s="122"/>
      <c r="G178" s="104"/>
      <c r="H178" s="111">
        <f t="shared" si="12"/>
        <v>0</v>
      </c>
      <c r="I178" s="196">
        <v>2</v>
      </c>
      <c r="J178" s="13">
        <f t="shared" si="13"/>
        <v>0</v>
      </c>
      <c r="K178" s="25"/>
      <c r="L178" s="14">
        <f t="shared" si="14"/>
        <v>0</v>
      </c>
      <c r="M178" s="113"/>
    </row>
    <row r="179" spans="1:13" ht="33.75" x14ac:dyDescent="0.2">
      <c r="A179" s="122">
        <v>6</v>
      </c>
      <c r="B179" s="333" t="s">
        <v>140</v>
      </c>
      <c r="C179" s="122" t="s">
        <v>13</v>
      </c>
      <c r="D179" s="122"/>
      <c r="E179" s="122"/>
      <c r="F179" s="122"/>
      <c r="G179" s="104"/>
      <c r="H179" s="111">
        <f t="shared" si="12"/>
        <v>0</v>
      </c>
      <c r="I179" s="196">
        <v>2</v>
      </c>
      <c r="J179" s="13">
        <f t="shared" si="13"/>
        <v>0</v>
      </c>
      <c r="K179" s="25"/>
      <c r="L179" s="14">
        <f t="shared" si="14"/>
        <v>0</v>
      </c>
      <c r="M179" s="70"/>
    </row>
    <row r="180" spans="1:13" ht="22.5" x14ac:dyDescent="0.2">
      <c r="A180" s="122">
        <v>7</v>
      </c>
      <c r="B180" s="320" t="s">
        <v>141</v>
      </c>
      <c r="C180" s="80" t="s">
        <v>13</v>
      </c>
      <c r="D180" s="80"/>
      <c r="E180" s="80"/>
      <c r="F180" s="80"/>
      <c r="G180" s="110"/>
      <c r="H180" s="111">
        <f t="shared" si="12"/>
        <v>0</v>
      </c>
      <c r="I180" s="112">
        <v>50</v>
      </c>
      <c r="J180" s="13">
        <f t="shared" si="13"/>
        <v>0</v>
      </c>
      <c r="K180" s="25"/>
      <c r="L180" s="14">
        <f t="shared" si="14"/>
        <v>0</v>
      </c>
      <c r="M180" s="70"/>
    </row>
    <row r="181" spans="1:13" x14ac:dyDescent="0.2">
      <c r="A181" s="122">
        <v>8</v>
      </c>
      <c r="B181" s="333" t="s">
        <v>142</v>
      </c>
      <c r="C181" s="122" t="s">
        <v>13</v>
      </c>
      <c r="D181" s="122"/>
      <c r="E181" s="122"/>
      <c r="F181" s="122"/>
      <c r="G181" s="104"/>
      <c r="H181" s="111">
        <f t="shared" si="12"/>
        <v>0</v>
      </c>
      <c r="I181" s="196">
        <v>80</v>
      </c>
      <c r="J181" s="13">
        <f t="shared" si="13"/>
        <v>0</v>
      </c>
      <c r="K181" s="25"/>
      <c r="L181" s="14">
        <f t="shared" si="14"/>
        <v>0</v>
      </c>
      <c r="M181" s="70"/>
    </row>
    <row r="182" spans="1:13" ht="22.5" x14ac:dyDescent="0.2">
      <c r="A182" s="122">
        <v>9</v>
      </c>
      <c r="B182" s="333" t="s">
        <v>143</v>
      </c>
      <c r="C182" s="122" t="s">
        <v>13</v>
      </c>
      <c r="D182" s="122"/>
      <c r="E182" s="122"/>
      <c r="F182" s="122"/>
      <c r="G182" s="104"/>
      <c r="H182" s="111">
        <f t="shared" si="12"/>
        <v>0</v>
      </c>
      <c r="I182" s="196">
        <v>5</v>
      </c>
      <c r="J182" s="13">
        <f t="shared" si="13"/>
        <v>0</v>
      </c>
      <c r="K182" s="25"/>
      <c r="L182" s="14">
        <f t="shared" si="14"/>
        <v>0</v>
      </c>
      <c r="M182" s="70"/>
    </row>
    <row r="183" spans="1:13" ht="22.5" x14ac:dyDescent="0.2">
      <c r="A183" s="122">
        <v>10</v>
      </c>
      <c r="B183" s="333" t="s">
        <v>144</v>
      </c>
      <c r="C183" s="122" t="s">
        <v>13</v>
      </c>
      <c r="D183" s="122"/>
      <c r="E183" s="122"/>
      <c r="F183" s="122"/>
      <c r="G183" s="104"/>
      <c r="H183" s="111">
        <f t="shared" si="12"/>
        <v>0</v>
      </c>
      <c r="I183" s="196">
        <v>5</v>
      </c>
      <c r="J183" s="13">
        <f t="shared" si="13"/>
        <v>0</v>
      </c>
      <c r="K183" s="25"/>
      <c r="L183" s="14">
        <f t="shared" si="14"/>
        <v>0</v>
      </c>
      <c r="M183" s="70"/>
    </row>
    <row r="184" spans="1:13" ht="22.5" x14ac:dyDescent="0.2">
      <c r="A184" s="122">
        <v>11</v>
      </c>
      <c r="B184" s="333" t="s">
        <v>145</v>
      </c>
      <c r="C184" s="122" t="s">
        <v>13</v>
      </c>
      <c r="D184" s="122"/>
      <c r="E184" s="122"/>
      <c r="F184" s="122"/>
      <c r="G184" s="104"/>
      <c r="H184" s="111">
        <f t="shared" si="12"/>
        <v>0</v>
      </c>
      <c r="I184" s="196">
        <v>5</v>
      </c>
      <c r="J184" s="13">
        <f t="shared" si="13"/>
        <v>0</v>
      </c>
      <c r="K184" s="25"/>
      <c r="L184" s="14">
        <f t="shared" si="14"/>
        <v>0</v>
      </c>
      <c r="M184" s="70"/>
    </row>
    <row r="185" spans="1:13" ht="22.5" x14ac:dyDescent="0.2">
      <c r="A185" s="122">
        <v>12</v>
      </c>
      <c r="B185" s="333" t="s">
        <v>146</v>
      </c>
      <c r="C185" s="122" t="s">
        <v>13</v>
      </c>
      <c r="D185" s="122"/>
      <c r="E185" s="122"/>
      <c r="F185" s="122"/>
      <c r="G185" s="104"/>
      <c r="H185" s="111">
        <f t="shared" si="12"/>
        <v>0</v>
      </c>
      <c r="I185" s="196">
        <v>100</v>
      </c>
      <c r="J185" s="13">
        <f t="shared" si="13"/>
        <v>0</v>
      </c>
      <c r="K185" s="25"/>
      <c r="L185" s="14">
        <f t="shared" si="14"/>
        <v>0</v>
      </c>
      <c r="M185" s="113"/>
    </row>
    <row r="186" spans="1:13" ht="33.75" x14ac:dyDescent="0.2">
      <c r="A186" s="122">
        <v>13</v>
      </c>
      <c r="B186" s="333" t="s">
        <v>147</v>
      </c>
      <c r="C186" s="122" t="s">
        <v>13</v>
      </c>
      <c r="D186" s="122"/>
      <c r="E186" s="122"/>
      <c r="F186" s="122"/>
      <c r="G186" s="104"/>
      <c r="H186" s="111">
        <f t="shared" si="12"/>
        <v>0</v>
      </c>
      <c r="I186" s="196">
        <v>12</v>
      </c>
      <c r="J186" s="13">
        <f t="shared" si="13"/>
        <v>0</v>
      </c>
      <c r="K186" s="25"/>
      <c r="L186" s="14">
        <f t="shared" si="14"/>
        <v>0</v>
      </c>
      <c r="M186" s="113"/>
    </row>
    <row r="187" spans="1:13" x14ac:dyDescent="0.2">
      <c r="A187" s="122"/>
      <c r="B187" s="458" t="s">
        <v>29</v>
      </c>
      <c r="C187" s="458"/>
      <c r="D187" s="458"/>
      <c r="E187" s="458"/>
      <c r="F187" s="122"/>
      <c r="G187" s="129"/>
      <c r="H187" s="129" t="s">
        <v>30</v>
      </c>
      <c r="I187" s="82" t="str">
        <f>B172</f>
        <v>Pakiet 16</v>
      </c>
      <c r="J187" s="15">
        <f>SUM(J174:J186)</f>
        <v>0</v>
      </c>
      <c r="K187" s="299" t="s">
        <v>315</v>
      </c>
      <c r="L187" s="15">
        <f>SUM(L174:L186)</f>
        <v>0</v>
      </c>
      <c r="M187" s="70"/>
    </row>
    <row r="188" spans="1:13" x14ac:dyDescent="0.2">
      <c r="A188" s="132"/>
      <c r="B188" s="330"/>
      <c r="C188" s="133"/>
      <c r="D188" s="133"/>
      <c r="E188" s="133"/>
      <c r="F188" s="132"/>
      <c r="G188" s="134"/>
      <c r="H188" s="134"/>
      <c r="I188" s="135"/>
      <c r="J188" s="16"/>
      <c r="K188" s="426"/>
      <c r="L188" s="16"/>
      <c r="M188" s="70"/>
    </row>
    <row r="189" spans="1:13" x14ac:dyDescent="0.2">
      <c r="A189" s="197"/>
      <c r="B189" s="344" t="s">
        <v>148</v>
      </c>
      <c r="C189" s="30"/>
      <c r="D189" s="30"/>
      <c r="E189" s="30"/>
      <c r="F189" s="30"/>
      <c r="G189" s="198"/>
      <c r="H189" s="198"/>
      <c r="I189" s="30"/>
      <c r="J189" s="30"/>
      <c r="K189" s="197"/>
      <c r="L189" s="30"/>
    </row>
    <row r="190" spans="1:13" ht="36" x14ac:dyDescent="0.2">
      <c r="A190" s="31" t="s">
        <v>1</v>
      </c>
      <c r="B190" s="345" t="s">
        <v>2</v>
      </c>
      <c r="C190" s="31" t="s">
        <v>3</v>
      </c>
      <c r="D190" s="31" t="s">
        <v>149</v>
      </c>
      <c r="E190" s="31" t="s">
        <v>5</v>
      </c>
      <c r="F190" s="31" t="s">
        <v>150</v>
      </c>
      <c r="G190" s="200" t="s">
        <v>7</v>
      </c>
      <c r="H190" s="200" t="s">
        <v>16</v>
      </c>
      <c r="I190" s="31" t="s">
        <v>151</v>
      </c>
      <c r="J190" s="31" t="s">
        <v>11</v>
      </c>
      <c r="K190" s="31" t="s">
        <v>311</v>
      </c>
      <c r="L190" s="31" t="s">
        <v>8</v>
      </c>
      <c r="M190" s="70"/>
    </row>
    <row r="191" spans="1:13" ht="33.75" x14ac:dyDescent="0.2">
      <c r="A191" s="31">
        <v>1</v>
      </c>
      <c r="B191" s="346" t="s">
        <v>152</v>
      </c>
      <c r="C191" s="202" t="s">
        <v>13</v>
      </c>
      <c r="D191" s="203"/>
      <c r="E191" s="203"/>
      <c r="F191" s="201"/>
      <c r="G191" s="204"/>
      <c r="H191" s="205">
        <f>G191*1.08</f>
        <v>0</v>
      </c>
      <c r="I191" s="206">
        <v>4</v>
      </c>
      <c r="J191" s="32">
        <f>G191*I191</f>
        <v>0</v>
      </c>
      <c r="K191" s="32"/>
      <c r="L191" s="32">
        <f>J191*1.08</f>
        <v>0</v>
      </c>
      <c r="M191" s="70"/>
    </row>
    <row r="192" spans="1:13" x14ac:dyDescent="0.2">
      <c r="A192" s="207"/>
      <c r="B192" s="468" t="s">
        <v>115</v>
      </c>
      <c r="C192" s="468"/>
      <c r="D192" s="468"/>
      <c r="E192" s="468"/>
      <c r="F192" s="468"/>
      <c r="G192" s="468"/>
      <c r="H192" s="208" t="s">
        <v>30</v>
      </c>
      <c r="I192" s="207" t="str">
        <f>B189</f>
        <v>Pakiet 17</v>
      </c>
      <c r="J192" s="33">
        <f>SUM(J191)</f>
        <v>0</v>
      </c>
      <c r="K192" s="33" t="s">
        <v>315</v>
      </c>
      <c r="L192" s="33">
        <f>SUM(L191)</f>
        <v>0</v>
      </c>
      <c r="M192" s="70"/>
    </row>
    <row r="193" spans="1:13" x14ac:dyDescent="0.2">
      <c r="A193" s="209"/>
      <c r="B193" s="347"/>
      <c r="C193" s="210"/>
      <c r="D193" s="210"/>
      <c r="E193" s="210"/>
      <c r="F193" s="210"/>
      <c r="G193" s="210"/>
      <c r="H193" s="211"/>
      <c r="I193" s="209"/>
      <c r="J193" s="34"/>
      <c r="K193" s="34"/>
      <c r="L193" s="34"/>
      <c r="M193" s="70"/>
    </row>
    <row r="194" spans="1:13" x14ac:dyDescent="0.2">
      <c r="A194" s="74"/>
      <c r="B194" s="342" t="s">
        <v>153</v>
      </c>
      <c r="C194" s="182"/>
      <c r="D194" s="74"/>
      <c r="E194" s="74"/>
      <c r="F194" s="74"/>
      <c r="G194" s="44"/>
      <c r="H194" s="44"/>
      <c r="I194" s="135"/>
      <c r="J194" s="21"/>
      <c r="K194" s="429"/>
      <c r="L194" s="21"/>
      <c r="M194" s="70"/>
    </row>
    <row r="195" spans="1:13" ht="36" x14ac:dyDescent="0.2">
      <c r="A195" s="80" t="s">
        <v>1</v>
      </c>
      <c r="B195" s="320" t="s">
        <v>2</v>
      </c>
      <c r="C195" s="80" t="s">
        <v>3</v>
      </c>
      <c r="D195" s="80" t="s">
        <v>4</v>
      </c>
      <c r="E195" s="81" t="s">
        <v>5</v>
      </c>
      <c r="F195" s="81" t="s">
        <v>6</v>
      </c>
      <c r="G195" s="43" t="s">
        <v>7</v>
      </c>
      <c r="H195" s="43" t="s">
        <v>16</v>
      </c>
      <c r="I195" s="82" t="s">
        <v>9</v>
      </c>
      <c r="J195" s="12" t="s">
        <v>11</v>
      </c>
      <c r="K195" s="12" t="s">
        <v>311</v>
      </c>
      <c r="L195" s="4" t="s">
        <v>8</v>
      </c>
    </row>
    <row r="196" spans="1:13" ht="22.5" x14ac:dyDescent="0.2">
      <c r="A196" s="122">
        <v>1</v>
      </c>
      <c r="B196" s="320" t="s">
        <v>154</v>
      </c>
      <c r="C196" s="80" t="s">
        <v>13</v>
      </c>
      <c r="D196" s="80"/>
      <c r="E196" s="80"/>
      <c r="F196" s="183"/>
      <c r="G196" s="86"/>
      <c r="H196" s="43">
        <f>G196*1.08</f>
        <v>0</v>
      </c>
      <c r="I196" s="184">
        <v>160</v>
      </c>
      <c r="J196" s="14">
        <f>G196*I196</f>
        <v>0</v>
      </c>
      <c r="K196" s="4"/>
      <c r="L196" s="14">
        <f>J196*1.08</f>
        <v>0</v>
      </c>
      <c r="M196" s="70"/>
    </row>
    <row r="197" spans="1:13" x14ac:dyDescent="0.2">
      <c r="A197" s="80"/>
      <c r="B197" s="463" t="s">
        <v>127</v>
      </c>
      <c r="C197" s="463"/>
      <c r="D197" s="463"/>
      <c r="E197" s="463"/>
      <c r="F197" s="186"/>
      <c r="G197" s="187"/>
      <c r="H197" s="43" t="s">
        <v>30</v>
      </c>
      <c r="I197" s="188" t="str">
        <f>B194</f>
        <v>Pakiet 18</v>
      </c>
      <c r="J197" s="14">
        <f>SUM(J196)</f>
        <v>0</v>
      </c>
      <c r="K197" s="4" t="s">
        <v>315</v>
      </c>
      <c r="L197" s="14">
        <f>SUM(L196)</f>
        <v>0</v>
      </c>
      <c r="M197" s="70"/>
    </row>
    <row r="198" spans="1:13" x14ac:dyDescent="0.2">
      <c r="A198" s="74"/>
      <c r="B198" s="340"/>
      <c r="C198" s="171"/>
      <c r="D198" s="171"/>
      <c r="E198" s="171"/>
      <c r="F198" s="189"/>
      <c r="G198" s="190"/>
      <c r="H198" s="44"/>
      <c r="I198" s="135"/>
      <c r="J198" s="21"/>
      <c r="K198" s="429"/>
      <c r="L198" s="21"/>
      <c r="M198" s="70"/>
    </row>
    <row r="199" spans="1:13" x14ac:dyDescent="0.2">
      <c r="A199" s="74"/>
      <c r="B199" s="348" t="s">
        <v>155</v>
      </c>
      <c r="C199" s="212"/>
      <c r="D199" s="212"/>
      <c r="E199" s="212"/>
      <c r="F199" s="212"/>
      <c r="G199" s="213"/>
      <c r="H199" s="213"/>
      <c r="I199" s="69"/>
      <c r="J199" s="1"/>
      <c r="K199" s="433"/>
      <c r="L199" s="1"/>
      <c r="M199" s="70"/>
    </row>
    <row r="200" spans="1:13" ht="36" x14ac:dyDescent="0.2">
      <c r="A200" s="80" t="s">
        <v>1</v>
      </c>
      <c r="B200" s="320" t="s">
        <v>2</v>
      </c>
      <c r="C200" s="80" t="s">
        <v>3</v>
      </c>
      <c r="D200" s="80" t="s">
        <v>4</v>
      </c>
      <c r="E200" s="81" t="s">
        <v>5</v>
      </c>
      <c r="F200" s="81" t="s">
        <v>6</v>
      </c>
      <c r="G200" s="43" t="s">
        <v>7</v>
      </c>
      <c r="H200" s="43" t="s">
        <v>16</v>
      </c>
      <c r="I200" s="82" t="s">
        <v>9</v>
      </c>
      <c r="J200" s="4" t="s">
        <v>11</v>
      </c>
      <c r="K200" s="4" t="s">
        <v>311</v>
      </c>
      <c r="L200" s="4" t="s">
        <v>8</v>
      </c>
      <c r="M200" s="70"/>
    </row>
    <row r="201" spans="1:13" ht="45" x14ac:dyDescent="0.2">
      <c r="A201" s="80">
        <v>1</v>
      </c>
      <c r="B201" s="349" t="s">
        <v>156</v>
      </c>
      <c r="C201" s="81" t="s">
        <v>13</v>
      </c>
      <c r="D201" s="81"/>
      <c r="E201" s="81"/>
      <c r="F201" s="183"/>
      <c r="G201" s="86"/>
      <c r="H201" s="215">
        <f>G201*1.08</f>
        <v>0</v>
      </c>
      <c r="I201" s="103">
        <v>4</v>
      </c>
      <c r="J201" s="35">
        <f>G201*I201</f>
        <v>0</v>
      </c>
      <c r="K201" s="436"/>
      <c r="L201" s="35">
        <f>J201*1.08</f>
        <v>0</v>
      </c>
      <c r="M201" s="70"/>
    </row>
    <row r="202" spans="1:13" ht="45" x14ac:dyDescent="0.2">
      <c r="A202" s="80">
        <v>2</v>
      </c>
      <c r="B202" s="350" t="s">
        <v>157</v>
      </c>
      <c r="C202" s="216" t="s">
        <v>13</v>
      </c>
      <c r="D202" s="216"/>
      <c r="E202" s="216"/>
      <c r="F202" s="217"/>
      <c r="G202" s="218"/>
      <c r="H202" s="215">
        <f>G202*1.08</f>
        <v>0</v>
      </c>
      <c r="I202" s="103">
        <v>8</v>
      </c>
      <c r="J202" s="35">
        <f>G202*I202</f>
        <v>0</v>
      </c>
      <c r="K202" s="436"/>
      <c r="L202" s="35">
        <f>J202*1.08</f>
        <v>0</v>
      </c>
      <c r="M202" s="70"/>
    </row>
    <row r="203" spans="1:13" x14ac:dyDescent="0.2">
      <c r="A203" s="219"/>
      <c r="B203" s="467" t="s">
        <v>107</v>
      </c>
      <c r="C203" s="467"/>
      <c r="D203" s="467"/>
      <c r="E203" s="467"/>
      <c r="F203" s="219"/>
      <c r="G203" s="86"/>
      <c r="H203" s="43" t="s">
        <v>30</v>
      </c>
      <c r="I203" s="220" t="str">
        <f>B199</f>
        <v>Pakiet 19</v>
      </c>
      <c r="J203" s="35">
        <f>SUM(J201:J202)</f>
        <v>0</v>
      </c>
      <c r="K203" s="436" t="s">
        <v>315</v>
      </c>
      <c r="L203" s="35">
        <f>SUM(L201:L202)</f>
        <v>0</v>
      </c>
      <c r="M203" s="70"/>
    </row>
    <row r="204" spans="1:13" x14ac:dyDescent="0.2">
      <c r="A204" s="221"/>
      <c r="B204" s="351"/>
      <c r="C204" s="222"/>
      <c r="D204" s="222"/>
      <c r="E204" s="222"/>
      <c r="F204" s="221"/>
      <c r="G204" s="138"/>
      <c r="H204" s="44"/>
      <c r="I204" s="223"/>
      <c r="J204" s="36"/>
      <c r="K204" s="437"/>
      <c r="L204" s="36"/>
      <c r="M204" s="70"/>
    </row>
    <row r="205" spans="1:13" x14ac:dyDescent="0.2">
      <c r="A205" s="65"/>
      <c r="B205" s="343" t="s">
        <v>158</v>
      </c>
      <c r="C205" s="3"/>
      <c r="D205" s="3"/>
      <c r="E205" s="3"/>
      <c r="F205" s="3"/>
      <c r="G205" s="78"/>
      <c r="H205" s="78"/>
      <c r="I205" s="79"/>
      <c r="J205" s="3"/>
      <c r="K205" s="434"/>
      <c r="L205" s="3"/>
      <c r="M205" s="70"/>
    </row>
    <row r="206" spans="1:13" ht="36" x14ac:dyDescent="0.2">
      <c r="A206" s="80" t="s">
        <v>1</v>
      </c>
      <c r="B206" s="320" t="s">
        <v>2</v>
      </c>
      <c r="C206" s="80" t="s">
        <v>3</v>
      </c>
      <c r="D206" s="80" t="s">
        <v>4</v>
      </c>
      <c r="E206" s="81" t="s">
        <v>5</v>
      </c>
      <c r="F206" s="81" t="s">
        <v>6</v>
      </c>
      <c r="G206" s="43" t="s">
        <v>7</v>
      </c>
      <c r="H206" s="43" t="s">
        <v>16</v>
      </c>
      <c r="I206" s="82" t="s">
        <v>9</v>
      </c>
      <c r="J206" s="4" t="s">
        <v>11</v>
      </c>
      <c r="K206" s="4" t="s">
        <v>311</v>
      </c>
      <c r="L206" s="4" t="s">
        <v>8</v>
      </c>
      <c r="M206" s="70"/>
    </row>
    <row r="207" spans="1:13" ht="33.75" x14ac:dyDescent="0.2">
      <c r="A207" s="80">
        <v>1</v>
      </c>
      <c r="B207" s="320" t="s">
        <v>159</v>
      </c>
      <c r="C207" s="80" t="s">
        <v>13</v>
      </c>
      <c r="D207" s="80"/>
      <c r="E207" s="80"/>
      <c r="F207" s="80"/>
      <c r="G207" s="224"/>
      <c r="H207" s="43">
        <f>G207*1.08</f>
        <v>0</v>
      </c>
      <c r="I207" s="225">
        <v>180</v>
      </c>
      <c r="J207" s="14">
        <f>G207*I207</f>
        <v>0</v>
      </c>
      <c r="K207" s="4"/>
      <c r="L207" s="14">
        <f>J207*1.08</f>
        <v>0</v>
      </c>
      <c r="M207" s="70"/>
    </row>
    <row r="208" spans="1:13" x14ac:dyDescent="0.2">
      <c r="A208" s="80"/>
      <c r="B208" s="463" t="s">
        <v>133</v>
      </c>
      <c r="C208" s="463"/>
      <c r="D208" s="463"/>
      <c r="E208" s="463"/>
      <c r="F208" s="80"/>
      <c r="G208" s="43"/>
      <c r="H208" s="43" t="s">
        <v>30</v>
      </c>
      <c r="I208" s="82" t="str">
        <f>B205</f>
        <v>Pakiet 20</v>
      </c>
      <c r="J208" s="14">
        <f>SUM(J207)</f>
        <v>0</v>
      </c>
      <c r="K208" s="4" t="s">
        <v>315</v>
      </c>
      <c r="L208" s="14">
        <f>SUM(L207)</f>
        <v>0</v>
      </c>
    </row>
    <row r="209" spans="1:13" x14ac:dyDescent="0.2">
      <c r="A209" s="74"/>
      <c r="B209" s="340"/>
      <c r="C209" s="171"/>
      <c r="D209" s="171"/>
      <c r="E209" s="171"/>
      <c r="F209" s="74"/>
      <c r="G209" s="44"/>
      <c r="H209" s="44"/>
      <c r="I209" s="135"/>
      <c r="J209" s="21"/>
      <c r="K209" s="429"/>
      <c r="L209" s="21"/>
    </row>
    <row r="210" spans="1:13" x14ac:dyDescent="0.2">
      <c r="A210" s="132"/>
      <c r="B210" s="342" t="s">
        <v>160</v>
      </c>
      <c r="C210" s="465"/>
      <c r="D210" s="465"/>
      <c r="E210" s="465"/>
      <c r="F210" s="465"/>
      <c r="G210" s="465"/>
      <c r="H210" s="226"/>
      <c r="I210" s="135"/>
      <c r="J210" s="16"/>
      <c r="K210" s="426"/>
      <c r="L210" s="16"/>
      <c r="M210" s="128"/>
    </row>
    <row r="211" spans="1:13" ht="36" x14ac:dyDescent="0.2">
      <c r="A211" s="80" t="s">
        <v>1</v>
      </c>
      <c r="B211" s="320" t="s">
        <v>2</v>
      </c>
      <c r="C211" s="80" t="s">
        <v>3</v>
      </c>
      <c r="D211" s="80" t="s">
        <v>4</v>
      </c>
      <c r="E211" s="81" t="s">
        <v>5</v>
      </c>
      <c r="F211" s="81" t="s">
        <v>6</v>
      </c>
      <c r="G211" s="43" t="s">
        <v>7</v>
      </c>
      <c r="H211" s="43" t="s">
        <v>16</v>
      </c>
      <c r="I211" s="82" t="s">
        <v>9</v>
      </c>
      <c r="J211" s="12" t="s">
        <v>11</v>
      </c>
      <c r="K211" s="12" t="s">
        <v>311</v>
      </c>
      <c r="L211" s="4" t="s">
        <v>8</v>
      </c>
    </row>
    <row r="212" spans="1:13" x14ac:dyDescent="0.2">
      <c r="A212" s="122">
        <v>1</v>
      </c>
      <c r="B212" s="333" t="s">
        <v>161</v>
      </c>
      <c r="C212" s="227" t="s">
        <v>13</v>
      </c>
      <c r="D212" s="228"/>
      <c r="E212" s="122"/>
      <c r="F212" s="122"/>
      <c r="G212" s="129"/>
      <c r="H212" s="229">
        <f>G212*1.08</f>
        <v>0</v>
      </c>
      <c r="I212" s="184">
        <v>1800</v>
      </c>
      <c r="J212" s="15">
        <f>G212*I212</f>
        <v>0</v>
      </c>
      <c r="K212" s="299"/>
      <c r="L212" s="15">
        <f>J212*1.08</f>
        <v>0</v>
      </c>
      <c r="M212" s="70"/>
    </row>
    <row r="213" spans="1:13" ht="22.5" x14ac:dyDescent="0.2">
      <c r="A213" s="122">
        <v>2</v>
      </c>
      <c r="B213" s="333" t="s">
        <v>162</v>
      </c>
      <c r="C213" s="227" t="s">
        <v>13</v>
      </c>
      <c r="D213" s="228"/>
      <c r="E213" s="122"/>
      <c r="F213" s="230"/>
      <c r="G213" s="129"/>
      <c r="H213" s="229">
        <f t="shared" ref="H213:H228" si="15">G213*1.08</f>
        <v>0</v>
      </c>
      <c r="I213" s="184">
        <v>800</v>
      </c>
      <c r="J213" s="15">
        <f t="shared" ref="J213:J228" si="16">G213*I213</f>
        <v>0</v>
      </c>
      <c r="K213" s="299"/>
      <c r="L213" s="15">
        <f t="shared" ref="L213:L228" si="17">J213*1.08</f>
        <v>0</v>
      </c>
      <c r="M213" s="70"/>
    </row>
    <row r="214" spans="1:13" ht="33.75" x14ac:dyDescent="0.2">
      <c r="A214" s="122">
        <v>3</v>
      </c>
      <c r="B214" s="333" t="s">
        <v>163</v>
      </c>
      <c r="C214" s="227" t="s">
        <v>13</v>
      </c>
      <c r="D214" s="228"/>
      <c r="E214" s="122"/>
      <c r="F214" s="122"/>
      <c r="G214" s="129"/>
      <c r="H214" s="229">
        <f t="shared" si="15"/>
        <v>0</v>
      </c>
      <c r="I214" s="184">
        <v>20</v>
      </c>
      <c r="J214" s="15">
        <f t="shared" si="16"/>
        <v>0</v>
      </c>
      <c r="K214" s="299"/>
      <c r="L214" s="15">
        <f t="shared" si="17"/>
        <v>0</v>
      </c>
      <c r="M214" s="70"/>
    </row>
    <row r="215" spans="1:13" ht="22.5" x14ac:dyDescent="0.2">
      <c r="A215" s="122">
        <v>4</v>
      </c>
      <c r="B215" s="333" t="s">
        <v>164</v>
      </c>
      <c r="C215" s="227" t="s">
        <v>13</v>
      </c>
      <c r="D215" s="228"/>
      <c r="E215" s="122"/>
      <c r="F215" s="122"/>
      <c r="G215" s="129"/>
      <c r="H215" s="229">
        <f t="shared" si="15"/>
        <v>0</v>
      </c>
      <c r="I215" s="184">
        <v>340</v>
      </c>
      <c r="J215" s="15">
        <f t="shared" si="16"/>
        <v>0</v>
      </c>
      <c r="K215" s="299"/>
      <c r="L215" s="15">
        <f t="shared" si="17"/>
        <v>0</v>
      </c>
      <c r="M215" s="70"/>
    </row>
    <row r="216" spans="1:13" ht="22.5" x14ac:dyDescent="0.2">
      <c r="A216" s="122">
        <v>5</v>
      </c>
      <c r="B216" s="333" t="s">
        <v>165</v>
      </c>
      <c r="C216" s="227" t="s">
        <v>13</v>
      </c>
      <c r="D216" s="228"/>
      <c r="E216" s="122"/>
      <c r="F216" s="122"/>
      <c r="G216" s="129"/>
      <c r="H216" s="229">
        <f t="shared" si="15"/>
        <v>0</v>
      </c>
      <c r="I216" s="184">
        <v>400</v>
      </c>
      <c r="J216" s="15">
        <f t="shared" si="16"/>
        <v>0</v>
      </c>
      <c r="K216" s="299"/>
      <c r="L216" s="15">
        <f t="shared" si="17"/>
        <v>0</v>
      </c>
      <c r="M216" s="70"/>
    </row>
    <row r="217" spans="1:13" ht="22.5" x14ac:dyDescent="0.2">
      <c r="A217" s="122">
        <v>6</v>
      </c>
      <c r="B217" s="333" t="s">
        <v>166</v>
      </c>
      <c r="C217" s="227" t="s">
        <v>13</v>
      </c>
      <c r="D217" s="122"/>
      <c r="E217" s="122"/>
      <c r="F217" s="122"/>
      <c r="G217" s="231"/>
      <c r="H217" s="229">
        <f t="shared" si="15"/>
        <v>0</v>
      </c>
      <c r="I217" s="184">
        <v>10</v>
      </c>
      <c r="J217" s="15">
        <f t="shared" si="16"/>
        <v>0</v>
      </c>
      <c r="K217" s="299"/>
      <c r="L217" s="15">
        <f t="shared" si="17"/>
        <v>0</v>
      </c>
    </row>
    <row r="218" spans="1:13" ht="33.75" x14ac:dyDescent="0.2">
      <c r="A218" s="122">
        <v>7</v>
      </c>
      <c r="B218" s="333" t="s">
        <v>167</v>
      </c>
      <c r="C218" s="227" t="s">
        <v>13</v>
      </c>
      <c r="D218" s="232"/>
      <c r="E218" s="233"/>
      <c r="F218" s="234"/>
      <c r="G218" s="129"/>
      <c r="H218" s="229">
        <f t="shared" si="15"/>
        <v>0</v>
      </c>
      <c r="I218" s="184">
        <v>6000</v>
      </c>
      <c r="J218" s="15">
        <f t="shared" si="16"/>
        <v>0</v>
      </c>
      <c r="K218" s="299"/>
      <c r="L218" s="15">
        <f t="shared" si="17"/>
        <v>0</v>
      </c>
    </row>
    <row r="219" spans="1:13" ht="33.75" x14ac:dyDescent="0.2">
      <c r="A219" s="122">
        <v>8</v>
      </c>
      <c r="B219" s="352" t="s">
        <v>168</v>
      </c>
      <c r="C219" s="227" t="s">
        <v>13</v>
      </c>
      <c r="D219" s="143"/>
      <c r="E219" s="121"/>
      <c r="F219" s="235"/>
      <c r="G219" s="236"/>
      <c r="H219" s="229">
        <f t="shared" si="15"/>
        <v>0</v>
      </c>
      <c r="I219" s="184">
        <v>20000</v>
      </c>
      <c r="J219" s="15">
        <f t="shared" si="16"/>
        <v>0</v>
      </c>
      <c r="K219" s="299"/>
      <c r="L219" s="15">
        <f t="shared" si="17"/>
        <v>0</v>
      </c>
      <c r="M219" s="70"/>
    </row>
    <row r="220" spans="1:13" ht="33.75" x14ac:dyDescent="0.2">
      <c r="A220" s="122">
        <v>9</v>
      </c>
      <c r="B220" s="328" t="s">
        <v>169</v>
      </c>
      <c r="C220" s="227" t="s">
        <v>13</v>
      </c>
      <c r="D220" s="143"/>
      <c r="E220" s="121"/>
      <c r="F220" s="235"/>
      <c r="G220" s="236"/>
      <c r="H220" s="229">
        <f t="shared" si="15"/>
        <v>0</v>
      </c>
      <c r="I220" s="184">
        <v>600</v>
      </c>
      <c r="J220" s="15">
        <f t="shared" si="16"/>
        <v>0</v>
      </c>
      <c r="K220" s="299"/>
      <c r="L220" s="15">
        <f t="shared" si="17"/>
        <v>0</v>
      </c>
      <c r="M220" s="70"/>
    </row>
    <row r="221" spans="1:13" ht="22.5" x14ac:dyDescent="0.2">
      <c r="A221" s="122">
        <v>10</v>
      </c>
      <c r="B221" s="333" t="s">
        <v>170</v>
      </c>
      <c r="C221" s="122" t="s">
        <v>13</v>
      </c>
      <c r="D221" s="122"/>
      <c r="E221" s="122"/>
      <c r="F221" s="237"/>
      <c r="G221" s="238"/>
      <c r="H221" s="229">
        <f t="shared" si="15"/>
        <v>0</v>
      </c>
      <c r="I221" s="184">
        <v>10</v>
      </c>
      <c r="J221" s="15">
        <f t="shared" si="16"/>
        <v>0</v>
      </c>
      <c r="K221" s="299"/>
      <c r="L221" s="15">
        <f t="shared" si="17"/>
        <v>0</v>
      </c>
      <c r="M221" s="70"/>
    </row>
    <row r="222" spans="1:13" ht="22.5" x14ac:dyDescent="0.2">
      <c r="A222" s="122">
        <v>11</v>
      </c>
      <c r="B222" s="333" t="s">
        <v>171</v>
      </c>
      <c r="C222" s="227" t="s">
        <v>13</v>
      </c>
      <c r="D222" s="143"/>
      <c r="E222" s="121"/>
      <c r="F222" s="115"/>
      <c r="G222" s="236"/>
      <c r="H222" s="229">
        <f t="shared" si="15"/>
        <v>0</v>
      </c>
      <c r="I222" s="184">
        <v>5500</v>
      </c>
      <c r="J222" s="15">
        <f t="shared" si="16"/>
        <v>0</v>
      </c>
      <c r="K222" s="299"/>
      <c r="L222" s="15">
        <f t="shared" si="17"/>
        <v>0</v>
      </c>
      <c r="M222" s="70"/>
    </row>
    <row r="223" spans="1:13" ht="22.5" x14ac:dyDescent="0.2">
      <c r="A223" s="122">
        <v>12</v>
      </c>
      <c r="B223" s="333" t="s">
        <v>172</v>
      </c>
      <c r="C223" s="227" t="s">
        <v>13</v>
      </c>
      <c r="D223" s="143"/>
      <c r="E223" s="121"/>
      <c r="F223" s="115"/>
      <c r="G223" s="236"/>
      <c r="H223" s="229">
        <f t="shared" si="15"/>
        <v>0</v>
      </c>
      <c r="I223" s="184">
        <v>5500</v>
      </c>
      <c r="J223" s="15">
        <f t="shared" si="16"/>
        <v>0</v>
      </c>
      <c r="K223" s="299"/>
      <c r="L223" s="15">
        <f t="shared" si="17"/>
        <v>0</v>
      </c>
      <c r="M223" s="70"/>
    </row>
    <row r="224" spans="1:13" ht="22.5" x14ac:dyDescent="0.2">
      <c r="A224" s="122">
        <v>13</v>
      </c>
      <c r="B224" s="328" t="s">
        <v>173</v>
      </c>
      <c r="C224" s="227" t="s">
        <v>13</v>
      </c>
      <c r="D224" s="122"/>
      <c r="E224" s="121"/>
      <c r="F224" s="115"/>
      <c r="G224" s="236"/>
      <c r="H224" s="229">
        <f t="shared" si="15"/>
        <v>0</v>
      </c>
      <c r="I224" s="184">
        <v>90</v>
      </c>
      <c r="J224" s="15">
        <f t="shared" si="16"/>
        <v>0</v>
      </c>
      <c r="K224" s="299"/>
      <c r="L224" s="15">
        <f t="shared" si="17"/>
        <v>0</v>
      </c>
      <c r="M224" s="70"/>
    </row>
    <row r="225" spans="1:13" ht="33.75" x14ac:dyDescent="0.2">
      <c r="A225" s="122">
        <v>14</v>
      </c>
      <c r="B225" s="353" t="s">
        <v>174</v>
      </c>
      <c r="C225" s="239" t="s">
        <v>13</v>
      </c>
      <c r="D225" s="165"/>
      <c r="E225" s="240"/>
      <c r="F225" s="160"/>
      <c r="G225" s="241"/>
      <c r="H225" s="229">
        <f t="shared" si="15"/>
        <v>0</v>
      </c>
      <c r="I225" s="184">
        <v>10</v>
      </c>
      <c r="J225" s="15">
        <f t="shared" si="16"/>
        <v>0</v>
      </c>
      <c r="K225" s="299"/>
      <c r="L225" s="15">
        <f t="shared" si="17"/>
        <v>0</v>
      </c>
      <c r="M225" s="70"/>
    </row>
    <row r="226" spans="1:13" ht="33.75" x14ac:dyDescent="0.2">
      <c r="A226" s="122">
        <v>15</v>
      </c>
      <c r="B226" s="333" t="s">
        <v>175</v>
      </c>
      <c r="C226" s="239" t="s">
        <v>13</v>
      </c>
      <c r="D226" s="122"/>
      <c r="E226" s="122"/>
      <c r="F226" s="122"/>
      <c r="G226" s="129"/>
      <c r="H226" s="229">
        <f t="shared" si="15"/>
        <v>0</v>
      </c>
      <c r="I226" s="184">
        <v>20</v>
      </c>
      <c r="J226" s="15">
        <f t="shared" si="16"/>
        <v>0</v>
      </c>
      <c r="K226" s="299"/>
      <c r="L226" s="15">
        <f t="shared" si="17"/>
        <v>0</v>
      </c>
      <c r="M226" s="70"/>
    </row>
    <row r="227" spans="1:13" ht="22.5" x14ac:dyDescent="0.2">
      <c r="A227" s="165">
        <v>16</v>
      </c>
      <c r="B227" s="354" t="s">
        <v>176</v>
      </c>
      <c r="C227" s="216" t="s">
        <v>13</v>
      </c>
      <c r="D227" s="242"/>
      <c r="E227" s="242"/>
      <c r="F227" s="242"/>
      <c r="G227" s="218"/>
      <c r="H227" s="229">
        <f t="shared" si="15"/>
        <v>0</v>
      </c>
      <c r="I227" s="184">
        <v>2</v>
      </c>
      <c r="J227" s="15">
        <f t="shared" si="16"/>
        <v>0</v>
      </c>
      <c r="K227" s="299"/>
      <c r="L227" s="15">
        <f t="shared" si="17"/>
        <v>0</v>
      </c>
      <c r="M227" s="70"/>
    </row>
    <row r="228" spans="1:13" ht="22.5" x14ac:dyDescent="0.2">
      <c r="A228" s="122">
        <v>17</v>
      </c>
      <c r="B228" s="320" t="s">
        <v>177</v>
      </c>
      <c r="C228" s="216" t="s">
        <v>13</v>
      </c>
      <c r="D228" s="80"/>
      <c r="E228" s="80"/>
      <c r="F228" s="80"/>
      <c r="G228" s="86"/>
      <c r="H228" s="229">
        <f t="shared" si="15"/>
        <v>0</v>
      </c>
      <c r="I228" s="184">
        <v>1</v>
      </c>
      <c r="J228" s="15">
        <f t="shared" si="16"/>
        <v>0</v>
      </c>
      <c r="K228" s="299"/>
      <c r="L228" s="15">
        <f t="shared" si="17"/>
        <v>0</v>
      </c>
      <c r="M228" s="70"/>
    </row>
    <row r="229" spans="1:13" x14ac:dyDescent="0.2">
      <c r="A229" s="122"/>
      <c r="B229" s="458" t="s">
        <v>178</v>
      </c>
      <c r="C229" s="458"/>
      <c r="D229" s="458"/>
      <c r="E229" s="458"/>
      <c r="F229" s="122"/>
      <c r="G229" s="243"/>
      <c r="H229" s="129" t="s">
        <v>30</v>
      </c>
      <c r="I229" s="82" t="str">
        <f>B210</f>
        <v>Pakiet 21</v>
      </c>
      <c r="J229" s="15">
        <f>SUM(J212:J228)</f>
        <v>0</v>
      </c>
      <c r="K229" s="299" t="s">
        <v>315</v>
      </c>
      <c r="L229" s="15">
        <f>SUM(L212:L228)</f>
        <v>0</v>
      </c>
      <c r="M229" s="70"/>
    </row>
    <row r="230" spans="1:13" ht="45" x14ac:dyDescent="0.2">
      <c r="A230" s="132"/>
      <c r="B230" s="330" t="s">
        <v>179</v>
      </c>
      <c r="C230" s="133"/>
      <c r="D230" s="133"/>
      <c r="E230" s="133"/>
      <c r="F230" s="132"/>
      <c r="G230" s="134"/>
      <c r="H230" s="134"/>
      <c r="I230" s="135"/>
      <c r="J230" s="16"/>
      <c r="K230" s="426"/>
      <c r="L230" s="16"/>
      <c r="M230" s="70"/>
    </row>
    <row r="231" spans="1:13" x14ac:dyDescent="0.2">
      <c r="A231" s="132"/>
      <c r="B231" s="330"/>
      <c r="C231" s="133"/>
      <c r="D231" s="133"/>
      <c r="E231" s="133"/>
      <c r="F231" s="132"/>
      <c r="G231" s="134"/>
      <c r="H231" s="134"/>
      <c r="I231" s="135"/>
      <c r="J231" s="16"/>
      <c r="K231" s="426"/>
      <c r="L231" s="16"/>
      <c r="M231" s="70"/>
    </row>
    <row r="232" spans="1:13" x14ac:dyDescent="0.2">
      <c r="A232" s="74"/>
      <c r="B232" s="340" t="s">
        <v>180</v>
      </c>
      <c r="C232" s="191"/>
      <c r="D232" s="74"/>
      <c r="E232" s="74"/>
      <c r="F232" s="74"/>
      <c r="G232" s="44"/>
      <c r="H232" s="44"/>
      <c r="I232" s="135"/>
      <c r="J232" s="21"/>
      <c r="K232" s="429"/>
      <c r="L232" s="21"/>
      <c r="M232" s="70"/>
    </row>
    <row r="233" spans="1:13" ht="36" x14ac:dyDescent="0.2">
      <c r="A233" s="80" t="s">
        <v>1</v>
      </c>
      <c r="B233" s="320" t="s">
        <v>2</v>
      </c>
      <c r="C233" s="80" t="s">
        <v>3</v>
      </c>
      <c r="D233" s="80" t="s">
        <v>4</v>
      </c>
      <c r="E233" s="81" t="s">
        <v>5</v>
      </c>
      <c r="F233" s="81" t="s">
        <v>6</v>
      </c>
      <c r="G233" s="43" t="s">
        <v>7</v>
      </c>
      <c r="H233" s="43" t="s">
        <v>16</v>
      </c>
      <c r="I233" s="82" t="s">
        <v>9</v>
      </c>
      <c r="J233" s="4" t="s">
        <v>11</v>
      </c>
      <c r="K233" s="4" t="s">
        <v>311</v>
      </c>
      <c r="L233" s="4" t="s">
        <v>8</v>
      </c>
    </row>
    <row r="234" spans="1:13" ht="22.5" x14ac:dyDescent="0.2">
      <c r="A234" s="122">
        <v>1</v>
      </c>
      <c r="B234" s="320" t="s">
        <v>181</v>
      </c>
      <c r="C234" s="80" t="s">
        <v>13</v>
      </c>
      <c r="D234" s="80"/>
      <c r="E234" s="80"/>
      <c r="F234" s="183"/>
      <c r="G234" s="169"/>
      <c r="H234" s="43">
        <f>G234*1.08</f>
        <v>0</v>
      </c>
      <c r="I234" s="145">
        <v>600</v>
      </c>
      <c r="J234" s="14">
        <f>G234*I234</f>
        <v>0</v>
      </c>
      <c r="K234" s="4"/>
      <c r="L234" s="14">
        <f>J234*1.08</f>
        <v>0</v>
      </c>
      <c r="M234" s="70"/>
    </row>
    <row r="235" spans="1:13" x14ac:dyDescent="0.2">
      <c r="A235" s="80"/>
      <c r="B235" s="463" t="s">
        <v>130</v>
      </c>
      <c r="C235" s="463"/>
      <c r="D235" s="463"/>
      <c r="E235" s="463"/>
      <c r="F235" s="80"/>
      <c r="G235" s="43"/>
      <c r="H235" s="43" t="s">
        <v>30</v>
      </c>
      <c r="I235" s="82" t="str">
        <f>B232</f>
        <v>Pakiet 22</v>
      </c>
      <c r="J235" s="14">
        <f>SUM(J234)</f>
        <v>0</v>
      </c>
      <c r="K235" s="4" t="s">
        <v>315</v>
      </c>
      <c r="L235" s="14">
        <f>SUM(L234)</f>
        <v>0</v>
      </c>
      <c r="M235" s="70"/>
    </row>
    <row r="236" spans="1:13" x14ac:dyDescent="0.2">
      <c r="M236" s="70"/>
    </row>
    <row r="237" spans="1:13" x14ac:dyDescent="0.2">
      <c r="A237" s="132"/>
      <c r="B237" s="330" t="s">
        <v>182</v>
      </c>
      <c r="C237" s="466"/>
      <c r="D237" s="466"/>
      <c r="E237" s="466"/>
      <c r="F237" s="466"/>
      <c r="G237" s="466"/>
      <c r="H237" s="134"/>
      <c r="I237" s="135"/>
      <c r="J237" s="39"/>
      <c r="K237" s="438"/>
      <c r="L237" s="39"/>
    </row>
    <row r="238" spans="1:13" ht="36" x14ac:dyDescent="0.2">
      <c r="A238" s="80" t="s">
        <v>1</v>
      </c>
      <c r="B238" s="320" t="s">
        <v>183</v>
      </c>
      <c r="C238" s="80" t="s">
        <v>3</v>
      </c>
      <c r="D238" s="80" t="s">
        <v>4</v>
      </c>
      <c r="E238" s="81" t="s">
        <v>5</v>
      </c>
      <c r="F238" s="81" t="s">
        <v>6</v>
      </c>
      <c r="G238" s="43" t="s">
        <v>7</v>
      </c>
      <c r="H238" s="43" t="s">
        <v>16</v>
      </c>
      <c r="I238" s="82" t="s">
        <v>9</v>
      </c>
      <c r="J238" s="4" t="s">
        <v>11</v>
      </c>
      <c r="K238" s="4" t="s">
        <v>311</v>
      </c>
      <c r="L238" s="4" t="s">
        <v>8</v>
      </c>
      <c r="M238" s="70"/>
    </row>
    <row r="239" spans="1:13" ht="22.5" x14ac:dyDescent="0.2">
      <c r="A239" s="247">
        <v>1</v>
      </c>
      <c r="B239" s="356" t="s">
        <v>184</v>
      </c>
      <c r="C239" s="247" t="s">
        <v>13</v>
      </c>
      <c r="D239" s="248"/>
      <c r="E239" s="249"/>
      <c r="F239" s="250"/>
      <c r="G239" s="251"/>
      <c r="H239" s="42">
        <f>G239*1.08</f>
        <v>0</v>
      </c>
      <c r="I239" s="252">
        <v>1024</v>
      </c>
      <c r="J239" s="40">
        <f>G239*I239</f>
        <v>0</v>
      </c>
      <c r="K239" s="4"/>
      <c r="L239" s="41">
        <f>J239*1.08</f>
        <v>0</v>
      </c>
      <c r="M239" s="70"/>
    </row>
    <row r="240" spans="1:13" ht="33.75" x14ac:dyDescent="0.2">
      <c r="A240" s="80">
        <v>2</v>
      </c>
      <c r="B240" s="357" t="s">
        <v>185</v>
      </c>
      <c r="C240" s="80" t="s">
        <v>13</v>
      </c>
      <c r="D240" s="253"/>
      <c r="E240" s="254"/>
      <c r="F240" s="255"/>
      <c r="G240" s="256"/>
      <c r="H240" s="42">
        <f t="shared" ref="H240:H248" si="18">G240*1.08</f>
        <v>0</v>
      </c>
      <c r="I240" s="252">
        <v>70</v>
      </c>
      <c r="J240" s="40">
        <f t="shared" ref="J240:J248" si="19">G240*I240</f>
        <v>0</v>
      </c>
      <c r="K240" s="4"/>
      <c r="L240" s="41">
        <f t="shared" ref="L240:L248" si="20">J240*1.08</f>
        <v>0</v>
      </c>
      <c r="M240" s="70"/>
    </row>
    <row r="241" spans="1:13" ht="33.75" x14ac:dyDescent="0.2">
      <c r="A241" s="247">
        <v>3</v>
      </c>
      <c r="B241" s="357" t="s">
        <v>186</v>
      </c>
      <c r="C241" s="80" t="s">
        <v>13</v>
      </c>
      <c r="D241" s="253"/>
      <c r="E241" s="254"/>
      <c r="F241" s="255"/>
      <c r="G241" s="257"/>
      <c r="H241" s="42">
        <f t="shared" si="18"/>
        <v>0</v>
      </c>
      <c r="I241" s="252">
        <v>120</v>
      </c>
      <c r="J241" s="40">
        <f t="shared" si="19"/>
        <v>0</v>
      </c>
      <c r="K241" s="4"/>
      <c r="L241" s="41">
        <f t="shared" si="20"/>
        <v>0</v>
      </c>
      <c r="M241" s="70"/>
    </row>
    <row r="242" spans="1:13" ht="22.5" x14ac:dyDescent="0.2">
      <c r="A242" s="80">
        <v>4</v>
      </c>
      <c r="B242" s="354" t="s">
        <v>187</v>
      </c>
      <c r="C242" s="80" t="s">
        <v>13</v>
      </c>
      <c r="D242" s="258"/>
      <c r="E242" s="14"/>
      <c r="F242" s="4"/>
      <c r="G242" s="259"/>
      <c r="H242" s="42">
        <f t="shared" si="18"/>
        <v>0</v>
      </c>
      <c r="I242" s="252">
        <v>8</v>
      </c>
      <c r="J242" s="40">
        <f t="shared" si="19"/>
        <v>0</v>
      </c>
      <c r="K242" s="4"/>
      <c r="L242" s="41">
        <f t="shared" si="20"/>
        <v>0</v>
      </c>
    </row>
    <row r="243" spans="1:13" ht="22.5" x14ac:dyDescent="0.2">
      <c r="A243" s="247">
        <v>5</v>
      </c>
      <c r="B243" s="329" t="s">
        <v>188</v>
      </c>
      <c r="C243" s="80" t="s">
        <v>13</v>
      </c>
      <c r="D243" s="260"/>
      <c r="E243" s="249"/>
      <c r="F243" s="261"/>
      <c r="G243" s="259"/>
      <c r="H243" s="42">
        <f t="shared" si="18"/>
        <v>0</v>
      </c>
      <c r="I243" s="252">
        <v>12</v>
      </c>
      <c r="J243" s="40">
        <f t="shared" si="19"/>
        <v>0</v>
      </c>
      <c r="K243" s="4"/>
      <c r="L243" s="41">
        <f t="shared" si="20"/>
        <v>0</v>
      </c>
      <c r="M243" s="70"/>
    </row>
    <row r="244" spans="1:13" ht="22.5" x14ac:dyDescent="0.2">
      <c r="A244" s="80">
        <v>6</v>
      </c>
      <c r="B244" s="358" t="s">
        <v>189</v>
      </c>
      <c r="C244" s="80" t="s">
        <v>13</v>
      </c>
      <c r="D244" s="253"/>
      <c r="E244" s="254"/>
      <c r="F244" s="255"/>
      <c r="G244" s="259"/>
      <c r="H244" s="42">
        <f t="shared" si="18"/>
        <v>0</v>
      </c>
      <c r="I244" s="252">
        <v>100</v>
      </c>
      <c r="J244" s="40">
        <f t="shared" si="19"/>
        <v>0</v>
      </c>
      <c r="K244" s="4"/>
      <c r="L244" s="41">
        <f t="shared" si="20"/>
        <v>0</v>
      </c>
      <c r="M244" s="70"/>
    </row>
    <row r="245" spans="1:13" ht="22.5" x14ac:dyDescent="0.2">
      <c r="A245" s="247">
        <v>7</v>
      </c>
      <c r="B245" s="358" t="s">
        <v>190</v>
      </c>
      <c r="C245" s="80" t="s">
        <v>13</v>
      </c>
      <c r="D245" s="262"/>
      <c r="E245" s="254"/>
      <c r="F245" s="255"/>
      <c r="G245" s="259"/>
      <c r="H245" s="42">
        <f t="shared" si="18"/>
        <v>0</v>
      </c>
      <c r="I245" s="252">
        <v>180</v>
      </c>
      <c r="J245" s="40">
        <f t="shared" si="19"/>
        <v>0</v>
      </c>
      <c r="K245" s="4"/>
      <c r="L245" s="41">
        <f t="shared" si="20"/>
        <v>0</v>
      </c>
      <c r="M245" s="70"/>
    </row>
    <row r="246" spans="1:13" ht="22.5" x14ac:dyDescent="0.2">
      <c r="A246" s="80">
        <v>8</v>
      </c>
      <c r="B246" s="358" t="s">
        <v>191</v>
      </c>
      <c r="C246" s="80" t="s">
        <v>13</v>
      </c>
      <c r="D246" s="253"/>
      <c r="E246" s="254"/>
      <c r="F246" s="255"/>
      <c r="G246" s="259"/>
      <c r="H246" s="42">
        <f t="shared" si="18"/>
        <v>0</v>
      </c>
      <c r="I246" s="252">
        <v>320</v>
      </c>
      <c r="J246" s="40">
        <f t="shared" si="19"/>
        <v>0</v>
      </c>
      <c r="K246" s="4"/>
      <c r="L246" s="41">
        <f t="shared" si="20"/>
        <v>0</v>
      </c>
      <c r="M246" s="70"/>
    </row>
    <row r="247" spans="1:13" ht="22.5" x14ac:dyDescent="0.2">
      <c r="A247" s="263">
        <v>9</v>
      </c>
      <c r="B247" s="358" t="s">
        <v>192</v>
      </c>
      <c r="C247" s="242" t="s">
        <v>13</v>
      </c>
      <c r="D247" s="264"/>
      <c r="E247" s="265"/>
      <c r="F247" s="266"/>
      <c r="G247" s="267"/>
      <c r="H247" s="42">
        <f t="shared" si="18"/>
        <v>0</v>
      </c>
      <c r="I247" s="252">
        <v>210</v>
      </c>
      <c r="J247" s="40">
        <f t="shared" si="19"/>
        <v>0</v>
      </c>
      <c r="K247" s="4"/>
      <c r="L247" s="41">
        <f t="shared" si="20"/>
        <v>0</v>
      </c>
    </row>
    <row r="248" spans="1:13" ht="22.5" x14ac:dyDescent="0.2">
      <c r="A248" s="80">
        <v>10</v>
      </c>
      <c r="B248" s="320" t="s">
        <v>193</v>
      </c>
      <c r="C248" s="80" t="s">
        <v>13</v>
      </c>
      <c r="D248" s="258"/>
      <c r="E248" s="14"/>
      <c r="F248" s="4"/>
      <c r="G248" s="43"/>
      <c r="H248" s="42">
        <f t="shared" si="18"/>
        <v>0</v>
      </c>
      <c r="I248" s="252">
        <v>323</v>
      </c>
      <c r="J248" s="40">
        <f t="shared" si="19"/>
        <v>0</v>
      </c>
      <c r="K248" s="4"/>
      <c r="L248" s="41">
        <f t="shared" si="20"/>
        <v>0</v>
      </c>
      <c r="M248" s="70"/>
    </row>
    <row r="249" spans="1:13" ht="32.25" customHeight="1" x14ac:dyDescent="0.2">
      <c r="A249" s="258"/>
      <c r="B249" s="460" t="s">
        <v>194</v>
      </c>
      <c r="C249" s="461"/>
      <c r="D249" s="461"/>
      <c r="E249" s="461"/>
      <c r="F249" s="461"/>
      <c r="G249" s="462"/>
      <c r="H249" s="43" t="s">
        <v>30</v>
      </c>
      <c r="I249" s="188" t="str">
        <f>B237</f>
        <v>Pakiet 23</v>
      </c>
      <c r="J249" s="42">
        <f>SUM(J239:J248)</f>
        <v>0</v>
      </c>
      <c r="K249" s="439" t="s">
        <v>315</v>
      </c>
      <c r="L249" s="257">
        <f>SUM(L239:L248)</f>
        <v>0</v>
      </c>
      <c r="M249" s="70"/>
    </row>
    <row r="250" spans="1:13" ht="56.25" x14ac:dyDescent="0.2">
      <c r="A250" s="268"/>
      <c r="B250" s="340" t="s">
        <v>195</v>
      </c>
      <c r="C250" s="269"/>
      <c r="D250" s="268"/>
      <c r="E250" s="270"/>
      <c r="F250" s="271"/>
      <c r="G250" s="272"/>
      <c r="H250" s="44"/>
      <c r="I250" s="135"/>
      <c r="J250" s="44"/>
      <c r="K250" s="440"/>
      <c r="L250" s="44"/>
      <c r="M250" s="70"/>
    </row>
    <row r="251" spans="1:13" x14ac:dyDescent="0.2">
      <c r="A251" s="268"/>
      <c r="B251" s="340"/>
      <c r="C251" s="269"/>
      <c r="D251" s="268"/>
      <c r="E251" s="270"/>
      <c r="F251" s="271"/>
      <c r="G251" s="272"/>
      <c r="H251" s="44"/>
      <c r="I251" s="135"/>
      <c r="J251" s="44"/>
      <c r="K251" s="440"/>
      <c r="L251" s="44"/>
      <c r="M251" s="70"/>
    </row>
    <row r="252" spans="1:13" x14ac:dyDescent="0.2">
      <c r="A252" s="149"/>
      <c r="B252" s="343" t="s">
        <v>196</v>
      </c>
      <c r="C252" s="193"/>
      <c r="D252" s="193"/>
      <c r="E252" s="193"/>
      <c r="F252" s="193"/>
      <c r="G252" s="194"/>
      <c r="H252" s="151"/>
      <c r="I252" s="195"/>
      <c r="J252" s="29"/>
      <c r="K252" s="435"/>
      <c r="L252" s="29"/>
      <c r="M252" s="70"/>
    </row>
    <row r="253" spans="1:13" ht="36" x14ac:dyDescent="0.2">
      <c r="A253" s="80" t="s">
        <v>1</v>
      </c>
      <c r="B253" s="320" t="s">
        <v>2</v>
      </c>
      <c r="C253" s="80" t="s">
        <v>3</v>
      </c>
      <c r="D253" s="80" t="s">
        <v>4</v>
      </c>
      <c r="E253" s="81" t="s">
        <v>5</v>
      </c>
      <c r="F253" s="81" t="s">
        <v>6</v>
      </c>
      <c r="G253" s="43" t="s">
        <v>7</v>
      </c>
      <c r="H253" s="43" t="s">
        <v>16</v>
      </c>
      <c r="I253" s="82" t="s">
        <v>9</v>
      </c>
      <c r="J253" s="4" t="s">
        <v>11</v>
      </c>
      <c r="K253" s="4" t="s">
        <v>311</v>
      </c>
      <c r="L253" s="4" t="s">
        <v>8</v>
      </c>
      <c r="M253" s="70"/>
    </row>
    <row r="254" spans="1:13" ht="22.5" x14ac:dyDescent="0.2">
      <c r="A254" s="122">
        <v>1</v>
      </c>
      <c r="B254" s="333" t="s">
        <v>197</v>
      </c>
      <c r="C254" s="122" t="s">
        <v>13</v>
      </c>
      <c r="D254" s="122"/>
      <c r="E254" s="122"/>
      <c r="F254" s="122"/>
      <c r="G254" s="231"/>
      <c r="H254" s="129">
        <f>G254*1.08</f>
        <v>0</v>
      </c>
      <c r="I254" s="87">
        <v>2</v>
      </c>
      <c r="J254" s="15">
        <f>G254*I254</f>
        <v>0</v>
      </c>
      <c r="K254" s="299"/>
      <c r="L254" s="15">
        <f>J254*1.08</f>
        <v>0</v>
      </c>
      <c r="M254" s="70"/>
    </row>
    <row r="255" spans="1:13" ht="22.5" x14ac:dyDescent="0.2">
      <c r="A255" s="122">
        <v>2</v>
      </c>
      <c r="B255" s="333" t="s">
        <v>198</v>
      </c>
      <c r="C255" s="122" t="s">
        <v>13</v>
      </c>
      <c r="D255" s="122"/>
      <c r="E255" s="122"/>
      <c r="F255" s="122"/>
      <c r="G255" s="104"/>
      <c r="H255" s="129">
        <f>G255*1.08</f>
        <v>0</v>
      </c>
      <c r="I255" s="196">
        <v>10</v>
      </c>
      <c r="J255" s="15">
        <f>G255*I255</f>
        <v>0</v>
      </c>
      <c r="K255" s="299"/>
      <c r="L255" s="15">
        <f>J255*1.08</f>
        <v>0</v>
      </c>
      <c r="M255" s="70"/>
    </row>
    <row r="256" spans="1:13" ht="33.75" x14ac:dyDescent="0.2">
      <c r="A256" s="122">
        <v>3</v>
      </c>
      <c r="B256" s="333" t="s">
        <v>199</v>
      </c>
      <c r="C256" s="122" t="s">
        <v>13</v>
      </c>
      <c r="D256" s="122"/>
      <c r="E256" s="122"/>
      <c r="F256" s="122"/>
      <c r="G256" s="104"/>
      <c r="H256" s="129">
        <f>G256*1.08</f>
        <v>0</v>
      </c>
      <c r="I256" s="196">
        <v>2</v>
      </c>
      <c r="J256" s="15">
        <f>G256*I256</f>
        <v>0</v>
      </c>
      <c r="K256" s="299"/>
      <c r="L256" s="15">
        <f>J256*1.08</f>
        <v>0</v>
      </c>
      <c r="M256" s="70"/>
    </row>
    <row r="257" spans="1:13" x14ac:dyDescent="0.2">
      <c r="A257" s="122"/>
      <c r="B257" s="458" t="s">
        <v>200</v>
      </c>
      <c r="C257" s="458"/>
      <c r="D257" s="458"/>
      <c r="E257" s="458"/>
      <c r="F257" s="122"/>
      <c r="G257" s="129"/>
      <c r="H257" s="129" t="s">
        <v>30</v>
      </c>
      <c r="I257" s="82" t="str">
        <f>B252</f>
        <v>Pakiet 24</v>
      </c>
      <c r="J257" s="15">
        <f>SUM(J254:J256)</f>
        <v>0</v>
      </c>
      <c r="K257" s="299" t="s">
        <v>315</v>
      </c>
      <c r="L257" s="15">
        <f>SUM(L254:L256)</f>
        <v>0</v>
      </c>
    </row>
    <row r="258" spans="1:13" x14ac:dyDescent="0.2">
      <c r="A258" s="132"/>
      <c r="B258" s="330"/>
      <c r="C258" s="133"/>
      <c r="D258" s="133"/>
      <c r="E258" s="133"/>
      <c r="F258" s="132"/>
      <c r="G258" s="134"/>
      <c r="H258" s="134"/>
      <c r="I258" s="135"/>
      <c r="J258" s="16"/>
      <c r="K258" s="426"/>
      <c r="L258" s="16"/>
    </row>
    <row r="259" spans="1:13" x14ac:dyDescent="0.2">
      <c r="B259" s="359" t="s">
        <v>201</v>
      </c>
      <c r="C259" s="45"/>
      <c r="D259" s="45"/>
      <c r="E259" s="45"/>
      <c r="F259" s="45"/>
      <c r="G259" s="45"/>
      <c r="H259" s="45"/>
      <c r="I259" s="45"/>
      <c r="J259" s="45"/>
      <c r="K259" s="441"/>
      <c r="L259" s="45"/>
    </row>
    <row r="260" spans="1:13" ht="36" x14ac:dyDescent="0.2">
      <c r="A260" s="31" t="s">
        <v>1</v>
      </c>
      <c r="B260" s="345" t="s">
        <v>2</v>
      </c>
      <c r="C260" s="31" t="s">
        <v>3</v>
      </c>
      <c r="D260" s="31" t="s">
        <v>149</v>
      </c>
      <c r="E260" s="31" t="s">
        <v>5</v>
      </c>
      <c r="F260" s="31" t="s">
        <v>150</v>
      </c>
      <c r="G260" s="200" t="s">
        <v>7</v>
      </c>
      <c r="H260" s="200" t="s">
        <v>16</v>
      </c>
      <c r="I260" s="31" t="s">
        <v>151</v>
      </c>
      <c r="J260" s="31" t="s">
        <v>11</v>
      </c>
      <c r="K260" s="31" t="s">
        <v>311</v>
      </c>
      <c r="L260" s="31" t="s">
        <v>8</v>
      </c>
    </row>
    <row r="261" spans="1:13" ht="78.75" x14ac:dyDescent="0.2">
      <c r="A261" s="31">
        <v>1</v>
      </c>
      <c r="B261" s="345" t="s">
        <v>202</v>
      </c>
      <c r="C261" s="31" t="s">
        <v>13</v>
      </c>
      <c r="D261" s="31"/>
      <c r="E261" s="31"/>
      <c r="F261" s="31"/>
      <c r="G261" s="200"/>
      <c r="H261" s="200">
        <f>G261*1.08</f>
        <v>0</v>
      </c>
      <c r="I261" s="180">
        <v>670</v>
      </c>
      <c r="J261" s="46">
        <f>G261*I261</f>
        <v>0</v>
      </c>
      <c r="K261" s="46"/>
      <c r="L261" s="46">
        <f>J261*1.08</f>
        <v>0</v>
      </c>
    </row>
    <row r="262" spans="1:13" x14ac:dyDescent="0.2">
      <c r="A262" s="273"/>
      <c r="B262" s="345" t="s">
        <v>203</v>
      </c>
      <c r="C262" s="199"/>
      <c r="D262" s="199"/>
      <c r="E262" s="199"/>
      <c r="F262" s="199"/>
      <c r="G262" s="199"/>
      <c r="H262" s="200" t="s">
        <v>30</v>
      </c>
      <c r="I262" s="31" t="str">
        <f>B259</f>
        <v>Pakiet 25</v>
      </c>
      <c r="J262" s="46">
        <f>SUM(J261)</f>
        <v>0</v>
      </c>
      <c r="K262" s="46" t="s">
        <v>315</v>
      </c>
      <c r="L262" s="46">
        <f>SUM(L261)</f>
        <v>0</v>
      </c>
    </row>
    <row r="263" spans="1:13" x14ac:dyDescent="0.2">
      <c r="A263" s="274"/>
      <c r="B263" s="360"/>
      <c r="C263" s="275"/>
      <c r="D263" s="275"/>
      <c r="E263" s="275"/>
      <c r="F263" s="275"/>
      <c r="G263" s="275"/>
      <c r="H263" s="276"/>
      <c r="I263" s="274"/>
      <c r="J263" s="47"/>
      <c r="K263" s="47"/>
      <c r="L263" s="47"/>
    </row>
    <row r="264" spans="1:13" x14ac:dyDescent="0.2">
      <c r="A264" s="140"/>
      <c r="B264" s="332" t="s">
        <v>204</v>
      </c>
      <c r="C264" s="277"/>
      <c r="D264" s="278"/>
      <c r="E264" s="278"/>
      <c r="F264" s="278"/>
      <c r="G264" s="141"/>
      <c r="H264" s="141"/>
      <c r="I264" s="142"/>
      <c r="J264" s="48"/>
      <c r="K264" s="442"/>
      <c r="L264" s="48"/>
      <c r="M264" s="70"/>
    </row>
    <row r="265" spans="1:13" ht="36" x14ac:dyDescent="0.2">
      <c r="A265" s="80" t="s">
        <v>1</v>
      </c>
      <c r="B265" s="320" t="s">
        <v>2</v>
      </c>
      <c r="C265" s="80" t="s">
        <v>3</v>
      </c>
      <c r="D265" s="80" t="s">
        <v>4</v>
      </c>
      <c r="E265" s="81" t="s">
        <v>5</v>
      </c>
      <c r="F265" s="81" t="s">
        <v>6</v>
      </c>
      <c r="G265" s="43" t="s">
        <v>7</v>
      </c>
      <c r="H265" s="43" t="s">
        <v>16</v>
      </c>
      <c r="I265" s="82" t="s">
        <v>9</v>
      </c>
      <c r="J265" s="4" t="s">
        <v>11</v>
      </c>
      <c r="K265" s="4" t="s">
        <v>311</v>
      </c>
      <c r="L265" s="4" t="s">
        <v>8</v>
      </c>
      <c r="M265" s="70"/>
    </row>
    <row r="266" spans="1:13" ht="33.75" x14ac:dyDescent="0.2">
      <c r="A266" s="122">
        <v>1</v>
      </c>
      <c r="B266" s="333" t="s">
        <v>205</v>
      </c>
      <c r="C266" s="122" t="s">
        <v>13</v>
      </c>
      <c r="D266" s="122"/>
      <c r="E266" s="122"/>
      <c r="F266" s="122"/>
      <c r="G266" s="104"/>
      <c r="H266" s="129">
        <f>G266*1.08</f>
        <v>0</v>
      </c>
      <c r="I266" s="196">
        <v>65</v>
      </c>
      <c r="J266" s="15">
        <f>G266*I266</f>
        <v>0</v>
      </c>
      <c r="K266" s="299"/>
      <c r="L266" s="15">
        <f>J266*1.08</f>
        <v>0</v>
      </c>
      <c r="M266" s="70"/>
    </row>
    <row r="267" spans="1:13" x14ac:dyDescent="0.2">
      <c r="A267" s="122"/>
      <c r="B267" s="455" t="s">
        <v>130</v>
      </c>
      <c r="C267" s="456"/>
      <c r="D267" s="456"/>
      <c r="E267" s="457"/>
      <c r="F267" s="122"/>
      <c r="G267" s="129"/>
      <c r="H267" s="129" t="s">
        <v>30</v>
      </c>
      <c r="I267" s="188" t="str">
        <f>B264</f>
        <v>Pakiet 26</v>
      </c>
      <c r="J267" s="15">
        <f>SUM(J266)</f>
        <v>0</v>
      </c>
      <c r="K267" s="299" t="s">
        <v>315</v>
      </c>
      <c r="L267" s="15">
        <f>SUM(L266)</f>
        <v>0</v>
      </c>
      <c r="M267" s="128"/>
    </row>
    <row r="268" spans="1:13" x14ac:dyDescent="0.2">
      <c r="A268" s="132"/>
      <c r="B268" s="330"/>
      <c r="C268" s="133"/>
      <c r="D268" s="133"/>
      <c r="E268" s="133"/>
      <c r="F268" s="132"/>
      <c r="G268" s="134"/>
      <c r="H268" s="134"/>
      <c r="I268" s="135"/>
      <c r="J268" s="16"/>
      <c r="K268" s="426"/>
      <c r="L268" s="16"/>
      <c r="M268" s="128"/>
    </row>
    <row r="269" spans="1:13" x14ac:dyDescent="0.2">
      <c r="A269" s="140"/>
      <c r="B269" s="332" t="s">
        <v>206</v>
      </c>
      <c r="C269" s="277"/>
      <c r="D269" s="278"/>
      <c r="E269" s="278"/>
      <c r="F269" s="278"/>
      <c r="G269" s="141"/>
      <c r="H269" s="141"/>
      <c r="I269" s="142"/>
      <c r="J269" s="48"/>
      <c r="K269" s="442"/>
      <c r="L269" s="48"/>
      <c r="M269" s="70"/>
    </row>
    <row r="270" spans="1:13" ht="36" x14ac:dyDescent="0.2">
      <c r="A270" s="80" t="s">
        <v>1</v>
      </c>
      <c r="B270" s="320" t="s">
        <v>2</v>
      </c>
      <c r="C270" s="80" t="s">
        <v>3</v>
      </c>
      <c r="D270" s="80" t="s">
        <v>4</v>
      </c>
      <c r="E270" s="81" t="s">
        <v>5</v>
      </c>
      <c r="F270" s="81" t="s">
        <v>6</v>
      </c>
      <c r="G270" s="43" t="s">
        <v>7</v>
      </c>
      <c r="H270" s="43" t="s">
        <v>16</v>
      </c>
      <c r="I270" s="82" t="s">
        <v>9</v>
      </c>
      <c r="J270" s="4" t="s">
        <v>11</v>
      </c>
      <c r="K270" s="4" t="s">
        <v>311</v>
      </c>
      <c r="L270" s="4" t="s">
        <v>8</v>
      </c>
      <c r="M270" s="70"/>
    </row>
    <row r="271" spans="1:13" ht="22.5" x14ac:dyDescent="0.2">
      <c r="A271" s="122">
        <v>1</v>
      </c>
      <c r="B271" s="333" t="s">
        <v>207</v>
      </c>
      <c r="C271" s="122" t="s">
        <v>13</v>
      </c>
      <c r="D271" s="228"/>
      <c r="E271" s="122"/>
      <c r="F271" s="122"/>
      <c r="G271" s="169"/>
      <c r="H271" s="129">
        <f>G271*1.08</f>
        <v>0</v>
      </c>
      <c r="I271" s="145">
        <v>70</v>
      </c>
      <c r="J271" s="15">
        <f>G271*I271</f>
        <v>0</v>
      </c>
      <c r="K271" s="299"/>
      <c r="L271" s="15">
        <f>J271*1.08</f>
        <v>0</v>
      </c>
    </row>
    <row r="272" spans="1:13" ht="18" customHeight="1" x14ac:dyDescent="0.2">
      <c r="A272" s="122"/>
      <c r="B272" s="455" t="s">
        <v>208</v>
      </c>
      <c r="C272" s="456"/>
      <c r="D272" s="456"/>
      <c r="E272" s="457"/>
      <c r="F272" s="122"/>
      <c r="G272" s="214"/>
      <c r="H272" s="129" t="s">
        <v>30</v>
      </c>
      <c r="I272" s="279" t="str">
        <f>B269</f>
        <v>Pakiet 27</v>
      </c>
      <c r="J272" s="15">
        <f>SUM(J271)</f>
        <v>0</v>
      </c>
      <c r="K272" s="299" t="s">
        <v>315</v>
      </c>
      <c r="L272" s="15">
        <f>SUM(L271)</f>
        <v>0</v>
      </c>
      <c r="M272" s="128"/>
    </row>
    <row r="273" spans="1:13" x14ac:dyDescent="0.2">
      <c r="M273" s="70"/>
    </row>
    <row r="274" spans="1:13" x14ac:dyDescent="0.2">
      <c r="A274" s="65"/>
      <c r="B274" s="343" t="s">
        <v>209</v>
      </c>
      <c r="C274" s="3"/>
      <c r="D274" s="3"/>
      <c r="E274" s="3"/>
      <c r="F274" s="3"/>
      <c r="G274" s="78"/>
      <c r="H274" s="78"/>
      <c r="I274" s="79"/>
      <c r="J274" s="3"/>
      <c r="K274" s="434"/>
      <c r="L274" s="3"/>
      <c r="M274" s="70"/>
    </row>
    <row r="275" spans="1:13" ht="36" x14ac:dyDescent="0.2">
      <c r="A275" s="80" t="s">
        <v>1</v>
      </c>
      <c r="B275" s="320" t="s">
        <v>2</v>
      </c>
      <c r="C275" s="80" t="s">
        <v>3</v>
      </c>
      <c r="D275" s="80" t="s">
        <v>4</v>
      </c>
      <c r="E275" s="81" t="s">
        <v>5</v>
      </c>
      <c r="F275" s="81" t="s">
        <v>6</v>
      </c>
      <c r="G275" s="43" t="s">
        <v>7</v>
      </c>
      <c r="H275" s="43" t="s">
        <v>16</v>
      </c>
      <c r="I275" s="82" t="s">
        <v>9</v>
      </c>
      <c r="J275" s="4" t="s">
        <v>11</v>
      </c>
      <c r="K275" s="4" t="s">
        <v>311</v>
      </c>
      <c r="L275" s="4" t="s">
        <v>8</v>
      </c>
      <c r="M275" s="70"/>
    </row>
    <row r="276" spans="1:13" ht="33.75" x14ac:dyDescent="0.2">
      <c r="A276" s="80">
        <v>1</v>
      </c>
      <c r="B276" s="323" t="s">
        <v>210</v>
      </c>
      <c r="C276" s="80" t="s">
        <v>13</v>
      </c>
      <c r="D276" s="80"/>
      <c r="E276" s="80"/>
      <c r="F276" s="80"/>
      <c r="G276" s="144"/>
      <c r="H276" s="43">
        <f>G276*1.08</f>
        <v>0</v>
      </c>
      <c r="I276" s="225">
        <v>170</v>
      </c>
      <c r="J276" s="14">
        <f>G276*I276</f>
        <v>0</v>
      </c>
      <c r="K276" s="4"/>
      <c r="L276" s="14">
        <f>J276*1.08</f>
        <v>0</v>
      </c>
      <c r="M276" s="70"/>
    </row>
    <row r="277" spans="1:13" ht="33.75" x14ac:dyDescent="0.2">
      <c r="A277" s="80">
        <v>2</v>
      </c>
      <c r="B277" s="323" t="s">
        <v>211</v>
      </c>
      <c r="C277" s="80" t="s">
        <v>13</v>
      </c>
      <c r="D277" s="80"/>
      <c r="E277" s="80"/>
      <c r="F277" s="80"/>
      <c r="G277" s="144"/>
      <c r="H277" s="43">
        <f>G277*1.08</f>
        <v>0</v>
      </c>
      <c r="I277" s="225">
        <v>210</v>
      </c>
      <c r="J277" s="14">
        <f>G277*I277</f>
        <v>0</v>
      </c>
      <c r="K277" s="4"/>
      <c r="L277" s="14">
        <f>J277*1.08</f>
        <v>0</v>
      </c>
    </row>
    <row r="278" spans="1:13" ht="33.75" x14ac:dyDescent="0.2">
      <c r="A278" s="80">
        <v>3</v>
      </c>
      <c r="B278" s="323" t="s">
        <v>212</v>
      </c>
      <c r="C278" s="80" t="s">
        <v>13</v>
      </c>
      <c r="D278" s="80"/>
      <c r="E278" s="80"/>
      <c r="F278" s="80"/>
      <c r="G278" s="144"/>
      <c r="H278" s="43">
        <f>G278*1.08</f>
        <v>0</v>
      </c>
      <c r="I278" s="225">
        <v>85</v>
      </c>
      <c r="J278" s="14">
        <f>G278*I278</f>
        <v>0</v>
      </c>
      <c r="K278" s="4"/>
      <c r="L278" s="14">
        <f>J278*1.08</f>
        <v>0</v>
      </c>
    </row>
    <row r="279" spans="1:13" ht="24.75" customHeight="1" x14ac:dyDescent="0.2">
      <c r="A279" s="80"/>
      <c r="B279" s="463" t="s">
        <v>133</v>
      </c>
      <c r="C279" s="463"/>
      <c r="D279" s="463"/>
      <c r="E279" s="463"/>
      <c r="F279" s="80"/>
      <c r="G279" s="43"/>
      <c r="H279" s="43" t="s">
        <v>30</v>
      </c>
      <c r="I279" s="82" t="str">
        <f>B274</f>
        <v>Pakiet 28</v>
      </c>
      <c r="J279" s="14">
        <f>SUM(J276:J278)</f>
        <v>0</v>
      </c>
      <c r="K279" s="4" t="s">
        <v>315</v>
      </c>
      <c r="L279" s="14">
        <f>SUM(L276:L278)</f>
        <v>0</v>
      </c>
    </row>
    <row r="280" spans="1:13" x14ac:dyDescent="0.2">
      <c r="A280" s="74"/>
      <c r="B280" s="340"/>
      <c r="C280" s="171"/>
      <c r="D280" s="171"/>
      <c r="E280" s="171"/>
      <c r="F280" s="74"/>
      <c r="G280" s="44"/>
      <c r="H280" s="44"/>
      <c r="I280" s="135"/>
      <c r="J280" s="21"/>
      <c r="K280" s="429"/>
      <c r="L280" s="21"/>
    </row>
    <row r="281" spans="1:13" x14ac:dyDescent="0.2">
      <c r="A281" s="280"/>
      <c r="B281" s="361" t="s">
        <v>213</v>
      </c>
      <c r="C281" s="281"/>
      <c r="D281" s="281"/>
      <c r="E281" s="281"/>
      <c r="F281" s="281"/>
      <c r="G281" s="282"/>
      <c r="H281" s="283"/>
      <c r="I281" s="280"/>
      <c r="J281" s="49"/>
      <c r="K281" s="280"/>
      <c r="L281" s="49"/>
    </row>
    <row r="282" spans="1:13" ht="36" x14ac:dyDescent="0.2">
      <c r="A282" s="8" t="s">
        <v>1</v>
      </c>
      <c r="B282" s="323" t="s">
        <v>2</v>
      </c>
      <c r="C282" s="8" t="s">
        <v>3</v>
      </c>
      <c r="D282" s="8" t="s">
        <v>4</v>
      </c>
      <c r="E282" s="8" t="s">
        <v>5</v>
      </c>
      <c r="F282" s="8" t="s">
        <v>6</v>
      </c>
      <c r="G282" s="100" t="s">
        <v>7</v>
      </c>
      <c r="H282" s="100" t="s">
        <v>16</v>
      </c>
      <c r="I282" s="8" t="s">
        <v>9</v>
      </c>
      <c r="J282" s="8" t="s">
        <v>11</v>
      </c>
      <c r="K282" s="8" t="s">
        <v>311</v>
      </c>
      <c r="L282" s="8" t="s">
        <v>8</v>
      </c>
    </row>
    <row r="283" spans="1:13" ht="33.75" x14ac:dyDescent="0.2">
      <c r="A283" s="8">
        <v>1</v>
      </c>
      <c r="B283" s="323" t="s">
        <v>214</v>
      </c>
      <c r="C283" s="8" t="s">
        <v>100</v>
      </c>
      <c r="D283" s="8"/>
      <c r="E283" s="8"/>
      <c r="F283" s="8"/>
      <c r="G283" s="102"/>
      <c r="H283" s="100">
        <f>G283*1.08</f>
        <v>0</v>
      </c>
      <c r="I283" s="284">
        <v>29000</v>
      </c>
      <c r="J283" s="9">
        <f>G283*I283</f>
        <v>0</v>
      </c>
      <c r="K283" s="9"/>
      <c r="L283" s="9">
        <f>J283*1.08</f>
        <v>0</v>
      </c>
    </row>
    <row r="284" spans="1:13" ht="33.75" customHeight="1" x14ac:dyDescent="0.2">
      <c r="A284" s="8"/>
      <c r="B284" s="464" t="s">
        <v>215</v>
      </c>
      <c r="C284" s="464"/>
      <c r="D284" s="464"/>
      <c r="E284" s="464"/>
      <c r="F284" s="285"/>
      <c r="G284" s="102"/>
      <c r="H284" s="100" t="s">
        <v>30</v>
      </c>
      <c r="I284" s="285" t="str">
        <f>B281</f>
        <v>Pakiet 29</v>
      </c>
      <c r="J284" s="50">
        <f>SUM(J283)</f>
        <v>0</v>
      </c>
      <c r="K284" s="50"/>
      <c r="L284" s="50">
        <f>SUM(L283)</f>
        <v>0</v>
      </c>
    </row>
    <row r="285" spans="1:13" x14ac:dyDescent="0.2">
      <c r="A285" s="132"/>
      <c r="B285" s="330"/>
      <c r="C285" s="133"/>
      <c r="D285" s="133"/>
      <c r="E285" s="133"/>
      <c r="F285" s="132"/>
      <c r="G285" s="134"/>
      <c r="H285" s="134"/>
      <c r="I285" s="135"/>
      <c r="J285" s="16"/>
      <c r="K285" s="426"/>
      <c r="L285" s="16"/>
    </row>
    <row r="286" spans="1:13" x14ac:dyDescent="0.2">
      <c r="A286" s="280"/>
      <c r="B286" s="361" t="s">
        <v>216</v>
      </c>
      <c r="C286" s="281"/>
      <c r="D286" s="281"/>
      <c r="E286" s="281"/>
      <c r="F286" s="281"/>
      <c r="G286" s="282"/>
      <c r="H286" s="283"/>
      <c r="I286" s="280"/>
      <c r="J286" s="49"/>
      <c r="K286" s="280"/>
      <c r="L286" s="49"/>
    </row>
    <row r="287" spans="1:13" ht="36" x14ac:dyDescent="0.2">
      <c r="A287" s="8" t="s">
        <v>1</v>
      </c>
      <c r="B287" s="323" t="s">
        <v>2</v>
      </c>
      <c r="C287" s="8" t="s">
        <v>3</v>
      </c>
      <c r="D287" s="8" t="s">
        <v>4</v>
      </c>
      <c r="E287" s="8" t="s">
        <v>5</v>
      </c>
      <c r="F287" s="8" t="s">
        <v>6</v>
      </c>
      <c r="G287" s="100" t="s">
        <v>7</v>
      </c>
      <c r="H287" s="100" t="s">
        <v>16</v>
      </c>
      <c r="I287" s="8" t="s">
        <v>9</v>
      </c>
      <c r="J287" s="8" t="s">
        <v>11</v>
      </c>
      <c r="K287" s="8" t="s">
        <v>311</v>
      </c>
      <c r="L287" s="8" t="s">
        <v>8</v>
      </c>
    </row>
    <row r="288" spans="1:13" ht="45" x14ac:dyDescent="0.2">
      <c r="A288" s="8">
        <v>1</v>
      </c>
      <c r="B288" s="323" t="s">
        <v>217</v>
      </c>
      <c r="C288" s="8" t="s">
        <v>100</v>
      </c>
      <c r="D288" s="8"/>
      <c r="E288" s="8"/>
      <c r="F288" s="8"/>
      <c r="G288" s="102"/>
      <c r="H288" s="100">
        <f>G288*1.08</f>
        <v>0</v>
      </c>
      <c r="I288" s="284">
        <v>2700</v>
      </c>
      <c r="J288" s="9">
        <f>G288*I288</f>
        <v>0</v>
      </c>
      <c r="K288" s="9"/>
      <c r="L288" s="9">
        <f>J288*1.08</f>
        <v>0</v>
      </c>
    </row>
    <row r="289" spans="1:13" ht="33.75" x14ac:dyDescent="0.2">
      <c r="A289" s="8">
        <v>2</v>
      </c>
      <c r="B289" s="323" t="s">
        <v>218</v>
      </c>
      <c r="C289" s="8" t="s">
        <v>100</v>
      </c>
      <c r="D289" s="8"/>
      <c r="E289" s="8"/>
      <c r="F289" s="8"/>
      <c r="G289" s="102"/>
      <c r="H289" s="100">
        <f>G289*1.08</f>
        <v>0</v>
      </c>
      <c r="I289" s="103">
        <v>4500</v>
      </c>
      <c r="J289" s="9">
        <f>G289*I289</f>
        <v>0</v>
      </c>
      <c r="K289" s="9"/>
      <c r="L289" s="9">
        <f>J289*1.08</f>
        <v>0</v>
      </c>
    </row>
    <row r="290" spans="1:13" x14ac:dyDescent="0.2">
      <c r="A290" s="8"/>
      <c r="B290" s="464" t="s">
        <v>120</v>
      </c>
      <c r="C290" s="464"/>
      <c r="D290" s="464"/>
      <c r="E290" s="464"/>
      <c r="F290" s="285"/>
      <c r="G290" s="102"/>
      <c r="H290" s="100" t="s">
        <v>30</v>
      </c>
      <c r="I290" s="285" t="str">
        <f>B286</f>
        <v>Pakiet 30</v>
      </c>
      <c r="J290" s="50">
        <f>SUM(J288:J289)</f>
        <v>0</v>
      </c>
      <c r="K290" s="50" t="s">
        <v>315</v>
      </c>
      <c r="L290" s="50">
        <f>SUM(L288:L289)</f>
        <v>0</v>
      </c>
    </row>
    <row r="291" spans="1:13" x14ac:dyDescent="0.2">
      <c r="A291" s="132"/>
      <c r="B291" s="330"/>
      <c r="C291" s="133"/>
      <c r="D291" s="133"/>
      <c r="E291" s="133"/>
      <c r="F291" s="132"/>
      <c r="G291" s="134"/>
      <c r="H291" s="134"/>
      <c r="I291" s="135"/>
      <c r="J291" s="16"/>
      <c r="K291" s="426"/>
      <c r="L291" s="16"/>
      <c r="M291" s="70"/>
    </row>
    <row r="292" spans="1:13" x14ac:dyDescent="0.2">
      <c r="A292" s="132"/>
      <c r="B292" s="330" t="s">
        <v>219</v>
      </c>
      <c r="C292" s="133"/>
      <c r="D292" s="133"/>
      <c r="E292" s="133"/>
      <c r="F292" s="132"/>
      <c r="G292" s="134"/>
      <c r="H292" s="134"/>
      <c r="I292" s="135"/>
      <c r="J292" s="16"/>
      <c r="K292" s="426"/>
      <c r="L292" s="16"/>
      <c r="M292" s="70"/>
    </row>
    <row r="293" spans="1:13" ht="36" x14ac:dyDescent="0.2">
      <c r="A293" s="80" t="s">
        <v>1</v>
      </c>
      <c r="B293" s="320" t="s">
        <v>2</v>
      </c>
      <c r="C293" s="80" t="s">
        <v>3</v>
      </c>
      <c r="D293" s="80" t="s">
        <v>4</v>
      </c>
      <c r="E293" s="81" t="s">
        <v>5</v>
      </c>
      <c r="F293" s="81" t="s">
        <v>6</v>
      </c>
      <c r="G293" s="43" t="s">
        <v>7</v>
      </c>
      <c r="H293" s="43" t="s">
        <v>16</v>
      </c>
      <c r="I293" s="82" t="s">
        <v>9</v>
      </c>
      <c r="J293" s="12" t="s">
        <v>11</v>
      </c>
      <c r="K293" s="12" t="s">
        <v>311</v>
      </c>
      <c r="L293" s="4" t="s">
        <v>8</v>
      </c>
      <c r="M293" s="70"/>
    </row>
    <row r="294" spans="1:13" ht="22.5" x14ac:dyDescent="0.2">
      <c r="A294" s="122">
        <v>1</v>
      </c>
      <c r="B294" s="333" t="s">
        <v>220</v>
      </c>
      <c r="C294" s="122" t="s">
        <v>100</v>
      </c>
      <c r="D294" s="122"/>
      <c r="E294" s="122"/>
      <c r="F294" s="122"/>
      <c r="G294" s="129"/>
      <c r="H294" s="129">
        <f>G294*1.08</f>
        <v>0</v>
      </c>
      <c r="I294" s="196">
        <v>1500</v>
      </c>
      <c r="J294" s="15">
        <f>G294*I294</f>
        <v>0</v>
      </c>
      <c r="K294" s="299"/>
      <c r="L294" s="15">
        <f>J294*1.08</f>
        <v>0</v>
      </c>
      <c r="M294" s="70"/>
    </row>
    <row r="295" spans="1:13" ht="22.5" x14ac:dyDescent="0.2">
      <c r="A295" s="122">
        <v>2</v>
      </c>
      <c r="B295" s="333" t="s">
        <v>221</v>
      </c>
      <c r="C295" s="122" t="s">
        <v>100</v>
      </c>
      <c r="D295" s="122"/>
      <c r="E295" s="122"/>
      <c r="F295" s="122"/>
      <c r="G295" s="129"/>
      <c r="H295" s="129">
        <f>G295*1.08</f>
        <v>0</v>
      </c>
      <c r="I295" s="196">
        <v>2500</v>
      </c>
      <c r="J295" s="15">
        <f>G295*I295</f>
        <v>0</v>
      </c>
      <c r="K295" s="299"/>
      <c r="L295" s="15">
        <f>J295*1.08</f>
        <v>0</v>
      </c>
      <c r="M295" s="70"/>
    </row>
    <row r="296" spans="1:13" x14ac:dyDescent="0.2">
      <c r="A296" s="122"/>
      <c r="B296" s="458" t="s">
        <v>222</v>
      </c>
      <c r="C296" s="458"/>
      <c r="D296" s="458"/>
      <c r="E296" s="458"/>
      <c r="F296" s="122"/>
      <c r="G296" s="88"/>
      <c r="H296" s="129" t="s">
        <v>30</v>
      </c>
      <c r="I296" s="82" t="str">
        <f>B292</f>
        <v>Pakiet 31</v>
      </c>
      <c r="J296" s="15">
        <f>SUM(J294:J295)</f>
        <v>0</v>
      </c>
      <c r="K296" s="299" t="s">
        <v>315</v>
      </c>
      <c r="L296" s="15">
        <f>SUM(L294:L295)</f>
        <v>0</v>
      </c>
      <c r="M296" s="70"/>
    </row>
    <row r="297" spans="1:13" x14ac:dyDescent="0.2">
      <c r="A297" s="132"/>
      <c r="B297" s="330"/>
      <c r="C297" s="133"/>
      <c r="D297" s="133"/>
      <c r="E297" s="133"/>
      <c r="F297" s="132"/>
      <c r="G297" s="134"/>
      <c r="H297" s="134"/>
      <c r="I297" s="135"/>
      <c r="J297" s="16"/>
      <c r="K297" s="426"/>
      <c r="L297" s="16"/>
    </row>
    <row r="298" spans="1:13" x14ac:dyDescent="0.2">
      <c r="A298" s="65"/>
      <c r="B298" s="318" t="s">
        <v>223</v>
      </c>
      <c r="C298" s="75"/>
      <c r="D298" s="75"/>
      <c r="E298" s="75"/>
      <c r="F298" s="75"/>
      <c r="G298" s="78"/>
      <c r="H298" s="78"/>
      <c r="I298" s="69"/>
      <c r="J298" s="1"/>
      <c r="K298" s="433"/>
      <c r="L298" s="1"/>
    </row>
    <row r="299" spans="1:13" ht="36" x14ac:dyDescent="0.2">
      <c r="A299" s="80" t="s">
        <v>1</v>
      </c>
      <c r="B299" s="320" t="s">
        <v>2</v>
      </c>
      <c r="C299" s="80" t="s">
        <v>3</v>
      </c>
      <c r="D299" s="80" t="s">
        <v>4</v>
      </c>
      <c r="E299" s="81" t="s">
        <v>5</v>
      </c>
      <c r="F299" s="81" t="s">
        <v>6</v>
      </c>
      <c r="G299" s="43" t="s">
        <v>7</v>
      </c>
      <c r="H299" s="43" t="s">
        <v>16</v>
      </c>
      <c r="I299" s="82" t="s">
        <v>9</v>
      </c>
      <c r="J299" s="12" t="s">
        <v>11</v>
      </c>
      <c r="K299" s="12" t="s">
        <v>311</v>
      </c>
      <c r="L299" s="4" t="s">
        <v>8</v>
      </c>
      <c r="M299" s="70"/>
    </row>
    <row r="300" spans="1:13" ht="45" x14ac:dyDescent="0.2">
      <c r="A300" s="80">
        <v>1</v>
      </c>
      <c r="B300" s="349" t="s">
        <v>224</v>
      </c>
      <c r="C300" s="81" t="s">
        <v>13</v>
      </c>
      <c r="D300" s="81"/>
      <c r="E300" s="81"/>
      <c r="F300" s="183"/>
      <c r="H300" s="215">
        <f>G300*1.08</f>
        <v>0</v>
      </c>
      <c r="I300" s="286">
        <v>6</v>
      </c>
      <c r="J300" s="35">
        <f>G300*I300</f>
        <v>0</v>
      </c>
      <c r="K300" s="436"/>
      <c r="L300" s="35">
        <f>J300*1.08</f>
        <v>0</v>
      </c>
      <c r="M300" s="70"/>
    </row>
    <row r="301" spans="1:13" x14ac:dyDescent="0.2">
      <c r="A301" s="80"/>
      <c r="B301" s="463" t="s">
        <v>225</v>
      </c>
      <c r="C301" s="463"/>
      <c r="D301" s="463"/>
      <c r="E301" s="463"/>
      <c r="F301" s="80"/>
      <c r="G301" s="287"/>
      <c r="H301" s="43" t="s">
        <v>30</v>
      </c>
      <c r="I301" s="82" t="str">
        <f>B298</f>
        <v>Pakiet 32</v>
      </c>
      <c r="J301" s="14">
        <f>SUM(J300)</f>
        <v>0</v>
      </c>
      <c r="K301" s="4" t="s">
        <v>315</v>
      </c>
      <c r="L301" s="14">
        <f>SUM(L300)</f>
        <v>0</v>
      </c>
    </row>
    <row r="302" spans="1:13" x14ac:dyDescent="0.2">
      <c r="M302" s="70"/>
    </row>
    <row r="303" spans="1:13" x14ac:dyDescent="0.2">
      <c r="A303" s="132"/>
      <c r="B303" s="330"/>
      <c r="C303" s="133"/>
      <c r="D303" s="133"/>
      <c r="E303" s="133"/>
      <c r="F303" s="37"/>
      <c r="G303" s="37"/>
      <c r="H303" s="134"/>
      <c r="I303" s="135"/>
      <c r="J303" s="16"/>
      <c r="K303" s="426"/>
      <c r="L303" s="16"/>
      <c r="M303" s="70"/>
    </row>
    <row r="304" spans="1:13" x14ac:dyDescent="0.2">
      <c r="A304" s="149"/>
      <c r="B304" s="362" t="s">
        <v>226</v>
      </c>
      <c r="C304" s="193"/>
      <c r="D304" s="193"/>
      <c r="E304" s="193"/>
      <c r="F304" s="193"/>
      <c r="G304" s="194"/>
      <c r="H304" s="151"/>
      <c r="I304" s="195"/>
      <c r="J304" s="29"/>
      <c r="K304" s="435"/>
      <c r="L304" s="29"/>
    </row>
    <row r="305" spans="1:13" ht="36" x14ac:dyDescent="0.2">
      <c r="A305" s="80" t="s">
        <v>1</v>
      </c>
      <c r="B305" s="320" t="s">
        <v>2</v>
      </c>
      <c r="C305" s="80" t="s">
        <v>3</v>
      </c>
      <c r="D305" s="80" t="s">
        <v>4</v>
      </c>
      <c r="E305" s="81" t="s">
        <v>5</v>
      </c>
      <c r="F305" s="81" t="s">
        <v>6</v>
      </c>
      <c r="G305" s="43" t="s">
        <v>7</v>
      </c>
      <c r="H305" s="43" t="s">
        <v>16</v>
      </c>
      <c r="I305" s="82" t="s">
        <v>9</v>
      </c>
      <c r="J305" s="4" t="s">
        <v>11</v>
      </c>
      <c r="K305" s="4" t="s">
        <v>311</v>
      </c>
      <c r="L305" s="4" t="s">
        <v>8</v>
      </c>
    </row>
    <row r="306" spans="1:13" ht="33.75" x14ac:dyDescent="0.2">
      <c r="A306" s="122">
        <v>1</v>
      </c>
      <c r="B306" s="333" t="s">
        <v>227</v>
      </c>
      <c r="C306" s="122"/>
      <c r="D306" s="122"/>
      <c r="E306" s="122"/>
      <c r="F306" s="122"/>
      <c r="G306" s="104"/>
      <c r="H306" s="129">
        <f>G306*1.08</f>
        <v>0</v>
      </c>
      <c r="I306" s="196">
        <v>210</v>
      </c>
      <c r="J306" s="15">
        <f>G306*I306</f>
        <v>0</v>
      </c>
      <c r="K306" s="299"/>
      <c r="L306" s="15">
        <f>J306*1.08</f>
        <v>0</v>
      </c>
      <c r="M306" s="70"/>
    </row>
    <row r="307" spans="1:13" ht="30.75" customHeight="1" x14ac:dyDescent="0.2">
      <c r="A307" s="122"/>
      <c r="B307" s="458" t="s">
        <v>228</v>
      </c>
      <c r="C307" s="458"/>
      <c r="D307" s="458"/>
      <c r="E307" s="458"/>
      <c r="F307" s="122"/>
      <c r="G307" s="5"/>
      <c r="H307" s="129" t="s">
        <v>30</v>
      </c>
      <c r="I307" s="82" t="str">
        <f>B304</f>
        <v>Pakiet 33</v>
      </c>
      <c r="J307" s="15">
        <f>SUM(J306)</f>
        <v>0</v>
      </c>
      <c r="K307" s="299" t="s">
        <v>315</v>
      </c>
      <c r="L307" s="15">
        <f>SUM(L306)</f>
        <v>0</v>
      </c>
      <c r="M307" s="70"/>
    </row>
    <row r="308" spans="1:13" x14ac:dyDescent="0.2">
      <c r="M308" s="70"/>
    </row>
    <row r="309" spans="1:13" x14ac:dyDescent="0.2">
      <c r="M309" s="70"/>
    </row>
    <row r="310" spans="1:13" x14ac:dyDescent="0.2">
      <c r="A310" s="139"/>
      <c r="B310" s="363" t="s">
        <v>229</v>
      </c>
      <c r="C310" s="289"/>
      <c r="D310" s="289"/>
      <c r="E310" s="289"/>
      <c r="F310" s="289"/>
      <c r="G310" s="77"/>
      <c r="H310" s="78"/>
      <c r="I310" s="195"/>
      <c r="J310" s="51"/>
      <c r="K310" s="443"/>
      <c r="L310" s="51"/>
    </row>
    <row r="311" spans="1:13" ht="36" x14ac:dyDescent="0.2">
      <c r="A311" s="80" t="s">
        <v>1</v>
      </c>
      <c r="B311" s="320" t="s">
        <v>2</v>
      </c>
      <c r="C311" s="80" t="s">
        <v>3</v>
      </c>
      <c r="D311" s="80" t="s">
        <v>4</v>
      </c>
      <c r="E311" s="81" t="s">
        <v>5</v>
      </c>
      <c r="F311" s="81" t="s">
        <v>6</v>
      </c>
      <c r="G311" s="43" t="s">
        <v>7</v>
      </c>
      <c r="H311" s="43" t="s">
        <v>16</v>
      </c>
      <c r="I311" s="82" t="s">
        <v>9</v>
      </c>
      <c r="J311" s="4" t="s">
        <v>11</v>
      </c>
      <c r="K311" s="4" t="s">
        <v>311</v>
      </c>
      <c r="L311" s="4" t="s">
        <v>8</v>
      </c>
    </row>
    <row r="312" spans="1:13" ht="33.75" x14ac:dyDescent="0.2">
      <c r="A312" s="80">
        <v>1</v>
      </c>
      <c r="B312" s="320" t="s">
        <v>230</v>
      </c>
      <c r="C312" s="80" t="s">
        <v>13</v>
      </c>
      <c r="D312" s="80"/>
      <c r="E312" s="80"/>
      <c r="F312" s="80"/>
      <c r="G312" s="43"/>
      <c r="H312" s="43">
        <f>G312*1.08</f>
        <v>0</v>
      </c>
      <c r="I312" s="286">
        <v>60</v>
      </c>
      <c r="J312" s="14">
        <f>G312*I312</f>
        <v>0</v>
      </c>
      <c r="K312" s="4"/>
      <c r="L312" s="14">
        <f>J312*1.08</f>
        <v>0</v>
      </c>
    </row>
    <row r="313" spans="1:13" x14ac:dyDescent="0.2">
      <c r="A313" s="80"/>
      <c r="B313" s="463" t="s">
        <v>231</v>
      </c>
      <c r="C313" s="463"/>
      <c r="D313" s="463"/>
      <c r="E313" s="463"/>
      <c r="F313" s="80"/>
      <c r="G313" s="5"/>
      <c r="H313" s="86" t="s">
        <v>30</v>
      </c>
      <c r="I313" s="82" t="str">
        <f>B310</f>
        <v>Pakiet 34</v>
      </c>
      <c r="J313" s="14">
        <f>SUM(J312)</f>
        <v>0</v>
      </c>
      <c r="K313" s="4" t="s">
        <v>315</v>
      </c>
      <c r="L313" s="14">
        <f>SUM(L312)</f>
        <v>0</v>
      </c>
    </row>
    <row r="316" spans="1:13" x14ac:dyDescent="0.2">
      <c r="A316" s="94"/>
      <c r="B316" s="322" t="s">
        <v>232</v>
      </c>
      <c r="C316" s="30"/>
      <c r="D316" s="26"/>
      <c r="E316" s="26"/>
      <c r="F316" s="26"/>
      <c r="G316" s="96"/>
      <c r="H316" s="96"/>
      <c r="I316" s="176"/>
      <c r="J316" s="26"/>
      <c r="K316" s="94"/>
      <c r="L316" s="26"/>
    </row>
    <row r="317" spans="1:13" ht="36" x14ac:dyDescent="0.2">
      <c r="A317" s="8" t="s">
        <v>1</v>
      </c>
      <c r="B317" s="323" t="s">
        <v>2</v>
      </c>
      <c r="C317" s="8" t="s">
        <v>3</v>
      </c>
      <c r="D317" s="8" t="s">
        <v>4</v>
      </c>
      <c r="E317" s="8" t="s">
        <v>5</v>
      </c>
      <c r="F317" s="8" t="s">
        <v>6</v>
      </c>
      <c r="G317" s="100" t="s">
        <v>7</v>
      </c>
      <c r="H317" s="100" t="s">
        <v>16</v>
      </c>
      <c r="I317" s="8" t="s">
        <v>9</v>
      </c>
      <c r="J317" s="8" t="s">
        <v>11</v>
      </c>
      <c r="K317" s="8" t="s">
        <v>311</v>
      </c>
      <c r="L317" s="8" t="s">
        <v>8</v>
      </c>
    </row>
    <row r="318" spans="1:13" ht="33.75" x14ac:dyDescent="0.2">
      <c r="A318" s="177">
        <v>1</v>
      </c>
      <c r="B318" s="341" t="s">
        <v>233</v>
      </c>
      <c r="C318" s="177" t="s">
        <v>13</v>
      </c>
      <c r="D318" s="177"/>
      <c r="E318" s="177"/>
      <c r="F318" s="177"/>
      <c r="G318" s="179"/>
      <c r="H318" s="179">
        <f>G318*1.08</f>
        <v>0</v>
      </c>
      <c r="I318" s="196">
        <v>60</v>
      </c>
      <c r="J318" s="27">
        <f>G318*I318</f>
        <v>0</v>
      </c>
      <c r="K318" s="27"/>
      <c r="L318" s="27">
        <f>J318*1.08</f>
        <v>0</v>
      </c>
    </row>
    <row r="319" spans="1:13" x14ac:dyDescent="0.2">
      <c r="A319" s="177"/>
      <c r="B319" s="459" t="s">
        <v>231</v>
      </c>
      <c r="C319" s="459"/>
      <c r="D319" s="459"/>
      <c r="E319" s="459"/>
      <c r="F319" s="178"/>
      <c r="G319" s="287"/>
      <c r="H319" s="179" t="s">
        <v>30</v>
      </c>
      <c r="I319" s="8" t="str">
        <f>B316</f>
        <v>Pakiet 35</v>
      </c>
      <c r="J319" s="27">
        <f>SUM(J318:J318)</f>
        <v>0</v>
      </c>
      <c r="K319" s="27" t="s">
        <v>315</v>
      </c>
      <c r="L319" s="27">
        <f>SUM(L318:L318)</f>
        <v>0</v>
      </c>
    </row>
    <row r="321" spans="1:13" x14ac:dyDescent="0.2">
      <c r="A321" s="94"/>
      <c r="B321" s="322" t="s">
        <v>234</v>
      </c>
      <c r="C321" s="30"/>
      <c r="D321" s="26"/>
      <c r="E321" s="26"/>
      <c r="F321" s="26"/>
      <c r="G321" s="96"/>
      <c r="H321" s="96"/>
      <c r="I321" s="176"/>
      <c r="J321" s="26"/>
      <c r="K321" s="94"/>
      <c r="L321" s="26"/>
    </row>
    <row r="322" spans="1:13" ht="36" x14ac:dyDescent="0.2">
      <c r="A322" s="8" t="s">
        <v>1</v>
      </c>
      <c r="B322" s="323" t="s">
        <v>2</v>
      </c>
      <c r="C322" s="8" t="s">
        <v>3</v>
      </c>
      <c r="D322" s="8" t="s">
        <v>4</v>
      </c>
      <c r="E322" s="8" t="s">
        <v>5</v>
      </c>
      <c r="F322" s="8" t="s">
        <v>6</v>
      </c>
      <c r="G322" s="100" t="s">
        <v>7</v>
      </c>
      <c r="H322" s="100" t="s">
        <v>16</v>
      </c>
      <c r="I322" s="8" t="s">
        <v>9</v>
      </c>
      <c r="J322" s="8" t="s">
        <v>11</v>
      </c>
      <c r="K322" s="8" t="s">
        <v>311</v>
      </c>
      <c r="L322" s="8" t="s">
        <v>8</v>
      </c>
    </row>
    <row r="323" spans="1:13" ht="56.25" x14ac:dyDescent="0.2">
      <c r="A323" s="80">
        <v>1</v>
      </c>
      <c r="B323" s="320" t="s">
        <v>235</v>
      </c>
      <c r="C323" s="80" t="s">
        <v>13</v>
      </c>
      <c r="D323" s="80"/>
      <c r="E323" s="80"/>
      <c r="F323" s="80"/>
      <c r="G323" s="110"/>
      <c r="H323" s="111">
        <f>G323*1.08</f>
        <v>0</v>
      </c>
      <c r="I323" s="112">
        <v>13</v>
      </c>
      <c r="J323" s="13">
        <f>G323*I323</f>
        <v>0</v>
      </c>
      <c r="K323" s="25"/>
      <c r="L323" s="14">
        <f>J323*1.08</f>
        <v>0</v>
      </c>
      <c r="M323" s="113"/>
    </row>
    <row r="324" spans="1:13" x14ac:dyDescent="0.2">
      <c r="A324" s="273"/>
      <c r="B324" s="364" t="s">
        <v>231</v>
      </c>
      <c r="C324" s="290"/>
      <c r="D324" s="290"/>
      <c r="E324" s="290"/>
      <c r="F324" s="290"/>
      <c r="G324" s="104"/>
      <c r="H324" s="104" t="s">
        <v>30</v>
      </c>
      <c r="I324" s="291" t="str">
        <f>B321</f>
        <v>Pakiet 36</v>
      </c>
      <c r="J324" s="52">
        <f>SUM(J323)</f>
        <v>0</v>
      </c>
      <c r="K324" s="444" t="s">
        <v>315</v>
      </c>
      <c r="L324" s="53">
        <f>SUM(L323)</f>
        <v>0</v>
      </c>
    </row>
    <row r="325" spans="1:13" x14ac:dyDescent="0.2">
      <c r="A325" s="292"/>
      <c r="B325" s="365"/>
      <c r="C325" s="54"/>
      <c r="D325" s="54"/>
      <c r="E325" s="54"/>
      <c r="F325" s="54"/>
      <c r="G325" s="198"/>
      <c r="H325" s="198"/>
      <c r="I325" s="197"/>
      <c r="J325" s="54"/>
      <c r="K325" s="292"/>
      <c r="L325" s="54"/>
    </row>
    <row r="326" spans="1:13" x14ac:dyDescent="0.2">
      <c r="A326" s="94"/>
      <c r="B326" s="322" t="s">
        <v>236</v>
      </c>
      <c r="C326" s="30"/>
      <c r="D326" s="26"/>
      <c r="E326" s="26"/>
      <c r="F326" s="26"/>
      <c r="G326" s="96"/>
      <c r="H326" s="96"/>
      <c r="I326" s="176"/>
      <c r="J326" s="26"/>
      <c r="K326" s="94"/>
      <c r="L326" s="26"/>
    </row>
    <row r="327" spans="1:13" ht="36" x14ac:dyDescent="0.2">
      <c r="A327" s="8" t="s">
        <v>1</v>
      </c>
      <c r="B327" s="323" t="s">
        <v>2</v>
      </c>
      <c r="C327" s="8" t="s">
        <v>3</v>
      </c>
      <c r="D327" s="8" t="s">
        <v>4</v>
      </c>
      <c r="E327" s="8" t="s">
        <v>5</v>
      </c>
      <c r="F327" s="8" t="s">
        <v>6</v>
      </c>
      <c r="G327" s="100" t="s">
        <v>7</v>
      </c>
      <c r="H327" s="100" t="s">
        <v>16</v>
      </c>
      <c r="I327" s="8" t="s">
        <v>9</v>
      </c>
      <c r="J327" s="8" t="s">
        <v>11</v>
      </c>
      <c r="K327" s="8" t="s">
        <v>311</v>
      </c>
      <c r="L327" s="8" t="s">
        <v>8</v>
      </c>
    </row>
    <row r="328" spans="1:13" ht="22.5" x14ac:dyDescent="0.2">
      <c r="A328" s="177">
        <v>1</v>
      </c>
      <c r="B328" s="341" t="s">
        <v>237</v>
      </c>
      <c r="C328" s="177" t="s">
        <v>13</v>
      </c>
      <c r="D328" s="177"/>
      <c r="E328" s="177"/>
      <c r="F328" s="177"/>
      <c r="G328" s="104"/>
      <c r="H328" s="104">
        <f>G328*1.08</f>
        <v>0</v>
      </c>
      <c r="I328" s="196">
        <v>12</v>
      </c>
      <c r="J328" s="27">
        <f>G328*I328</f>
        <v>0</v>
      </c>
      <c r="K328" s="27"/>
      <c r="L328" s="27">
        <f>J328*1.08</f>
        <v>0</v>
      </c>
    </row>
    <row r="329" spans="1:13" x14ac:dyDescent="0.2">
      <c r="A329" s="177"/>
      <c r="B329" s="459" t="s">
        <v>238</v>
      </c>
      <c r="C329" s="459"/>
      <c r="D329" s="459"/>
      <c r="E329" s="459"/>
      <c r="F329" s="178"/>
      <c r="G329" s="5"/>
      <c r="H329" s="179" t="s">
        <v>30</v>
      </c>
      <c r="I329" s="8" t="str">
        <f>B326</f>
        <v>Pakiet 37</v>
      </c>
      <c r="J329" s="27">
        <f>SUM(J328)</f>
        <v>0</v>
      </c>
      <c r="K329" s="27" t="s">
        <v>315</v>
      </c>
      <c r="L329" s="27">
        <f>SUM(L328)</f>
        <v>0</v>
      </c>
    </row>
    <row r="331" spans="1:13" x14ac:dyDescent="0.2">
      <c r="A331" s="94"/>
      <c r="B331" s="322" t="s">
        <v>239</v>
      </c>
      <c r="C331" s="30"/>
      <c r="D331" s="26"/>
      <c r="E331" s="26"/>
      <c r="F331" s="26"/>
      <c r="G331" s="96"/>
      <c r="H331" s="96"/>
      <c r="I331" s="176"/>
      <c r="J331" s="26"/>
      <c r="K331" s="94"/>
      <c r="L331" s="26"/>
    </row>
    <row r="332" spans="1:13" ht="36" x14ac:dyDescent="0.2">
      <c r="A332" s="8" t="s">
        <v>1</v>
      </c>
      <c r="B332" s="323" t="s">
        <v>2</v>
      </c>
      <c r="C332" s="8" t="s">
        <v>3</v>
      </c>
      <c r="D332" s="8" t="s">
        <v>4</v>
      </c>
      <c r="E332" s="8" t="s">
        <v>5</v>
      </c>
      <c r="F332" s="8" t="s">
        <v>6</v>
      </c>
      <c r="G332" s="100" t="s">
        <v>7</v>
      </c>
      <c r="H332" s="100" t="s">
        <v>16</v>
      </c>
      <c r="I332" s="8" t="s">
        <v>9</v>
      </c>
      <c r="J332" s="8" t="s">
        <v>11</v>
      </c>
      <c r="K332" s="8" t="s">
        <v>311</v>
      </c>
      <c r="L332" s="8" t="s">
        <v>8</v>
      </c>
    </row>
    <row r="333" spans="1:13" ht="22.5" x14ac:dyDescent="0.2">
      <c r="A333" s="177">
        <v>1</v>
      </c>
      <c r="B333" s="341" t="s">
        <v>240</v>
      </c>
      <c r="C333" s="177" t="s">
        <v>13</v>
      </c>
      <c r="D333" s="177"/>
      <c r="E333" s="177"/>
      <c r="F333" s="177"/>
      <c r="G333" s="179"/>
      <c r="H333" s="179">
        <f>G333*1.08</f>
        <v>0</v>
      </c>
      <c r="I333" s="286">
        <v>100</v>
      </c>
      <c r="J333" s="27">
        <f>G333*I333</f>
        <v>0</v>
      </c>
      <c r="K333" s="27"/>
      <c r="L333" s="27">
        <f>J333*1.08</f>
        <v>0</v>
      </c>
    </row>
    <row r="334" spans="1:13" x14ac:dyDescent="0.2">
      <c r="A334" s="177"/>
      <c r="B334" s="459" t="s">
        <v>238</v>
      </c>
      <c r="C334" s="459"/>
      <c r="D334" s="459"/>
      <c r="E334" s="459"/>
      <c r="F334" s="178"/>
      <c r="G334" s="287"/>
      <c r="H334" s="179" t="s">
        <v>30</v>
      </c>
      <c r="I334" s="8" t="str">
        <f>B331</f>
        <v>Pakiet 38</v>
      </c>
      <c r="J334" s="27">
        <f>SUM(J333:J333)</f>
        <v>0</v>
      </c>
      <c r="K334" s="27" t="s">
        <v>315</v>
      </c>
      <c r="L334" s="27">
        <f>SUM(L333:L333)</f>
        <v>0</v>
      </c>
    </row>
    <row r="336" spans="1:13" x14ac:dyDescent="0.2">
      <c r="B336" s="366" t="s">
        <v>241</v>
      </c>
      <c r="C336" s="281"/>
      <c r="D336" s="281"/>
      <c r="E336" s="281"/>
      <c r="F336" s="281"/>
      <c r="G336" s="282"/>
      <c r="H336" s="282"/>
      <c r="I336" s="55"/>
      <c r="J336" s="55"/>
      <c r="K336" s="445"/>
      <c r="L336" s="56"/>
    </row>
    <row r="337" spans="1:13" ht="36" x14ac:dyDescent="0.2">
      <c r="A337" s="8" t="s">
        <v>1</v>
      </c>
      <c r="B337" s="323" t="s">
        <v>183</v>
      </c>
      <c r="C337" s="8" t="s">
        <v>3</v>
      </c>
      <c r="D337" s="8" t="s">
        <v>4</v>
      </c>
      <c r="E337" s="8" t="s">
        <v>5</v>
      </c>
      <c r="F337" s="8" t="s">
        <v>6</v>
      </c>
      <c r="G337" s="100" t="s">
        <v>7</v>
      </c>
      <c r="H337" s="100" t="s">
        <v>16</v>
      </c>
      <c r="I337" s="8" t="s">
        <v>9</v>
      </c>
      <c r="J337" s="8" t="s">
        <v>11</v>
      </c>
      <c r="K337" s="8" t="s">
        <v>311</v>
      </c>
      <c r="L337" s="8" t="s">
        <v>8</v>
      </c>
      <c r="M337" s="70"/>
    </row>
    <row r="338" spans="1:13" ht="33.75" x14ac:dyDescent="0.2">
      <c r="A338" s="8">
        <v>1</v>
      </c>
      <c r="B338" s="323" t="s">
        <v>242</v>
      </c>
      <c r="C338" s="8" t="s">
        <v>13</v>
      </c>
      <c r="D338" s="8"/>
      <c r="E338" s="8"/>
      <c r="F338" s="8"/>
      <c r="G338" s="102"/>
      <c r="H338" s="100">
        <f>G338*1.08</f>
        <v>0</v>
      </c>
      <c r="I338" s="286">
        <v>500</v>
      </c>
      <c r="J338" s="10">
        <f>G338*I338</f>
        <v>0</v>
      </c>
      <c r="K338" s="10"/>
      <c r="L338" s="10">
        <f>J338*1.08</f>
        <v>0</v>
      </c>
    </row>
    <row r="339" spans="1:13" x14ac:dyDescent="0.2">
      <c r="A339" s="8"/>
      <c r="B339" s="464" t="s">
        <v>243</v>
      </c>
      <c r="C339" s="464"/>
      <c r="D339" s="464"/>
      <c r="E339" s="464"/>
      <c r="F339" s="8"/>
      <c r="G339" s="287"/>
      <c r="H339" s="100" t="s">
        <v>30</v>
      </c>
      <c r="I339" s="8" t="str">
        <f>B336</f>
        <v>Pakiet 39</v>
      </c>
      <c r="J339" s="10">
        <f>SUM(J338)</f>
        <v>0</v>
      </c>
      <c r="K339" s="10" t="s">
        <v>315</v>
      </c>
      <c r="L339" s="10">
        <f>SUM(L338)</f>
        <v>0</v>
      </c>
      <c r="M339" s="70"/>
    </row>
    <row r="340" spans="1:13" x14ac:dyDescent="0.2">
      <c r="M340" s="70"/>
    </row>
    <row r="341" spans="1:13" x14ac:dyDescent="0.2">
      <c r="M341" s="70"/>
    </row>
    <row r="342" spans="1:13" x14ac:dyDescent="0.2">
      <c r="A342" s="65"/>
      <c r="B342" s="343" t="s">
        <v>244</v>
      </c>
      <c r="C342" s="295"/>
      <c r="D342" s="295"/>
      <c r="E342" s="295"/>
      <c r="F342" s="295"/>
      <c r="G342" s="296"/>
      <c r="H342" s="296"/>
      <c r="I342" s="195"/>
      <c r="J342" s="57"/>
      <c r="K342" s="423"/>
      <c r="L342" s="57"/>
      <c r="M342" s="70"/>
    </row>
    <row r="343" spans="1:13" ht="36" x14ac:dyDescent="0.2">
      <c r="A343" s="80" t="s">
        <v>1</v>
      </c>
      <c r="B343" s="320" t="s">
        <v>2</v>
      </c>
      <c r="C343" s="80" t="s">
        <v>3</v>
      </c>
      <c r="D343" s="80" t="s">
        <v>4</v>
      </c>
      <c r="E343" s="81" t="s">
        <v>5</v>
      </c>
      <c r="F343" s="81" t="s">
        <v>6</v>
      </c>
      <c r="G343" s="43" t="s">
        <v>7</v>
      </c>
      <c r="H343" s="43" t="s">
        <v>16</v>
      </c>
      <c r="I343" s="82" t="s">
        <v>9</v>
      </c>
      <c r="J343" s="4" t="s">
        <v>11</v>
      </c>
      <c r="K343" s="4" t="s">
        <v>311</v>
      </c>
      <c r="L343" s="4" t="s">
        <v>8</v>
      </c>
      <c r="M343" s="70"/>
    </row>
    <row r="344" spans="1:13" ht="33.75" x14ac:dyDescent="0.2">
      <c r="A344" s="80">
        <v>1</v>
      </c>
      <c r="B344" s="320" t="s">
        <v>246</v>
      </c>
      <c r="C344" s="80" t="s">
        <v>13</v>
      </c>
      <c r="D344" s="80"/>
      <c r="E344" s="80"/>
      <c r="F344" s="80"/>
      <c r="G344" s="104"/>
      <c r="H344" s="297">
        <f>G344*1.08</f>
        <v>0</v>
      </c>
      <c r="I344" s="196">
        <v>180</v>
      </c>
      <c r="J344" s="14">
        <f>G344*I344</f>
        <v>0</v>
      </c>
      <c r="K344" s="4"/>
      <c r="L344" s="14">
        <f>J344*1.08</f>
        <v>0</v>
      </c>
    </row>
    <row r="345" spans="1:13" ht="33.75" x14ac:dyDescent="0.2">
      <c r="A345" s="80">
        <v>2</v>
      </c>
      <c r="B345" s="320" t="s">
        <v>247</v>
      </c>
      <c r="C345" s="80" t="s">
        <v>13</v>
      </c>
      <c r="D345" s="80"/>
      <c r="E345" s="80"/>
      <c r="F345" s="80"/>
      <c r="G345" s="104"/>
      <c r="H345" s="256">
        <f>G345*1.08</f>
        <v>0</v>
      </c>
      <c r="I345" s="196">
        <v>200</v>
      </c>
      <c r="J345" s="14">
        <f>G345*I345</f>
        <v>0</v>
      </c>
      <c r="K345" s="4"/>
      <c r="L345" s="14">
        <f>J345*1.08</f>
        <v>0</v>
      </c>
      <c r="M345" s="70"/>
    </row>
    <row r="346" spans="1:13" x14ac:dyDescent="0.2">
      <c r="A346" s="80"/>
      <c r="B346" s="460" t="s">
        <v>238</v>
      </c>
      <c r="C346" s="461"/>
      <c r="D346" s="461"/>
      <c r="E346" s="462"/>
      <c r="F346" s="80"/>
      <c r="G346" s="5"/>
      <c r="H346" s="43" t="s">
        <v>30</v>
      </c>
      <c r="I346" s="82" t="str">
        <f>B342</f>
        <v>Pakiet 40</v>
      </c>
      <c r="J346" s="14">
        <f>SUM(J344:J345)</f>
        <v>0</v>
      </c>
      <c r="K346" s="4" t="s">
        <v>315</v>
      </c>
      <c r="L346" s="14">
        <f>SUM(L344:L345)</f>
        <v>0</v>
      </c>
      <c r="M346" s="70"/>
    </row>
    <row r="347" spans="1:13" x14ac:dyDescent="0.2">
      <c r="A347" s="74"/>
      <c r="B347" s="340"/>
      <c r="C347" s="171"/>
      <c r="D347" s="171"/>
      <c r="E347" s="171"/>
      <c r="F347" s="74"/>
      <c r="G347" s="298"/>
      <c r="H347" s="44"/>
      <c r="I347" s="135"/>
      <c r="J347" s="21"/>
      <c r="K347" s="429"/>
      <c r="L347" s="21"/>
      <c r="M347" s="70"/>
    </row>
    <row r="348" spans="1:13" x14ac:dyDescent="0.2">
      <c r="A348" s="149"/>
      <c r="B348" s="343" t="s">
        <v>245</v>
      </c>
      <c r="C348" s="193"/>
      <c r="D348" s="193"/>
      <c r="E348" s="193"/>
      <c r="F348" s="193"/>
      <c r="G348" s="194"/>
      <c r="H348" s="151"/>
      <c r="I348" s="79"/>
      <c r="J348" s="58"/>
      <c r="K348" s="446"/>
      <c r="L348" s="58"/>
      <c r="M348" s="70"/>
    </row>
    <row r="349" spans="1:13" ht="36" x14ac:dyDescent="0.2">
      <c r="A349" s="80" t="s">
        <v>1</v>
      </c>
      <c r="B349" s="320" t="s">
        <v>2</v>
      </c>
      <c r="C349" s="80" t="s">
        <v>3</v>
      </c>
      <c r="D349" s="80" t="s">
        <v>4</v>
      </c>
      <c r="E349" s="81" t="s">
        <v>5</v>
      </c>
      <c r="F349" s="81" t="s">
        <v>6</v>
      </c>
      <c r="G349" s="43" t="s">
        <v>7</v>
      </c>
      <c r="H349" s="43" t="s">
        <v>16</v>
      </c>
      <c r="I349" s="82" t="s">
        <v>9</v>
      </c>
      <c r="J349" s="4" t="s">
        <v>11</v>
      </c>
      <c r="K349" s="4" t="s">
        <v>311</v>
      </c>
      <c r="L349" s="4" t="s">
        <v>8</v>
      </c>
      <c r="M349" s="70"/>
    </row>
    <row r="350" spans="1:13" ht="22.5" x14ac:dyDescent="0.2">
      <c r="A350" s="80">
        <v>1</v>
      </c>
      <c r="B350" s="320" t="s">
        <v>249</v>
      </c>
      <c r="C350" s="80" t="s">
        <v>13</v>
      </c>
      <c r="D350" s="80"/>
      <c r="E350" s="81"/>
      <c r="F350" s="81"/>
      <c r="G350" s="104"/>
      <c r="H350" s="43">
        <f>G350*1.08</f>
        <v>0</v>
      </c>
      <c r="I350" s="87">
        <v>2</v>
      </c>
      <c r="J350" s="40">
        <f>G350*I350</f>
        <v>0</v>
      </c>
      <c r="K350" s="4"/>
      <c r="L350" s="40">
        <f>J350*1.08</f>
        <v>0</v>
      </c>
      <c r="M350" s="70"/>
    </row>
    <row r="351" spans="1:13" ht="22.5" x14ac:dyDescent="0.2">
      <c r="A351" s="122">
        <v>2</v>
      </c>
      <c r="B351" s="333" t="s">
        <v>250</v>
      </c>
      <c r="C351" s="122" t="s">
        <v>13</v>
      </c>
      <c r="D351" s="122"/>
      <c r="E351" s="122"/>
      <c r="F351" s="299"/>
      <c r="G351" s="104"/>
      <c r="H351" s="129">
        <f>G351*1.08</f>
        <v>0</v>
      </c>
      <c r="I351" s="87">
        <v>30</v>
      </c>
      <c r="J351" s="59">
        <f>G351*I351</f>
        <v>0</v>
      </c>
      <c r="K351" s="299"/>
      <c r="L351" s="59">
        <f>J351*1.08</f>
        <v>0</v>
      </c>
      <c r="M351" s="70"/>
    </row>
    <row r="352" spans="1:13" ht="22.5" x14ac:dyDescent="0.2">
      <c r="A352" s="122">
        <v>3</v>
      </c>
      <c r="B352" s="333" t="s">
        <v>251</v>
      </c>
      <c r="C352" s="122" t="s">
        <v>13</v>
      </c>
      <c r="D352" s="122"/>
      <c r="E352" s="122"/>
      <c r="F352" s="299"/>
      <c r="G352" s="104"/>
      <c r="H352" s="129">
        <f>G352*1.08</f>
        <v>0</v>
      </c>
      <c r="I352" s="87">
        <v>4</v>
      </c>
      <c r="J352" s="59">
        <f>G352*I352</f>
        <v>0</v>
      </c>
      <c r="K352" s="299"/>
      <c r="L352" s="59">
        <f>J352*1.08</f>
        <v>0</v>
      </c>
      <c r="M352" s="70"/>
    </row>
    <row r="353" spans="1:13" x14ac:dyDescent="0.2">
      <c r="A353" s="122"/>
      <c r="B353" s="458" t="s">
        <v>238</v>
      </c>
      <c r="C353" s="458"/>
      <c r="D353" s="458"/>
      <c r="E353" s="458"/>
      <c r="F353" s="122"/>
      <c r="G353" s="5"/>
      <c r="H353" s="129" t="s">
        <v>30</v>
      </c>
      <c r="I353" s="82" t="str">
        <f>B348</f>
        <v>Pakiet 41</v>
      </c>
      <c r="J353" s="15">
        <f>SUM(J350:J352)</f>
        <v>0</v>
      </c>
      <c r="K353" s="299" t="s">
        <v>315</v>
      </c>
      <c r="L353" s="15">
        <f>SUM(L350:L352)</f>
        <v>0</v>
      </c>
      <c r="M353" s="70"/>
    </row>
    <row r="354" spans="1:13" x14ac:dyDescent="0.2">
      <c r="A354" s="132"/>
      <c r="B354" s="330"/>
      <c r="C354" s="133"/>
      <c r="D354" s="133"/>
      <c r="E354" s="133"/>
      <c r="F354" s="132"/>
      <c r="G354" s="298"/>
      <c r="H354" s="134"/>
      <c r="I354" s="135"/>
      <c r="J354" s="16"/>
      <c r="K354" s="426"/>
      <c r="L354" s="16"/>
      <c r="M354" s="70"/>
    </row>
    <row r="355" spans="1:13" x14ac:dyDescent="0.2">
      <c r="A355" s="74"/>
      <c r="B355" s="340"/>
      <c r="C355" s="171"/>
      <c r="D355" s="171"/>
      <c r="E355" s="171"/>
      <c r="F355" s="74"/>
      <c r="G355" s="298"/>
      <c r="H355" s="44"/>
      <c r="I355" s="135"/>
      <c r="J355" s="21"/>
      <c r="K355" s="429"/>
      <c r="L355" s="21"/>
      <c r="M355" s="70"/>
    </row>
    <row r="356" spans="1:13" x14ac:dyDescent="0.2">
      <c r="A356" s="74"/>
      <c r="B356" s="340"/>
      <c r="C356" s="171"/>
      <c r="D356" s="171"/>
      <c r="E356" s="171"/>
      <c r="F356" s="74"/>
      <c r="G356" s="298"/>
      <c r="H356" s="44"/>
      <c r="I356" s="135"/>
      <c r="J356" s="21"/>
      <c r="K356" s="429"/>
      <c r="L356" s="21"/>
    </row>
    <row r="357" spans="1:13" x14ac:dyDescent="0.2">
      <c r="A357" s="197"/>
      <c r="B357" s="344" t="s">
        <v>248</v>
      </c>
      <c r="C357" s="30"/>
      <c r="D357" s="30"/>
      <c r="E357" s="30"/>
      <c r="F357" s="30"/>
      <c r="G357" s="198"/>
      <c r="H357" s="198"/>
      <c r="I357" s="30"/>
      <c r="J357" s="30"/>
      <c r="K357" s="197"/>
      <c r="L357" s="30"/>
    </row>
    <row r="358" spans="1:13" ht="36" x14ac:dyDescent="0.2">
      <c r="A358" s="31" t="s">
        <v>1</v>
      </c>
      <c r="B358" s="345" t="s">
        <v>2</v>
      </c>
      <c r="C358" s="31" t="s">
        <v>3</v>
      </c>
      <c r="D358" s="31" t="s">
        <v>149</v>
      </c>
      <c r="E358" s="31" t="s">
        <v>5</v>
      </c>
      <c r="F358" s="31" t="s">
        <v>150</v>
      </c>
      <c r="G358" s="200" t="s">
        <v>7</v>
      </c>
      <c r="H358" s="200" t="s">
        <v>16</v>
      </c>
      <c r="I358" s="31" t="s">
        <v>151</v>
      </c>
      <c r="J358" s="31" t="s">
        <v>11</v>
      </c>
      <c r="K358" s="31" t="s">
        <v>311</v>
      </c>
      <c r="L358" s="31" t="s">
        <v>8</v>
      </c>
    </row>
    <row r="359" spans="1:13" ht="33.75" x14ac:dyDescent="0.2">
      <c r="A359" s="31">
        <v>1</v>
      </c>
      <c r="B359" s="345" t="s">
        <v>254</v>
      </c>
      <c r="C359" s="31" t="s">
        <v>13</v>
      </c>
      <c r="D359" s="177"/>
      <c r="E359" s="177"/>
      <c r="F359" s="199"/>
      <c r="G359" s="179"/>
      <c r="H359" s="179">
        <f>G359*1.08</f>
        <v>0</v>
      </c>
      <c r="I359" s="103">
        <v>1</v>
      </c>
      <c r="J359" s="32">
        <f>G359*I359</f>
        <v>0</v>
      </c>
      <c r="K359" s="32"/>
      <c r="L359" s="32">
        <f>J359*1.08</f>
        <v>0</v>
      </c>
    </row>
    <row r="360" spans="1:13" ht="22.5" x14ac:dyDescent="0.2">
      <c r="A360" s="31">
        <v>2</v>
      </c>
      <c r="B360" s="345" t="s">
        <v>255</v>
      </c>
      <c r="C360" s="31" t="s">
        <v>13</v>
      </c>
      <c r="D360" s="177"/>
      <c r="E360" s="177"/>
      <c r="F360" s="199"/>
      <c r="G360" s="179"/>
      <c r="H360" s="179">
        <f>G360*1.08</f>
        <v>0</v>
      </c>
      <c r="I360" s="103">
        <v>150</v>
      </c>
      <c r="J360" s="32">
        <f>G360*I360</f>
        <v>0</v>
      </c>
      <c r="K360" s="32"/>
      <c r="L360" s="32">
        <f>J360*1.08</f>
        <v>0</v>
      </c>
    </row>
    <row r="361" spans="1:13" ht="22.5" x14ac:dyDescent="0.2">
      <c r="A361" s="31">
        <v>3</v>
      </c>
      <c r="B361" s="345" t="s">
        <v>256</v>
      </c>
      <c r="C361" s="31" t="s">
        <v>13</v>
      </c>
      <c r="D361" s="177"/>
      <c r="E361" s="177"/>
      <c r="F361" s="199"/>
      <c r="G361" s="179"/>
      <c r="H361" s="179">
        <f>G361*1.08</f>
        <v>0</v>
      </c>
      <c r="I361" s="103">
        <v>1</v>
      </c>
      <c r="J361" s="32">
        <f>G361*I361</f>
        <v>0</v>
      </c>
      <c r="K361" s="32"/>
      <c r="L361" s="32">
        <f>J361*1.08</f>
        <v>0</v>
      </c>
    </row>
    <row r="362" spans="1:13" ht="22.5" x14ac:dyDescent="0.2">
      <c r="A362" s="31">
        <v>4</v>
      </c>
      <c r="B362" s="345" t="s">
        <v>257</v>
      </c>
      <c r="C362" s="31" t="s">
        <v>13</v>
      </c>
      <c r="D362" s="177"/>
      <c r="E362" s="177"/>
      <c r="F362" s="199"/>
      <c r="G362" s="179"/>
      <c r="H362" s="179">
        <f>G362*1.08</f>
        <v>0</v>
      </c>
      <c r="I362" s="103">
        <v>120</v>
      </c>
      <c r="J362" s="32">
        <f>G362*I362</f>
        <v>0</v>
      </c>
      <c r="K362" s="32"/>
      <c r="L362" s="32">
        <f>J362*1.08</f>
        <v>0</v>
      </c>
    </row>
    <row r="363" spans="1:13" x14ac:dyDescent="0.2">
      <c r="A363" s="207"/>
      <c r="B363" s="367" t="s">
        <v>258</v>
      </c>
      <c r="C363" s="300"/>
      <c r="D363" s="300"/>
      <c r="E363" s="300"/>
      <c r="F363" s="300"/>
      <c r="G363" s="301"/>
      <c r="H363" s="208" t="s">
        <v>30</v>
      </c>
      <c r="I363" s="207" t="str">
        <f>B357</f>
        <v>Pakiet 42</v>
      </c>
      <c r="J363" s="33">
        <f>SUM(J359:J362)</f>
        <v>0</v>
      </c>
      <c r="K363" s="33" t="s">
        <v>315</v>
      </c>
      <c r="L363" s="33">
        <f>SUM(L359:L362)</f>
        <v>0</v>
      </c>
    </row>
    <row r="364" spans="1:13" x14ac:dyDescent="0.2">
      <c r="A364" s="209"/>
      <c r="B364" s="347"/>
      <c r="C364" s="210"/>
      <c r="D364" s="210"/>
      <c r="E364" s="210"/>
      <c r="F364" s="210"/>
      <c r="G364" s="210"/>
      <c r="H364" s="211"/>
      <c r="I364" s="209"/>
      <c r="J364" s="34"/>
      <c r="K364" s="34"/>
      <c r="L364" s="34"/>
    </row>
    <row r="365" spans="1:13" x14ac:dyDescent="0.2">
      <c r="B365" s="366" t="s">
        <v>252</v>
      </c>
      <c r="C365" s="281"/>
      <c r="D365" s="281"/>
      <c r="E365" s="281"/>
      <c r="F365" s="281"/>
      <c r="G365" s="282"/>
      <c r="H365" s="282"/>
      <c r="I365" s="55"/>
      <c r="J365" s="55"/>
      <c r="K365" s="445"/>
      <c r="L365" s="56"/>
    </row>
    <row r="366" spans="1:13" ht="36" x14ac:dyDescent="0.2">
      <c r="A366" s="8" t="s">
        <v>1</v>
      </c>
      <c r="B366" s="323" t="s">
        <v>183</v>
      </c>
      <c r="C366" s="8" t="s">
        <v>3</v>
      </c>
      <c r="D366" s="8" t="s">
        <v>4</v>
      </c>
      <c r="E366" s="8" t="s">
        <v>5</v>
      </c>
      <c r="F366" s="8" t="s">
        <v>6</v>
      </c>
      <c r="G366" s="100" t="s">
        <v>7</v>
      </c>
      <c r="H366" s="100" t="s">
        <v>16</v>
      </c>
      <c r="I366" s="8" t="s">
        <v>9</v>
      </c>
      <c r="J366" s="8" t="s">
        <v>11</v>
      </c>
      <c r="K366" s="8" t="s">
        <v>311</v>
      </c>
      <c r="L366" s="8" t="s">
        <v>8</v>
      </c>
      <c r="M366" s="70"/>
    </row>
    <row r="367" spans="1:13" ht="33.75" x14ac:dyDescent="0.2">
      <c r="A367" s="8">
        <v>1</v>
      </c>
      <c r="B367" s="323" t="s">
        <v>260</v>
      </c>
      <c r="C367" s="8" t="s">
        <v>13</v>
      </c>
      <c r="D367" s="8"/>
      <c r="E367" s="8"/>
      <c r="F367" s="8"/>
      <c r="G367" s="102"/>
      <c r="H367" s="100">
        <f>G367*1.08</f>
        <v>0</v>
      </c>
      <c r="I367" s="286">
        <v>190</v>
      </c>
      <c r="J367" s="10">
        <f>G367*I367</f>
        <v>0</v>
      </c>
      <c r="K367" s="10"/>
      <c r="L367" s="10">
        <f>J367*1.08</f>
        <v>0</v>
      </c>
      <c r="M367" s="70"/>
    </row>
    <row r="368" spans="1:13" x14ac:dyDescent="0.2">
      <c r="A368" s="8"/>
      <c r="B368" s="464" t="s">
        <v>243</v>
      </c>
      <c r="C368" s="464"/>
      <c r="D368" s="464"/>
      <c r="E368" s="464"/>
      <c r="F368" s="8"/>
      <c r="G368" s="287"/>
      <c r="H368" s="100" t="s">
        <v>30</v>
      </c>
      <c r="I368" s="8" t="str">
        <f>B365</f>
        <v>Pakiet 43</v>
      </c>
      <c r="J368" s="10">
        <f>SUM(J367)</f>
        <v>0</v>
      </c>
      <c r="K368" s="10" t="s">
        <v>315</v>
      </c>
      <c r="L368" s="10">
        <f>SUM(L367)</f>
        <v>0</v>
      </c>
      <c r="M368" s="70"/>
    </row>
    <row r="369" spans="1:13" x14ac:dyDescent="0.2">
      <c r="M369" s="70"/>
    </row>
    <row r="370" spans="1:13" x14ac:dyDescent="0.2">
      <c r="A370" s="65"/>
      <c r="B370" s="343" t="s">
        <v>253</v>
      </c>
      <c r="C370" s="76"/>
      <c r="D370" s="76"/>
      <c r="E370" s="76"/>
      <c r="F370" s="76"/>
      <c r="G370" s="77"/>
      <c r="H370" s="78"/>
      <c r="I370" s="195"/>
      <c r="J370" s="57"/>
      <c r="K370" s="423"/>
      <c r="L370" s="57"/>
      <c r="M370" s="70"/>
    </row>
    <row r="371" spans="1:13" ht="36" x14ac:dyDescent="0.2">
      <c r="A371" s="80" t="s">
        <v>1</v>
      </c>
      <c r="B371" s="320" t="s">
        <v>2</v>
      </c>
      <c r="C371" s="80" t="s">
        <v>3</v>
      </c>
      <c r="D371" s="80" t="s">
        <v>4</v>
      </c>
      <c r="E371" s="81" t="s">
        <v>5</v>
      </c>
      <c r="F371" s="81" t="s">
        <v>6</v>
      </c>
      <c r="G371" s="43" t="s">
        <v>7</v>
      </c>
      <c r="H371" s="43" t="s">
        <v>16</v>
      </c>
      <c r="I371" s="82" t="s">
        <v>9</v>
      </c>
      <c r="J371" s="4" t="s">
        <v>11</v>
      </c>
      <c r="K371" s="4" t="s">
        <v>311</v>
      </c>
      <c r="L371" s="4" t="s">
        <v>8</v>
      </c>
      <c r="M371" s="70"/>
    </row>
    <row r="372" spans="1:13" ht="33.75" x14ac:dyDescent="0.2">
      <c r="A372" s="80">
        <v>1</v>
      </c>
      <c r="B372" s="354" t="s">
        <v>262</v>
      </c>
      <c r="C372" s="242" t="s">
        <v>13</v>
      </c>
      <c r="D372" s="80"/>
      <c r="E372" s="80"/>
      <c r="F372" s="80"/>
      <c r="G372" s="104"/>
      <c r="H372" s="43">
        <f>G372*1.08</f>
        <v>0</v>
      </c>
      <c r="I372" s="286">
        <v>50</v>
      </c>
      <c r="J372" s="14">
        <f>G372*I372</f>
        <v>0</v>
      </c>
      <c r="K372" s="4"/>
      <c r="L372" s="14">
        <f>J372*1.08</f>
        <v>0</v>
      </c>
      <c r="M372" s="70"/>
    </row>
    <row r="373" spans="1:13" x14ac:dyDescent="0.2">
      <c r="A373" s="80"/>
      <c r="B373" s="463" t="s">
        <v>243</v>
      </c>
      <c r="C373" s="463"/>
      <c r="D373" s="463"/>
      <c r="E373" s="463"/>
      <c r="F373" s="80"/>
      <c r="G373" s="5"/>
      <c r="H373" s="43" t="s">
        <v>30</v>
      </c>
      <c r="I373" s="82" t="str">
        <f>B370</f>
        <v>Pakiet 44</v>
      </c>
      <c r="J373" s="14">
        <f>SUM(J372)</f>
        <v>0</v>
      </c>
      <c r="K373" s="4" t="s">
        <v>315</v>
      </c>
      <c r="L373" s="14">
        <f>SUM(L372)</f>
        <v>0</v>
      </c>
      <c r="M373" s="70"/>
    </row>
    <row r="374" spans="1:13" x14ac:dyDescent="0.2">
      <c r="A374" s="74"/>
      <c r="B374" s="340"/>
      <c r="C374" s="171"/>
      <c r="D374" s="171"/>
      <c r="E374" s="171"/>
      <c r="F374" s="74"/>
      <c r="G374" s="298"/>
      <c r="H374" s="44"/>
      <c r="I374" s="135"/>
      <c r="J374" s="21"/>
      <c r="K374" s="429"/>
      <c r="L374" s="21"/>
      <c r="M374" s="70"/>
    </row>
    <row r="375" spans="1:13" x14ac:dyDescent="0.2">
      <c r="A375" s="139"/>
      <c r="B375" s="343" t="s">
        <v>259</v>
      </c>
      <c r="C375" s="76"/>
      <c r="D375" s="76"/>
      <c r="E375" s="76"/>
      <c r="F375" s="76"/>
      <c r="G375" s="77"/>
      <c r="H375" s="78"/>
      <c r="I375" s="79"/>
      <c r="J375" s="3"/>
      <c r="K375" s="434"/>
      <c r="L375" s="3"/>
    </row>
    <row r="376" spans="1:13" ht="36" x14ac:dyDescent="0.2">
      <c r="A376" s="80" t="s">
        <v>1</v>
      </c>
      <c r="B376" s="320" t="s">
        <v>2</v>
      </c>
      <c r="C376" s="80" t="s">
        <v>3</v>
      </c>
      <c r="D376" s="80" t="s">
        <v>4</v>
      </c>
      <c r="E376" s="81" t="s">
        <v>5</v>
      </c>
      <c r="F376" s="81" t="s">
        <v>6</v>
      </c>
      <c r="G376" s="43" t="s">
        <v>7</v>
      </c>
      <c r="H376" s="43" t="s">
        <v>16</v>
      </c>
      <c r="I376" s="82" t="s">
        <v>9</v>
      </c>
      <c r="J376" s="12" t="s">
        <v>11</v>
      </c>
      <c r="K376" s="12" t="s">
        <v>311</v>
      </c>
      <c r="L376" s="4" t="s">
        <v>8</v>
      </c>
      <c r="M376" s="70"/>
    </row>
    <row r="377" spans="1:13" ht="33.75" x14ac:dyDescent="0.2">
      <c r="A377" s="80">
        <v>1</v>
      </c>
      <c r="B377" s="320" t="s">
        <v>264</v>
      </c>
      <c r="C377" s="80" t="s">
        <v>13</v>
      </c>
      <c r="D377" s="80"/>
      <c r="E377" s="80"/>
      <c r="F377" s="80"/>
      <c r="G377" s="104"/>
      <c r="H377" s="43">
        <f>G377*1.08</f>
        <v>0</v>
      </c>
      <c r="I377" s="196">
        <v>55</v>
      </c>
      <c r="J377" s="14">
        <f>G377*I377</f>
        <v>0</v>
      </c>
      <c r="K377" s="4"/>
      <c r="L377" s="14">
        <f>J377*1.08</f>
        <v>0</v>
      </c>
    </row>
    <row r="378" spans="1:13" ht="33.75" x14ac:dyDescent="0.2">
      <c r="A378" s="80">
        <v>2</v>
      </c>
      <c r="B378" s="320" t="s">
        <v>265</v>
      </c>
      <c r="C378" s="80" t="s">
        <v>13</v>
      </c>
      <c r="D378" s="80"/>
      <c r="E378" s="80"/>
      <c r="F378" s="80"/>
      <c r="G378" s="104"/>
      <c r="H378" s="43">
        <f>G378*1.08</f>
        <v>0</v>
      </c>
      <c r="I378" s="196">
        <v>110</v>
      </c>
      <c r="J378" s="14">
        <f>G378*I378</f>
        <v>0</v>
      </c>
      <c r="K378" s="4"/>
      <c r="L378" s="14">
        <f>J378*1.08</f>
        <v>0</v>
      </c>
    </row>
    <row r="379" spans="1:13" x14ac:dyDescent="0.2">
      <c r="A379" s="80"/>
      <c r="B379" s="463" t="s">
        <v>238</v>
      </c>
      <c r="C379" s="463"/>
      <c r="D379" s="463"/>
      <c r="E379" s="463"/>
      <c r="F379" s="80"/>
      <c r="G379" s="287"/>
      <c r="H379" s="43" t="s">
        <v>30</v>
      </c>
      <c r="I379" s="82" t="str">
        <f>B375</f>
        <v>Pakiet 45</v>
      </c>
      <c r="J379" s="14">
        <f>SUM(J377:J378)</f>
        <v>0</v>
      </c>
      <c r="K379" s="4" t="s">
        <v>315</v>
      </c>
      <c r="L379" s="14">
        <f>SUM(L377:L378)</f>
        <v>0</v>
      </c>
    </row>
    <row r="381" spans="1:13" x14ac:dyDescent="0.2">
      <c r="M381" s="70"/>
    </row>
    <row r="382" spans="1:13" x14ac:dyDescent="0.2">
      <c r="A382" s="139"/>
      <c r="B382" s="343" t="s">
        <v>261</v>
      </c>
      <c r="C382" s="76"/>
      <c r="D382" s="76"/>
      <c r="E382" s="76"/>
      <c r="F382" s="76"/>
      <c r="G382" s="77"/>
      <c r="H382" s="78"/>
      <c r="I382" s="79"/>
      <c r="J382" s="3"/>
      <c r="K382" s="434"/>
      <c r="L382" s="3"/>
    </row>
    <row r="383" spans="1:13" ht="36" x14ac:dyDescent="0.2">
      <c r="A383" s="80" t="s">
        <v>1</v>
      </c>
      <c r="B383" s="320" t="s">
        <v>2</v>
      </c>
      <c r="C383" s="80" t="s">
        <v>3</v>
      </c>
      <c r="D383" s="80" t="s">
        <v>4</v>
      </c>
      <c r="E383" s="81" t="s">
        <v>5</v>
      </c>
      <c r="F383" s="81" t="s">
        <v>6</v>
      </c>
      <c r="G383" s="43" t="s">
        <v>7</v>
      </c>
      <c r="H383" s="43" t="s">
        <v>16</v>
      </c>
      <c r="I383" s="82" t="s">
        <v>9</v>
      </c>
      <c r="J383" s="4" t="s">
        <v>11</v>
      </c>
      <c r="K383" s="4" t="s">
        <v>311</v>
      </c>
      <c r="L383" s="4" t="s">
        <v>8</v>
      </c>
    </row>
    <row r="384" spans="1:13" ht="33.75" x14ac:dyDescent="0.2">
      <c r="A384" s="80">
        <v>1</v>
      </c>
      <c r="B384" s="320" t="s">
        <v>268</v>
      </c>
      <c r="C384" s="80" t="s">
        <v>13</v>
      </c>
      <c r="D384" s="80"/>
      <c r="E384" s="80"/>
      <c r="F384" s="80"/>
      <c r="G384" s="104"/>
      <c r="H384" s="43">
        <f>G384*1.08</f>
        <v>0</v>
      </c>
      <c r="I384" s="196">
        <v>172</v>
      </c>
      <c r="J384" s="14">
        <f>G384*I384</f>
        <v>0</v>
      </c>
      <c r="K384" s="4"/>
      <c r="L384" s="14">
        <f>J384*1.08</f>
        <v>0</v>
      </c>
      <c r="M384" s="70"/>
    </row>
    <row r="385" spans="1:13" ht="33.75" x14ac:dyDescent="0.2">
      <c r="A385" s="80">
        <v>2</v>
      </c>
      <c r="B385" s="320" t="s">
        <v>269</v>
      </c>
      <c r="C385" s="80" t="s">
        <v>13</v>
      </c>
      <c r="D385" s="80"/>
      <c r="E385" s="80"/>
      <c r="F385" s="80"/>
      <c r="G385" s="104"/>
      <c r="H385" s="43">
        <f>G385*1.08</f>
        <v>0</v>
      </c>
      <c r="I385" s="196">
        <v>96</v>
      </c>
      <c r="J385" s="14">
        <f>G385*I385</f>
        <v>0</v>
      </c>
      <c r="K385" s="4"/>
      <c r="L385" s="14">
        <f>J385*1.08</f>
        <v>0</v>
      </c>
      <c r="M385" s="70"/>
    </row>
    <row r="386" spans="1:13" x14ac:dyDescent="0.2">
      <c r="A386" s="80"/>
      <c r="B386" s="463" t="s">
        <v>238</v>
      </c>
      <c r="C386" s="463"/>
      <c r="D386" s="463"/>
      <c r="E386" s="463"/>
      <c r="F386" s="80"/>
      <c r="G386" s="287"/>
      <c r="H386" s="43" t="s">
        <v>30</v>
      </c>
      <c r="I386" s="82" t="str">
        <f>B382</f>
        <v>Pakiet 46</v>
      </c>
      <c r="J386" s="14">
        <f>SUM(J384:J385)</f>
        <v>0</v>
      </c>
      <c r="K386" s="4" t="s">
        <v>315</v>
      </c>
      <c r="L386" s="14">
        <f>SUM(L384:L385)</f>
        <v>0</v>
      </c>
      <c r="M386" s="70"/>
    </row>
    <row r="387" spans="1:13" x14ac:dyDescent="0.2">
      <c r="A387" s="74"/>
      <c r="B387" s="340"/>
      <c r="C387" s="171"/>
      <c r="D387" s="171"/>
      <c r="E387" s="171"/>
      <c r="F387" s="74"/>
      <c r="G387" s="298"/>
      <c r="H387" s="44"/>
      <c r="I387" s="135"/>
      <c r="J387" s="21"/>
      <c r="K387" s="429"/>
      <c r="L387" s="21"/>
      <c r="M387" s="70"/>
    </row>
    <row r="388" spans="1:13" x14ac:dyDescent="0.2">
      <c r="A388" s="65"/>
      <c r="B388" s="343" t="s">
        <v>263</v>
      </c>
      <c r="C388" s="76"/>
      <c r="D388" s="76"/>
      <c r="E388" s="76"/>
      <c r="F388" s="76"/>
      <c r="G388" s="77"/>
      <c r="H388" s="78"/>
      <c r="I388" s="195"/>
      <c r="J388" s="57"/>
      <c r="K388" s="423"/>
      <c r="L388" s="57"/>
      <c r="M388" s="70"/>
    </row>
    <row r="389" spans="1:13" ht="36" x14ac:dyDescent="0.2">
      <c r="A389" s="80" t="s">
        <v>1</v>
      </c>
      <c r="B389" s="320" t="s">
        <v>2</v>
      </c>
      <c r="C389" s="80" t="s">
        <v>3</v>
      </c>
      <c r="D389" s="80" t="s">
        <v>4</v>
      </c>
      <c r="E389" s="81" t="s">
        <v>5</v>
      </c>
      <c r="F389" s="81" t="s">
        <v>6</v>
      </c>
      <c r="G389" s="43" t="s">
        <v>7</v>
      </c>
      <c r="H389" s="43" t="s">
        <v>16</v>
      </c>
      <c r="I389" s="82" t="s">
        <v>9</v>
      </c>
      <c r="J389" s="4" t="s">
        <v>11</v>
      </c>
      <c r="K389" s="4" t="s">
        <v>311</v>
      </c>
      <c r="L389" s="4" t="s">
        <v>8</v>
      </c>
      <c r="M389" s="70"/>
    </row>
    <row r="390" spans="1:13" ht="56.25" x14ac:dyDescent="0.2">
      <c r="A390" s="80">
        <v>1</v>
      </c>
      <c r="B390" s="354" t="s">
        <v>271</v>
      </c>
      <c r="C390" s="242" t="s">
        <v>13</v>
      </c>
      <c r="D390" s="80"/>
      <c r="E390" s="80"/>
      <c r="F390" s="80"/>
      <c r="G390" s="86"/>
      <c r="H390" s="43">
        <f>G390*1.08</f>
        <v>0</v>
      </c>
      <c r="I390" s="196">
        <v>11</v>
      </c>
      <c r="J390" s="14">
        <f>G390*I390</f>
        <v>0</v>
      </c>
      <c r="K390" s="4"/>
      <c r="L390" s="14">
        <f>J390*1.08</f>
        <v>0</v>
      </c>
    </row>
    <row r="391" spans="1:13" x14ac:dyDescent="0.2">
      <c r="A391" s="80">
        <v>2</v>
      </c>
      <c r="B391" s="354" t="s">
        <v>272</v>
      </c>
      <c r="C391" s="242" t="s">
        <v>13</v>
      </c>
      <c r="D391" s="80"/>
      <c r="E391" s="80"/>
      <c r="F391" s="80"/>
      <c r="G391" s="86"/>
      <c r="H391" s="43">
        <f>G391*1.08</f>
        <v>0</v>
      </c>
      <c r="I391" s="196">
        <v>1</v>
      </c>
      <c r="J391" s="14">
        <f>G391*I391</f>
        <v>0</v>
      </c>
      <c r="K391" s="4"/>
      <c r="L391" s="14">
        <f>J391*1.08</f>
        <v>0</v>
      </c>
    </row>
    <row r="392" spans="1:13" x14ac:dyDescent="0.2">
      <c r="A392" s="80">
        <v>3</v>
      </c>
      <c r="B392" s="354" t="s">
        <v>273</v>
      </c>
      <c r="C392" s="242" t="s">
        <v>13</v>
      </c>
      <c r="D392" s="80"/>
      <c r="E392" s="80"/>
      <c r="F392" s="80"/>
      <c r="G392" s="86"/>
      <c r="H392" s="43">
        <f>G392*1.08</f>
        <v>0</v>
      </c>
      <c r="I392" s="196">
        <v>1</v>
      </c>
      <c r="J392" s="14">
        <f>G392*I392</f>
        <v>0</v>
      </c>
      <c r="K392" s="4"/>
      <c r="L392" s="14">
        <f>J392*1.08</f>
        <v>0</v>
      </c>
    </row>
    <row r="393" spans="1:13" x14ac:dyDescent="0.2">
      <c r="A393" s="80"/>
      <c r="B393" s="460" t="s">
        <v>243</v>
      </c>
      <c r="C393" s="461"/>
      <c r="D393" s="461"/>
      <c r="E393" s="462"/>
      <c r="F393" s="80"/>
      <c r="G393" s="5"/>
      <c r="H393" s="43" t="s">
        <v>30</v>
      </c>
      <c r="I393" s="82" t="str">
        <f>B388</f>
        <v>Pakiet 47</v>
      </c>
      <c r="J393" s="14">
        <f>SUM(J390:J392)</f>
        <v>0</v>
      </c>
      <c r="K393" s="4" t="s">
        <v>315</v>
      </c>
      <c r="L393" s="14">
        <f>SUM(L390:L392)</f>
        <v>0</v>
      </c>
    </row>
    <row r="395" spans="1:13" x14ac:dyDescent="0.2">
      <c r="A395" s="94"/>
      <c r="B395" s="322" t="s">
        <v>266</v>
      </c>
      <c r="C395" s="30"/>
      <c r="D395" s="26"/>
      <c r="E395" s="26"/>
      <c r="F395" s="26"/>
      <c r="G395" s="96"/>
      <c r="H395" s="96"/>
      <c r="I395" s="176"/>
      <c r="J395" s="26"/>
      <c r="K395" s="94"/>
      <c r="L395" s="26"/>
    </row>
    <row r="396" spans="1:13" ht="36" x14ac:dyDescent="0.2">
      <c r="A396" s="8" t="s">
        <v>1</v>
      </c>
      <c r="B396" s="323" t="s">
        <v>2</v>
      </c>
      <c r="C396" s="8" t="s">
        <v>3</v>
      </c>
      <c r="D396" s="8" t="s">
        <v>4</v>
      </c>
      <c r="E396" s="8" t="s">
        <v>5</v>
      </c>
      <c r="F396" s="8" t="s">
        <v>6</v>
      </c>
      <c r="G396" s="100" t="s">
        <v>7</v>
      </c>
      <c r="H396" s="100" t="s">
        <v>16</v>
      </c>
      <c r="I396" s="8" t="s">
        <v>9</v>
      </c>
      <c r="J396" s="8" t="s">
        <v>11</v>
      </c>
      <c r="K396" s="8" t="s">
        <v>311</v>
      </c>
      <c r="L396" s="8" t="s">
        <v>8</v>
      </c>
    </row>
    <row r="397" spans="1:13" ht="33.75" x14ac:dyDescent="0.2">
      <c r="A397" s="177">
        <v>1</v>
      </c>
      <c r="B397" s="341" t="s">
        <v>275</v>
      </c>
      <c r="C397" s="177" t="s">
        <v>13</v>
      </c>
      <c r="D397" s="177"/>
      <c r="E397" s="177"/>
      <c r="F397" s="177"/>
      <c r="G397" s="179"/>
      <c r="H397" s="179">
        <f>G397*1.08</f>
        <v>0</v>
      </c>
      <c r="I397" s="406">
        <v>67</v>
      </c>
      <c r="J397" s="27">
        <f>G397*I397</f>
        <v>0</v>
      </c>
      <c r="K397" s="27"/>
      <c r="L397" s="27">
        <f>J397*1.08</f>
        <v>0</v>
      </c>
      <c r="M397" s="70"/>
    </row>
    <row r="398" spans="1:13" x14ac:dyDescent="0.2">
      <c r="A398" s="177"/>
      <c r="B398" s="459" t="s">
        <v>238</v>
      </c>
      <c r="C398" s="459"/>
      <c r="D398" s="459"/>
      <c r="E398" s="459"/>
      <c r="F398" s="178"/>
      <c r="G398" s="287"/>
      <c r="H398" s="179" t="s">
        <v>30</v>
      </c>
      <c r="I398" s="8" t="str">
        <f>B395</f>
        <v>Pakiet 48</v>
      </c>
      <c r="J398" s="27">
        <f>SUM(J397:J397)</f>
        <v>0</v>
      </c>
      <c r="K398" s="27" t="s">
        <v>315</v>
      </c>
      <c r="L398" s="27">
        <f>SUM(L397:L397)</f>
        <v>0</v>
      </c>
    </row>
    <row r="399" spans="1:13" x14ac:dyDescent="0.2">
      <c r="M399" s="128"/>
    </row>
    <row r="400" spans="1:13" x14ac:dyDescent="0.2">
      <c r="M400" s="70"/>
    </row>
    <row r="401" spans="1:13" x14ac:dyDescent="0.2">
      <c r="A401" s="139"/>
      <c r="B401" s="343" t="s">
        <v>267</v>
      </c>
      <c r="C401" s="293"/>
      <c r="D401" s="3"/>
      <c r="E401" s="3"/>
      <c r="F401" s="3"/>
      <c r="G401" s="77"/>
      <c r="H401" s="78"/>
      <c r="I401" s="79"/>
      <c r="J401" s="3"/>
      <c r="K401" s="434"/>
      <c r="L401" s="3"/>
    </row>
    <row r="402" spans="1:13" ht="24" x14ac:dyDescent="0.2">
      <c r="A402" s="80" t="s">
        <v>1</v>
      </c>
      <c r="B402" s="320" t="s">
        <v>2</v>
      </c>
      <c r="C402" s="80" t="s">
        <v>3</v>
      </c>
      <c r="D402" s="80" t="s">
        <v>4</v>
      </c>
      <c r="E402" s="81" t="s">
        <v>5</v>
      </c>
      <c r="F402" s="81" t="s">
        <v>6</v>
      </c>
      <c r="G402" s="43" t="s">
        <v>7</v>
      </c>
      <c r="H402" s="43" t="s">
        <v>16</v>
      </c>
      <c r="I402" s="82" t="s">
        <v>9</v>
      </c>
      <c r="J402" s="4" t="s">
        <v>11</v>
      </c>
      <c r="K402" s="4"/>
      <c r="L402" s="4" t="s">
        <v>8</v>
      </c>
      <c r="M402" s="70"/>
    </row>
    <row r="403" spans="1:13" ht="33.75" x14ac:dyDescent="0.2">
      <c r="A403" s="80">
        <v>1</v>
      </c>
      <c r="B403" s="320" t="s">
        <v>278</v>
      </c>
      <c r="C403" s="80" t="s">
        <v>13</v>
      </c>
      <c r="D403" s="80"/>
      <c r="E403" s="81"/>
      <c r="F403" s="81"/>
      <c r="H403" s="43">
        <f>G403*1.08</f>
        <v>0</v>
      </c>
      <c r="I403" s="286">
        <v>36</v>
      </c>
      <c r="J403" s="40">
        <f>G403*I403</f>
        <v>0</v>
      </c>
      <c r="K403" s="4"/>
      <c r="L403" s="40">
        <f>J403*1.08</f>
        <v>0</v>
      </c>
    </row>
    <row r="404" spans="1:13" x14ac:dyDescent="0.2">
      <c r="A404" s="122"/>
      <c r="B404" s="458" t="s">
        <v>243</v>
      </c>
      <c r="C404" s="458"/>
      <c r="D404" s="458"/>
      <c r="E404" s="458"/>
      <c r="F404" s="122"/>
      <c r="G404" s="214"/>
      <c r="H404" s="129" t="s">
        <v>30</v>
      </c>
      <c r="I404" s="82" t="str">
        <f>B401</f>
        <v>Pakiet 49</v>
      </c>
      <c r="J404" s="15">
        <f>SUM(J403)</f>
        <v>0</v>
      </c>
      <c r="K404" s="299" t="s">
        <v>315</v>
      </c>
      <c r="L404" s="15">
        <f>SUM(L403)</f>
        <v>0</v>
      </c>
    </row>
    <row r="405" spans="1:13" x14ac:dyDescent="0.2">
      <c r="A405" s="132"/>
      <c r="B405" s="330"/>
      <c r="C405" s="133"/>
      <c r="D405" s="133"/>
      <c r="E405" s="133"/>
      <c r="F405" s="132"/>
      <c r="G405" s="75"/>
      <c r="H405" s="134"/>
      <c r="I405" s="135"/>
      <c r="J405" s="16"/>
      <c r="K405" s="426"/>
      <c r="L405" s="16"/>
    </row>
    <row r="406" spans="1:13" x14ac:dyDescent="0.2">
      <c r="A406" s="139"/>
      <c r="B406" s="343" t="s">
        <v>270</v>
      </c>
      <c r="C406" s="293"/>
      <c r="D406" s="3"/>
      <c r="E406" s="3"/>
      <c r="F406" s="3"/>
      <c r="G406" s="77"/>
      <c r="H406" s="78"/>
      <c r="I406" s="79"/>
      <c r="J406" s="3"/>
      <c r="K406" s="434"/>
      <c r="L406" s="3"/>
      <c r="M406" s="70"/>
    </row>
    <row r="407" spans="1:13" ht="36" x14ac:dyDescent="0.2">
      <c r="A407" s="80" t="s">
        <v>1</v>
      </c>
      <c r="B407" s="320" t="s">
        <v>2</v>
      </c>
      <c r="C407" s="80" t="s">
        <v>3</v>
      </c>
      <c r="D407" s="80" t="s">
        <v>4</v>
      </c>
      <c r="E407" s="81" t="s">
        <v>5</v>
      </c>
      <c r="F407" s="81" t="s">
        <v>6</v>
      </c>
      <c r="G407" s="43" t="s">
        <v>7</v>
      </c>
      <c r="H407" s="43" t="s">
        <v>16</v>
      </c>
      <c r="I407" s="82" t="s">
        <v>9</v>
      </c>
      <c r="J407" s="4" t="s">
        <v>11</v>
      </c>
      <c r="K407" s="4" t="s">
        <v>311</v>
      </c>
      <c r="L407" s="4" t="s">
        <v>8</v>
      </c>
    </row>
    <row r="408" spans="1:13" ht="33.75" x14ac:dyDescent="0.2">
      <c r="A408" s="294">
        <v>1</v>
      </c>
      <c r="B408" s="333" t="s">
        <v>280</v>
      </c>
      <c r="C408" s="122" t="s">
        <v>13</v>
      </c>
      <c r="D408" s="122"/>
      <c r="E408" s="122"/>
      <c r="F408" s="122"/>
      <c r="G408" s="104"/>
      <c r="H408" s="129">
        <f>G408*1.08</f>
        <v>0</v>
      </c>
      <c r="I408" s="286">
        <v>375</v>
      </c>
      <c r="J408" s="15">
        <f>G408*I408</f>
        <v>0</v>
      </c>
      <c r="K408" s="299"/>
      <c r="L408" s="15">
        <f>J408*1.08</f>
        <v>0</v>
      </c>
    </row>
    <row r="409" spans="1:13" x14ac:dyDescent="0.2">
      <c r="A409" s="122"/>
      <c r="B409" s="458" t="s">
        <v>243</v>
      </c>
      <c r="C409" s="458"/>
      <c r="D409" s="458"/>
      <c r="E409" s="458"/>
      <c r="F409" s="122"/>
      <c r="G409" s="5"/>
      <c r="H409" s="129" t="s">
        <v>30</v>
      </c>
      <c r="I409" s="82" t="str">
        <f>B406</f>
        <v>Pakiet 50</v>
      </c>
      <c r="J409" s="15">
        <f>SUM(J408)</f>
        <v>0</v>
      </c>
      <c r="K409" s="299" t="s">
        <v>315</v>
      </c>
      <c r="L409" s="15">
        <f>SUM(L408)</f>
        <v>0</v>
      </c>
    </row>
    <row r="410" spans="1:13" x14ac:dyDescent="0.2">
      <c r="A410" s="132"/>
      <c r="B410" s="330"/>
      <c r="C410" s="133"/>
      <c r="D410" s="133"/>
      <c r="E410" s="133"/>
      <c r="F410" s="132"/>
      <c r="G410" s="298"/>
      <c r="H410" s="134"/>
      <c r="I410" s="135"/>
      <c r="J410" s="16"/>
      <c r="K410" s="426"/>
      <c r="L410" s="16"/>
    </row>
    <row r="411" spans="1:13" x14ac:dyDescent="0.2">
      <c r="A411" s="65"/>
      <c r="B411" s="343" t="s">
        <v>274</v>
      </c>
      <c r="C411" s="295"/>
      <c r="D411" s="295"/>
      <c r="E411" s="295"/>
      <c r="F411" s="295"/>
      <c r="G411" s="302"/>
      <c r="H411" s="78"/>
      <c r="I411" s="79"/>
      <c r="J411" s="3"/>
      <c r="K411" s="434"/>
      <c r="L411" s="3"/>
    </row>
    <row r="412" spans="1:13" ht="36" x14ac:dyDescent="0.2">
      <c r="A412" s="80" t="s">
        <v>1</v>
      </c>
      <c r="B412" s="320" t="s">
        <v>2</v>
      </c>
      <c r="C412" s="80" t="s">
        <v>3</v>
      </c>
      <c r="D412" s="80" t="s">
        <v>4</v>
      </c>
      <c r="E412" s="81" t="s">
        <v>5</v>
      </c>
      <c r="F412" s="81" t="s">
        <v>6</v>
      </c>
      <c r="G412" s="43" t="s">
        <v>7</v>
      </c>
      <c r="H412" s="43" t="s">
        <v>16</v>
      </c>
      <c r="I412" s="82" t="s">
        <v>9</v>
      </c>
      <c r="J412" s="4" t="s">
        <v>11</v>
      </c>
      <c r="K412" s="4" t="s">
        <v>311</v>
      </c>
      <c r="L412" s="4" t="s">
        <v>8</v>
      </c>
      <c r="M412" s="70"/>
    </row>
    <row r="413" spans="1:13" ht="22.5" x14ac:dyDescent="0.2">
      <c r="A413" s="80">
        <v>1</v>
      </c>
      <c r="B413" s="320" t="s">
        <v>282</v>
      </c>
      <c r="C413" s="80" t="s">
        <v>13</v>
      </c>
      <c r="D413" s="80"/>
      <c r="E413" s="80"/>
      <c r="F413" s="80"/>
      <c r="G413" s="104"/>
      <c r="H413" s="43">
        <f>G413*1.08</f>
        <v>0</v>
      </c>
      <c r="I413" s="286">
        <v>225</v>
      </c>
      <c r="J413" s="14">
        <f>G413*I413</f>
        <v>0</v>
      </c>
      <c r="K413" s="4"/>
      <c r="L413" s="14">
        <f>J413*1.08</f>
        <v>0</v>
      </c>
      <c r="M413" s="70"/>
    </row>
    <row r="414" spans="1:13" x14ac:dyDescent="0.2">
      <c r="A414" s="80"/>
      <c r="B414" s="463" t="s">
        <v>283</v>
      </c>
      <c r="C414" s="463"/>
      <c r="D414" s="463"/>
      <c r="E414" s="463"/>
      <c r="F414" s="80"/>
      <c r="G414" s="287"/>
      <c r="H414" s="43" t="s">
        <v>30</v>
      </c>
      <c r="I414" s="82" t="str">
        <f>B411</f>
        <v>Pakiet 51</v>
      </c>
      <c r="J414" s="14">
        <f>SUM(J413)</f>
        <v>0</v>
      </c>
      <c r="K414" s="4" t="s">
        <v>315</v>
      </c>
      <c r="L414" s="14">
        <f>SUM(L413)</f>
        <v>0</v>
      </c>
      <c r="M414" s="70"/>
    </row>
    <row r="415" spans="1:13" x14ac:dyDescent="0.2">
      <c r="A415" s="74"/>
      <c r="B415" s="340"/>
      <c r="C415" s="171"/>
      <c r="D415" s="171"/>
      <c r="E415" s="171"/>
      <c r="F415" s="74"/>
      <c r="G415" s="298"/>
      <c r="H415" s="44"/>
      <c r="I415" s="135"/>
      <c r="J415" s="21"/>
      <c r="K415" s="429"/>
      <c r="L415" s="21"/>
      <c r="M415" s="70"/>
    </row>
    <row r="416" spans="1:13" x14ac:dyDescent="0.2">
      <c r="A416" s="132"/>
      <c r="B416" s="330"/>
      <c r="C416" s="133"/>
      <c r="D416" s="133"/>
      <c r="E416" s="133"/>
      <c r="F416" s="132"/>
      <c r="G416" s="134"/>
      <c r="H416" s="134"/>
      <c r="I416" s="135"/>
      <c r="J416" s="16"/>
      <c r="K416" s="426"/>
      <c r="L416" s="16"/>
      <c r="M416" s="128"/>
    </row>
    <row r="417" spans="1:13" x14ac:dyDescent="0.2">
      <c r="A417" s="149"/>
      <c r="B417" s="343" t="s">
        <v>276</v>
      </c>
      <c r="C417" s="193"/>
      <c r="D417" s="193"/>
      <c r="E417" s="193"/>
      <c r="F417" s="193"/>
      <c r="G417" s="194"/>
      <c r="H417" s="151"/>
      <c r="I417" s="303"/>
      <c r="J417" s="60"/>
      <c r="K417" s="435"/>
      <c r="L417" s="29"/>
      <c r="M417" s="70"/>
    </row>
    <row r="418" spans="1:13" ht="36" x14ac:dyDescent="0.2">
      <c r="A418" s="80" t="s">
        <v>1</v>
      </c>
      <c r="B418" s="320" t="s">
        <v>2</v>
      </c>
      <c r="C418" s="80" t="s">
        <v>3</v>
      </c>
      <c r="D418" s="80" t="s">
        <v>4</v>
      </c>
      <c r="E418" s="81" t="s">
        <v>5</v>
      </c>
      <c r="F418" s="81" t="s">
        <v>6</v>
      </c>
      <c r="G418" s="43" t="s">
        <v>7</v>
      </c>
      <c r="H418" s="43" t="s">
        <v>16</v>
      </c>
      <c r="I418" s="82" t="s">
        <v>9</v>
      </c>
      <c r="J418" s="12" t="s">
        <v>11</v>
      </c>
      <c r="K418" s="12" t="s">
        <v>311</v>
      </c>
      <c r="L418" s="4" t="s">
        <v>8</v>
      </c>
      <c r="M418" s="70"/>
    </row>
    <row r="419" spans="1:13" ht="22.5" x14ac:dyDescent="0.2">
      <c r="A419" s="122">
        <v>1</v>
      </c>
      <c r="B419" s="333" t="s">
        <v>286</v>
      </c>
      <c r="C419" s="122" t="s">
        <v>13</v>
      </c>
      <c r="D419" s="122"/>
      <c r="E419" s="122"/>
      <c r="F419" s="122"/>
      <c r="G419" s="86"/>
      <c r="H419" s="129">
        <f>G419*1.08</f>
        <v>0</v>
      </c>
      <c r="I419" s="196">
        <v>60</v>
      </c>
      <c r="J419" s="15">
        <f>G419*I419</f>
        <v>0</v>
      </c>
      <c r="K419" s="299"/>
      <c r="L419" s="15">
        <f>J419*1.08</f>
        <v>0</v>
      </c>
      <c r="M419" s="70"/>
    </row>
    <row r="420" spans="1:13" x14ac:dyDescent="0.2">
      <c r="A420" s="122"/>
      <c r="B420" s="455" t="s">
        <v>243</v>
      </c>
      <c r="C420" s="456"/>
      <c r="D420" s="456"/>
      <c r="E420" s="457"/>
      <c r="F420" s="122"/>
      <c r="G420" s="5"/>
      <c r="H420" s="129" t="s">
        <v>30</v>
      </c>
      <c r="I420" s="82" t="str">
        <f>B417</f>
        <v>Pakiet 52</v>
      </c>
      <c r="J420" s="15">
        <f>SUM(J419)</f>
        <v>0</v>
      </c>
      <c r="K420" s="299" t="s">
        <v>315</v>
      </c>
      <c r="L420" s="15">
        <f>SUM(L419)</f>
        <v>0</v>
      </c>
      <c r="M420" s="70"/>
    </row>
    <row r="421" spans="1:13" x14ac:dyDescent="0.2">
      <c r="A421" s="132"/>
      <c r="B421" s="339"/>
      <c r="C421" s="133"/>
      <c r="D421" s="133"/>
      <c r="E421" s="133"/>
      <c r="F421" s="132"/>
      <c r="G421" s="304"/>
      <c r="H421" s="134"/>
      <c r="I421" s="135"/>
      <c r="J421" s="16"/>
      <c r="K421" s="426"/>
      <c r="L421" s="16"/>
      <c r="M421" s="70"/>
    </row>
    <row r="422" spans="1:13" x14ac:dyDescent="0.2">
      <c r="A422" s="139"/>
      <c r="B422" s="343" t="s">
        <v>277</v>
      </c>
      <c r="C422" s="293"/>
      <c r="D422" s="3"/>
      <c r="E422" s="3"/>
      <c r="F422" s="3"/>
      <c r="G422" s="77"/>
      <c r="H422" s="78"/>
      <c r="I422" s="79"/>
      <c r="J422" s="3"/>
      <c r="K422" s="434"/>
      <c r="L422" s="3"/>
      <c r="M422" s="128"/>
    </row>
    <row r="423" spans="1:13" ht="36" x14ac:dyDescent="0.2">
      <c r="A423" s="80" t="s">
        <v>1</v>
      </c>
      <c r="B423" s="320" t="s">
        <v>2</v>
      </c>
      <c r="C423" s="80" t="s">
        <v>3</v>
      </c>
      <c r="D423" s="80" t="s">
        <v>4</v>
      </c>
      <c r="E423" s="81" t="s">
        <v>5</v>
      </c>
      <c r="F423" s="81" t="s">
        <v>6</v>
      </c>
      <c r="G423" s="43" t="s">
        <v>7</v>
      </c>
      <c r="H423" s="43" t="s">
        <v>16</v>
      </c>
      <c r="I423" s="82" t="s">
        <v>9</v>
      </c>
      <c r="J423" s="4" t="s">
        <v>11</v>
      </c>
      <c r="K423" s="4" t="s">
        <v>311</v>
      </c>
      <c r="L423" s="4" t="s">
        <v>8</v>
      </c>
      <c r="M423" s="70"/>
    </row>
    <row r="424" spans="1:13" ht="33.75" x14ac:dyDescent="0.2">
      <c r="A424" s="80">
        <v>1</v>
      </c>
      <c r="B424" s="320" t="s">
        <v>288</v>
      </c>
      <c r="C424" s="80" t="s">
        <v>13</v>
      </c>
      <c r="D424" s="80"/>
      <c r="E424" s="81"/>
      <c r="F424" s="81"/>
      <c r="G424" s="104"/>
      <c r="H424" s="43">
        <f>G424*1.08</f>
        <v>0</v>
      </c>
      <c r="I424" s="286">
        <v>240</v>
      </c>
      <c r="J424" s="40">
        <f>G424*I424</f>
        <v>0</v>
      </c>
      <c r="K424" s="4"/>
      <c r="L424" s="40">
        <f>J424*1.08</f>
        <v>0</v>
      </c>
    </row>
    <row r="425" spans="1:13" x14ac:dyDescent="0.2">
      <c r="A425" s="122"/>
      <c r="B425" s="458" t="s">
        <v>238</v>
      </c>
      <c r="C425" s="458"/>
      <c r="D425" s="458"/>
      <c r="E425" s="458"/>
      <c r="F425" s="122"/>
      <c r="G425" s="214"/>
      <c r="H425" s="129" t="s">
        <v>30</v>
      </c>
      <c r="I425" s="82" t="str">
        <f>B422</f>
        <v>Pakiet 53</v>
      </c>
      <c r="J425" s="15">
        <f>SUM(J424)</f>
        <v>0</v>
      </c>
      <c r="K425" s="299" t="s">
        <v>315</v>
      </c>
      <c r="L425" s="15">
        <f>SUM(L424)</f>
        <v>0</v>
      </c>
      <c r="M425" s="70"/>
    </row>
    <row r="426" spans="1:13" x14ac:dyDescent="0.2">
      <c r="A426" s="132"/>
      <c r="B426" s="330"/>
      <c r="C426" s="133"/>
      <c r="D426" s="133"/>
      <c r="E426" s="133"/>
      <c r="F426" s="132"/>
      <c r="G426" s="305"/>
      <c r="H426" s="134"/>
      <c r="I426" s="135"/>
      <c r="J426" s="16"/>
      <c r="K426" s="426"/>
      <c r="L426" s="16"/>
      <c r="M426" s="128"/>
    </row>
    <row r="427" spans="1:13" x14ac:dyDescent="0.2">
      <c r="A427" s="139"/>
      <c r="B427" s="343" t="s">
        <v>279</v>
      </c>
      <c r="C427" s="293"/>
      <c r="D427" s="3"/>
      <c r="E427" s="3"/>
      <c r="F427" s="3"/>
      <c r="G427" s="77"/>
      <c r="H427" s="78"/>
      <c r="I427" s="79"/>
      <c r="J427" s="3"/>
      <c r="K427" s="434"/>
      <c r="L427" s="3"/>
      <c r="M427" s="128"/>
    </row>
    <row r="428" spans="1:13" ht="36" x14ac:dyDescent="0.2">
      <c r="A428" s="80" t="s">
        <v>1</v>
      </c>
      <c r="B428" s="320" t="s">
        <v>2</v>
      </c>
      <c r="C428" s="80" t="s">
        <v>3</v>
      </c>
      <c r="D428" s="80" t="s">
        <v>4</v>
      </c>
      <c r="E428" s="81" t="s">
        <v>5</v>
      </c>
      <c r="F428" s="81" t="s">
        <v>6</v>
      </c>
      <c r="G428" s="43" t="s">
        <v>7</v>
      </c>
      <c r="H428" s="43" t="s">
        <v>16</v>
      </c>
      <c r="I428" s="82" t="s">
        <v>9</v>
      </c>
      <c r="J428" s="4" t="s">
        <v>11</v>
      </c>
      <c r="K428" s="4" t="s">
        <v>311</v>
      </c>
      <c r="L428" s="4" t="s">
        <v>8</v>
      </c>
      <c r="M428" s="70"/>
    </row>
    <row r="429" spans="1:13" ht="33.75" x14ac:dyDescent="0.2">
      <c r="A429" s="80">
        <v>1</v>
      </c>
      <c r="B429" s="320" t="s">
        <v>290</v>
      </c>
      <c r="C429" s="80" t="s">
        <v>13</v>
      </c>
      <c r="D429" s="80"/>
      <c r="E429" s="81"/>
      <c r="F429" s="81"/>
      <c r="G429" s="104"/>
      <c r="H429" s="43">
        <f>G429*1.08</f>
        <v>0</v>
      </c>
      <c r="I429" s="286">
        <v>100</v>
      </c>
      <c r="J429" s="40">
        <f>G429*I429</f>
        <v>0</v>
      </c>
      <c r="K429" s="4"/>
      <c r="L429" s="40">
        <f>J429*1.08</f>
        <v>0</v>
      </c>
    </row>
    <row r="430" spans="1:13" x14ac:dyDescent="0.2">
      <c r="A430" s="122"/>
      <c r="B430" s="458" t="s">
        <v>238</v>
      </c>
      <c r="C430" s="458"/>
      <c r="D430" s="458"/>
      <c r="E430" s="458"/>
      <c r="F430" s="122"/>
      <c r="G430" s="214"/>
      <c r="H430" s="129" t="s">
        <v>30</v>
      </c>
      <c r="I430" s="82" t="str">
        <f>B427</f>
        <v>Pakiet 54</v>
      </c>
      <c r="J430" s="15">
        <f>SUM(J429)</f>
        <v>0</v>
      </c>
      <c r="K430" s="299" t="s">
        <v>315</v>
      </c>
      <c r="L430" s="15">
        <f>SUM(L429)</f>
        <v>0</v>
      </c>
      <c r="M430" s="70"/>
    </row>
    <row r="431" spans="1:13" x14ac:dyDescent="0.2">
      <c r="A431" s="132"/>
      <c r="B431" s="330"/>
      <c r="C431" s="133"/>
      <c r="D431" s="133"/>
      <c r="E431" s="133"/>
      <c r="F431" s="132"/>
      <c r="G431" s="305"/>
      <c r="H431" s="134"/>
      <c r="I431" s="135"/>
      <c r="J431" s="16"/>
      <c r="K431" s="426"/>
      <c r="L431" s="16"/>
      <c r="M431" s="128"/>
    </row>
    <row r="432" spans="1:13" x14ac:dyDescent="0.2">
      <c r="A432" s="221"/>
      <c r="B432" s="351"/>
      <c r="C432" s="222"/>
      <c r="D432" s="222"/>
      <c r="E432" s="222"/>
      <c r="F432" s="221"/>
      <c r="G432" s="138"/>
      <c r="H432" s="44"/>
      <c r="I432" s="223"/>
      <c r="J432" s="36"/>
      <c r="K432" s="437"/>
      <c r="L432" s="36"/>
      <c r="M432" s="70"/>
    </row>
    <row r="433" spans="1:13" x14ac:dyDescent="0.2">
      <c r="A433" s="94"/>
      <c r="B433" s="322" t="s">
        <v>281</v>
      </c>
      <c r="C433" s="30"/>
      <c r="D433" s="26"/>
      <c r="E433" s="26"/>
      <c r="F433" s="26"/>
      <c r="G433" s="96"/>
      <c r="H433" s="96"/>
      <c r="I433" s="176"/>
      <c r="J433" s="26"/>
      <c r="K433" s="94"/>
      <c r="L433" s="26"/>
    </row>
    <row r="434" spans="1:13" ht="36" x14ac:dyDescent="0.2">
      <c r="A434" s="8" t="s">
        <v>1</v>
      </c>
      <c r="B434" s="323" t="s">
        <v>2</v>
      </c>
      <c r="C434" s="8" t="s">
        <v>3</v>
      </c>
      <c r="D434" s="8" t="s">
        <v>4</v>
      </c>
      <c r="E434" s="8" t="s">
        <v>5</v>
      </c>
      <c r="F434" s="8" t="s">
        <v>6</v>
      </c>
      <c r="G434" s="100" t="s">
        <v>7</v>
      </c>
      <c r="H434" s="100" t="s">
        <v>16</v>
      </c>
      <c r="I434" s="8" t="s">
        <v>9</v>
      </c>
      <c r="J434" s="8" t="s">
        <v>11</v>
      </c>
      <c r="K434" s="8" t="s">
        <v>311</v>
      </c>
      <c r="L434" s="8" t="s">
        <v>8</v>
      </c>
      <c r="M434" s="70"/>
    </row>
    <row r="435" spans="1:13" ht="33.75" x14ac:dyDescent="0.2">
      <c r="A435" s="177">
        <v>1</v>
      </c>
      <c r="B435" s="341" t="s">
        <v>291</v>
      </c>
      <c r="C435" s="177" t="s">
        <v>13</v>
      </c>
      <c r="D435" s="177"/>
      <c r="E435" s="177"/>
      <c r="F435" s="177"/>
      <c r="G435" s="179"/>
      <c r="H435" s="179">
        <f>G435*1.08</f>
        <v>0</v>
      </c>
      <c r="I435" s="286">
        <v>91</v>
      </c>
      <c r="J435" s="27">
        <f>G435*I435</f>
        <v>0</v>
      </c>
      <c r="K435" s="27"/>
      <c r="L435" s="27">
        <f>J435*1.08</f>
        <v>0</v>
      </c>
      <c r="M435" s="70"/>
    </row>
    <row r="436" spans="1:13" x14ac:dyDescent="0.2">
      <c r="A436" s="177"/>
      <c r="B436" s="459" t="s">
        <v>243</v>
      </c>
      <c r="C436" s="459"/>
      <c r="D436" s="459"/>
      <c r="E436" s="459"/>
      <c r="F436" s="178"/>
      <c r="G436" s="287"/>
      <c r="H436" s="179" t="s">
        <v>30</v>
      </c>
      <c r="I436" s="8" t="str">
        <f>B433</f>
        <v>Pakiet 55</v>
      </c>
      <c r="J436" s="27">
        <f>SUM(J435:J435)</f>
        <v>0</v>
      </c>
      <c r="K436" s="27" t="s">
        <v>315</v>
      </c>
      <c r="L436" s="27">
        <f>SUM(L435:L435)</f>
        <v>0</v>
      </c>
      <c r="M436" s="70"/>
    </row>
    <row r="437" spans="1:13" x14ac:dyDescent="0.2">
      <c r="M437" s="70"/>
    </row>
    <row r="438" spans="1:13" x14ac:dyDescent="0.2">
      <c r="A438" s="65"/>
      <c r="B438" s="343" t="s">
        <v>284</v>
      </c>
      <c r="C438" s="76"/>
      <c r="D438" s="76"/>
      <c r="E438" s="76"/>
      <c r="F438" s="76"/>
      <c r="G438" s="77"/>
      <c r="H438" s="78"/>
      <c r="I438" s="195"/>
      <c r="J438" s="57"/>
      <c r="K438" s="423"/>
      <c r="L438" s="57"/>
      <c r="M438" s="70"/>
    </row>
    <row r="439" spans="1:13" ht="36" x14ac:dyDescent="0.2">
      <c r="A439" s="80" t="s">
        <v>1</v>
      </c>
      <c r="B439" s="320" t="s">
        <v>2</v>
      </c>
      <c r="C439" s="80" t="s">
        <v>3</v>
      </c>
      <c r="D439" s="80" t="s">
        <v>4</v>
      </c>
      <c r="E439" s="81" t="s">
        <v>5</v>
      </c>
      <c r="F439" s="81" t="s">
        <v>6</v>
      </c>
      <c r="G439" s="43" t="s">
        <v>7</v>
      </c>
      <c r="H439" s="43" t="s">
        <v>16</v>
      </c>
      <c r="I439" s="82" t="s">
        <v>9</v>
      </c>
      <c r="J439" s="4" t="s">
        <v>11</v>
      </c>
      <c r="K439" s="4" t="s">
        <v>311</v>
      </c>
      <c r="L439" s="4" t="s">
        <v>8</v>
      </c>
      <c r="M439" s="70"/>
    </row>
    <row r="440" spans="1:13" ht="45" x14ac:dyDescent="0.2">
      <c r="A440" s="80">
        <v>1</v>
      </c>
      <c r="B440" s="354" t="s">
        <v>292</v>
      </c>
      <c r="C440" s="242" t="s">
        <v>13</v>
      </c>
      <c r="D440" s="80"/>
      <c r="E440" s="80"/>
      <c r="F440" s="80"/>
      <c r="H440" s="43">
        <f>G440*1.08</f>
        <v>0</v>
      </c>
      <c r="I440" s="286">
        <v>4</v>
      </c>
      <c r="J440" s="14">
        <f>G440*I440</f>
        <v>0</v>
      </c>
      <c r="K440" s="4"/>
      <c r="L440" s="14">
        <f>J440*1.08</f>
        <v>0</v>
      </c>
      <c r="M440" s="70"/>
    </row>
    <row r="441" spans="1:13" x14ac:dyDescent="0.2">
      <c r="A441" s="80"/>
      <c r="B441" s="460" t="s">
        <v>243</v>
      </c>
      <c r="C441" s="461"/>
      <c r="D441" s="461"/>
      <c r="E441" s="462"/>
      <c r="F441" s="80"/>
      <c r="G441" s="5"/>
      <c r="H441" s="43" t="s">
        <v>30</v>
      </c>
      <c r="I441" s="82" t="str">
        <f>B438</f>
        <v>Pakiet 56</v>
      </c>
      <c r="J441" s="14">
        <f>SUM(J440:J440)</f>
        <v>0</v>
      </c>
      <c r="K441" s="4" t="s">
        <v>315</v>
      </c>
      <c r="L441" s="14">
        <f>SUM(L440:L440)</f>
        <v>0</v>
      </c>
      <c r="M441" s="70"/>
    </row>
    <row r="442" spans="1:13" x14ac:dyDescent="0.2">
      <c r="A442" s="132"/>
      <c r="B442" s="330"/>
      <c r="C442" s="133"/>
      <c r="D442" s="133"/>
      <c r="E442" s="133"/>
      <c r="F442" s="132"/>
      <c r="G442" s="134"/>
      <c r="H442" s="134"/>
      <c r="I442" s="135"/>
      <c r="J442" s="16"/>
      <c r="K442" s="426"/>
      <c r="L442" s="16"/>
      <c r="M442" s="70"/>
    </row>
    <row r="443" spans="1:13" x14ac:dyDescent="0.2">
      <c r="A443" s="132"/>
      <c r="B443" s="330"/>
      <c r="C443" s="133"/>
      <c r="D443" s="133"/>
      <c r="E443" s="133"/>
      <c r="F443" s="132"/>
      <c r="G443" s="134"/>
      <c r="H443" s="134"/>
      <c r="I443" s="135"/>
      <c r="J443" s="16"/>
      <c r="K443" s="426"/>
      <c r="L443" s="16"/>
      <c r="M443" s="70"/>
    </row>
    <row r="444" spans="1:13" x14ac:dyDescent="0.2">
      <c r="A444" s="65"/>
      <c r="B444" s="368" t="s">
        <v>316</v>
      </c>
      <c r="C444" s="295"/>
      <c r="D444" s="61"/>
      <c r="E444" s="61"/>
      <c r="F444" s="61"/>
      <c r="G444" s="302"/>
      <c r="H444" s="296"/>
      <c r="I444" s="306"/>
      <c r="J444" s="61"/>
      <c r="K444" s="434"/>
      <c r="L444" s="3"/>
      <c r="M444" s="70"/>
    </row>
    <row r="445" spans="1:13" ht="36" x14ac:dyDescent="0.2">
      <c r="A445" s="80" t="s">
        <v>1</v>
      </c>
      <c r="B445" s="320" t="s">
        <v>2</v>
      </c>
      <c r="C445" s="80" t="s">
        <v>3</v>
      </c>
      <c r="D445" s="80" t="s">
        <v>4</v>
      </c>
      <c r="E445" s="81" t="s">
        <v>5</v>
      </c>
      <c r="F445" s="81" t="s">
        <v>6</v>
      </c>
      <c r="G445" s="43" t="s">
        <v>7</v>
      </c>
      <c r="H445" s="43" t="s">
        <v>16</v>
      </c>
      <c r="I445" s="82" t="s">
        <v>9</v>
      </c>
      <c r="J445" s="4" t="s">
        <v>11</v>
      </c>
      <c r="K445" s="4" t="s">
        <v>311</v>
      </c>
      <c r="L445" s="4" t="s">
        <v>8</v>
      </c>
      <c r="M445" s="70"/>
    </row>
    <row r="446" spans="1:13" ht="22.5" x14ac:dyDescent="0.2">
      <c r="A446" s="80">
        <v>1</v>
      </c>
      <c r="B446" s="320" t="s">
        <v>293</v>
      </c>
      <c r="C446" s="80" t="s">
        <v>100</v>
      </c>
      <c r="D446" s="80"/>
      <c r="E446" s="81"/>
      <c r="G446" s="43"/>
      <c r="H446" s="43">
        <f>G446*1.08</f>
        <v>0</v>
      </c>
      <c r="I446" s="117">
        <v>480</v>
      </c>
      <c r="J446" s="4">
        <f>G446*I446</f>
        <v>0</v>
      </c>
      <c r="K446" s="4"/>
      <c r="L446" s="4">
        <f>J446*1.08</f>
        <v>0</v>
      </c>
    </row>
    <row r="447" spans="1:13" ht="213.75" x14ac:dyDescent="0.2">
      <c r="A447" s="80">
        <v>2</v>
      </c>
      <c r="B447" s="320" t="s">
        <v>323</v>
      </c>
      <c r="C447" s="411" t="s">
        <v>294</v>
      </c>
      <c r="D447" s="411"/>
      <c r="E447" s="214"/>
      <c r="F447" s="5"/>
      <c r="G447" s="86"/>
      <c r="H447" s="43">
        <f>G447*1.23</f>
        <v>0</v>
      </c>
      <c r="I447" s="412">
        <v>204</v>
      </c>
      <c r="J447" s="4">
        <f>G447*I447</f>
        <v>0</v>
      </c>
      <c r="K447" s="4"/>
      <c r="L447" s="14">
        <f>J447*1.23</f>
        <v>0</v>
      </c>
      <c r="M447" s="394"/>
    </row>
    <row r="448" spans="1:13" ht="33.75" x14ac:dyDescent="0.2">
      <c r="A448" s="80"/>
      <c r="B448" s="320" t="s">
        <v>324</v>
      </c>
      <c r="C448" s="307"/>
      <c r="D448" s="307"/>
      <c r="E448" s="307"/>
      <c r="F448" s="5"/>
      <c r="G448" s="83"/>
      <c r="H448" s="43" t="s">
        <v>30</v>
      </c>
      <c r="I448" s="82" t="str">
        <f>B444</f>
        <v xml:space="preserve">Pakiet 57 </v>
      </c>
      <c r="J448" s="14">
        <f>SUM(J446:J447)</f>
        <v>0</v>
      </c>
      <c r="K448" s="4" t="s">
        <v>315</v>
      </c>
      <c r="L448" s="14">
        <f>SUM(L446:L447)</f>
        <v>0</v>
      </c>
    </row>
    <row r="451" spans="1:13" x14ac:dyDescent="0.2">
      <c r="A451" s="308"/>
      <c r="B451" s="369" t="s">
        <v>287</v>
      </c>
      <c r="C451" s="309"/>
      <c r="D451" s="62"/>
      <c r="E451" s="62"/>
      <c r="F451" s="62"/>
      <c r="G451" s="310"/>
      <c r="H451" s="310"/>
      <c r="I451" s="311"/>
      <c r="J451" s="62"/>
      <c r="K451" s="447"/>
      <c r="L451" s="62"/>
      <c r="M451" s="70"/>
    </row>
    <row r="452" spans="1:13" ht="36" x14ac:dyDescent="0.2">
      <c r="A452" s="312" t="s">
        <v>1</v>
      </c>
      <c r="B452" s="370" t="s">
        <v>2</v>
      </c>
      <c r="C452" s="312" t="s">
        <v>296</v>
      </c>
      <c r="D452" s="312" t="s">
        <v>4</v>
      </c>
      <c r="E452" s="312" t="s">
        <v>5</v>
      </c>
      <c r="F452" s="312" t="s">
        <v>6</v>
      </c>
      <c r="G452" s="313" t="s">
        <v>7</v>
      </c>
      <c r="H452" s="313" t="s">
        <v>16</v>
      </c>
      <c r="I452" s="314" t="s">
        <v>9</v>
      </c>
      <c r="J452" s="63" t="s">
        <v>11</v>
      </c>
      <c r="K452" s="63" t="s">
        <v>311</v>
      </c>
      <c r="L452" s="63" t="s">
        <v>8</v>
      </c>
      <c r="M452" s="70"/>
    </row>
    <row r="453" spans="1:13" x14ac:dyDescent="0.2">
      <c r="A453" s="312">
        <v>1</v>
      </c>
      <c r="B453" s="450" t="s">
        <v>297</v>
      </c>
      <c r="C453" s="312" t="s">
        <v>298</v>
      </c>
      <c r="D453" s="64"/>
      <c r="E453" s="64"/>
      <c r="F453" s="312"/>
      <c r="G453" s="315"/>
      <c r="H453" s="313">
        <f>G453*1.08</f>
        <v>0</v>
      </c>
      <c r="I453" s="196">
        <v>1000</v>
      </c>
      <c r="J453" s="64">
        <f>G453*I453</f>
        <v>0</v>
      </c>
      <c r="K453" s="64"/>
      <c r="L453" s="64">
        <f>J453*1.08</f>
        <v>0</v>
      </c>
      <c r="M453" s="70"/>
    </row>
    <row r="454" spans="1:13" x14ac:dyDescent="0.2">
      <c r="A454" s="312">
        <v>2</v>
      </c>
      <c r="B454" s="450"/>
      <c r="C454" s="312" t="s">
        <v>299</v>
      </c>
      <c r="D454" s="64"/>
      <c r="E454" s="64"/>
      <c r="F454" s="312"/>
      <c r="G454" s="315"/>
      <c r="H454" s="313">
        <f>G454*1.08</f>
        <v>0</v>
      </c>
      <c r="I454" s="196">
        <v>4100</v>
      </c>
      <c r="J454" s="64">
        <f>G454*I454</f>
        <v>0</v>
      </c>
      <c r="K454" s="64"/>
      <c r="L454" s="64">
        <f>J454*1.08</f>
        <v>0</v>
      </c>
      <c r="M454" s="70"/>
    </row>
    <row r="455" spans="1:13" x14ac:dyDescent="0.2">
      <c r="A455" s="312">
        <v>3</v>
      </c>
      <c r="B455" s="450"/>
      <c r="C455" s="312" t="s">
        <v>300</v>
      </c>
      <c r="D455" s="64"/>
      <c r="E455" s="64"/>
      <c r="F455" s="312"/>
      <c r="G455" s="315"/>
      <c r="H455" s="313">
        <f>G455*1.08</f>
        <v>0</v>
      </c>
      <c r="I455" s="196">
        <v>3000</v>
      </c>
      <c r="J455" s="64">
        <f>G455*I455</f>
        <v>0</v>
      </c>
      <c r="K455" s="64"/>
      <c r="L455" s="64">
        <f>J455*1.08</f>
        <v>0</v>
      </c>
      <c r="M455" s="70"/>
    </row>
    <row r="456" spans="1:13" x14ac:dyDescent="0.2">
      <c r="A456" s="312">
        <v>4</v>
      </c>
      <c r="B456" s="450"/>
      <c r="C456" s="312" t="s">
        <v>301</v>
      </c>
      <c r="D456" s="64"/>
      <c r="E456" s="64"/>
      <c r="F456" s="312"/>
      <c r="G456" s="315"/>
      <c r="H456" s="313">
        <f>G456*1.08</f>
        <v>0</v>
      </c>
      <c r="I456" s="196">
        <v>1300</v>
      </c>
      <c r="J456" s="64">
        <f>G456*I456</f>
        <v>0</v>
      </c>
      <c r="K456" s="64"/>
      <c r="L456" s="64">
        <f>J456*1.08</f>
        <v>0</v>
      </c>
      <c r="M456" s="70"/>
    </row>
    <row r="457" spans="1:13" ht="24" x14ac:dyDescent="0.2">
      <c r="A457" s="312">
        <v>5</v>
      </c>
      <c r="B457" s="450"/>
      <c r="C457" s="312" t="s">
        <v>302</v>
      </c>
      <c r="D457" s="64"/>
      <c r="E457" s="64"/>
      <c r="F457" s="312"/>
      <c r="G457" s="315"/>
      <c r="H457" s="313">
        <f>G457*1.08</f>
        <v>0</v>
      </c>
      <c r="I457" s="196">
        <v>400</v>
      </c>
      <c r="J457" s="64">
        <f>G457*I457</f>
        <v>0</v>
      </c>
      <c r="K457" s="64"/>
      <c r="L457" s="64">
        <f>J457*1.08</f>
        <v>0</v>
      </c>
      <c r="M457" s="70"/>
    </row>
    <row r="458" spans="1:13" x14ac:dyDescent="0.2">
      <c r="A458" s="312"/>
      <c r="B458" s="451" t="s">
        <v>303</v>
      </c>
      <c r="C458" s="451"/>
      <c r="D458" s="451"/>
      <c r="E458" s="312"/>
      <c r="F458" s="312"/>
      <c r="G458" s="316"/>
      <c r="H458" s="313" t="s">
        <v>30</v>
      </c>
      <c r="I458" s="317" t="str">
        <f>B451</f>
        <v>Pakiet 58</v>
      </c>
      <c r="J458" s="64">
        <f>SUM(J453:J457)</f>
        <v>0</v>
      </c>
      <c r="K458" s="64" t="s">
        <v>315</v>
      </c>
      <c r="L458" s="64">
        <f>SUM(L453:L457)</f>
        <v>0</v>
      </c>
    </row>
    <row r="460" spans="1:13" x14ac:dyDescent="0.2">
      <c r="A460" s="401"/>
      <c r="B460" s="362" t="s">
        <v>289</v>
      </c>
      <c r="C460" s="288"/>
      <c r="D460" s="288"/>
      <c r="E460" s="288"/>
      <c r="F460" s="288"/>
      <c r="G460" s="151"/>
      <c r="H460" s="151"/>
      <c r="I460" s="402"/>
      <c r="J460" s="402"/>
      <c r="K460" s="448"/>
      <c r="L460" s="403"/>
    </row>
    <row r="461" spans="1:13" ht="36" x14ac:dyDescent="0.2">
      <c r="A461" s="227" t="s">
        <v>1</v>
      </c>
      <c r="B461" s="404" t="s">
        <v>183</v>
      </c>
      <c r="C461" s="227" t="s">
        <v>3</v>
      </c>
      <c r="D461" s="227" t="s">
        <v>4</v>
      </c>
      <c r="E461" s="227" t="s">
        <v>5</v>
      </c>
      <c r="F461" s="227" t="s">
        <v>6</v>
      </c>
      <c r="G461" s="405" t="s">
        <v>7</v>
      </c>
      <c r="H461" s="405" t="s">
        <v>16</v>
      </c>
      <c r="I461" s="227" t="s">
        <v>9</v>
      </c>
      <c r="J461" s="227" t="s">
        <v>11</v>
      </c>
      <c r="K461" s="227" t="s">
        <v>311</v>
      </c>
      <c r="L461" s="227" t="s">
        <v>8</v>
      </c>
    </row>
    <row r="462" spans="1:13" ht="33.75" x14ac:dyDescent="0.2">
      <c r="A462" s="227">
        <v>1</v>
      </c>
      <c r="B462" s="404" t="s">
        <v>304</v>
      </c>
      <c r="C462" s="227" t="s">
        <v>13</v>
      </c>
      <c r="D462" s="227"/>
      <c r="E462" s="227"/>
      <c r="F462" s="227"/>
      <c r="G462" s="231"/>
      <c r="H462" s="405">
        <f>G462*1.08</f>
        <v>0</v>
      </c>
      <c r="I462" s="406">
        <v>40</v>
      </c>
      <c r="J462" s="407">
        <f>G462*I462</f>
        <v>0</v>
      </c>
      <c r="K462" s="407"/>
      <c r="L462" s="407">
        <f>J462*1.08</f>
        <v>0</v>
      </c>
    </row>
    <row r="463" spans="1:13" x14ac:dyDescent="0.2">
      <c r="A463" s="227"/>
      <c r="B463" s="452" t="s">
        <v>243</v>
      </c>
      <c r="C463" s="452"/>
      <c r="D463" s="452"/>
      <c r="E463" s="452"/>
      <c r="F463" s="227"/>
      <c r="G463" s="408"/>
      <c r="H463" s="405" t="s">
        <v>30</v>
      </c>
      <c r="I463" s="227" t="str">
        <f>B460</f>
        <v>Pakiet 59</v>
      </c>
      <c r="J463" s="407">
        <f>SUM(J462)</f>
        <v>0</v>
      </c>
      <c r="K463" s="407" t="s">
        <v>315</v>
      </c>
      <c r="L463" s="407">
        <f>SUM(L462)</f>
        <v>0</v>
      </c>
    </row>
  </sheetData>
  <mergeCells count="70">
    <mergeCell ref="B9:L9"/>
    <mergeCell ref="B2:L2"/>
    <mergeCell ref="B3:J3"/>
    <mergeCell ref="B6:L6"/>
    <mergeCell ref="B7:L7"/>
    <mergeCell ref="B8:L8"/>
    <mergeCell ref="B123:E123"/>
    <mergeCell ref="B10:L10"/>
    <mergeCell ref="B11:L11"/>
    <mergeCell ref="B30:E30"/>
    <mergeCell ref="B64:E64"/>
    <mergeCell ref="B71:E71"/>
    <mergeCell ref="B88:E88"/>
    <mergeCell ref="B110:E110"/>
    <mergeCell ref="C112:G112"/>
    <mergeCell ref="B118:E118"/>
    <mergeCell ref="C120:G120"/>
    <mergeCell ref="B203:E203"/>
    <mergeCell ref="B132:E132"/>
    <mergeCell ref="B138:E138"/>
    <mergeCell ref="B143:E143"/>
    <mergeCell ref="B148:E148"/>
    <mergeCell ref="B153:E153"/>
    <mergeCell ref="B159:E159"/>
    <mergeCell ref="B164:E164"/>
    <mergeCell ref="B169:E169"/>
    <mergeCell ref="B187:E187"/>
    <mergeCell ref="B192:G192"/>
    <mergeCell ref="B197:E197"/>
    <mergeCell ref="B290:E290"/>
    <mergeCell ref="B208:E208"/>
    <mergeCell ref="C210:G210"/>
    <mergeCell ref="B229:E229"/>
    <mergeCell ref="B235:E235"/>
    <mergeCell ref="C237:G237"/>
    <mergeCell ref="B249:G249"/>
    <mergeCell ref="B257:E257"/>
    <mergeCell ref="B267:E267"/>
    <mergeCell ref="B272:E272"/>
    <mergeCell ref="B279:E279"/>
    <mergeCell ref="B284:E284"/>
    <mergeCell ref="B379:E379"/>
    <mergeCell ref="B386:E386"/>
    <mergeCell ref="B393:E393"/>
    <mergeCell ref="B296:E296"/>
    <mergeCell ref="B301:E301"/>
    <mergeCell ref="B307:E307"/>
    <mergeCell ref="B313:E313"/>
    <mergeCell ref="B319:E319"/>
    <mergeCell ref="B329:E329"/>
    <mergeCell ref="B334:E334"/>
    <mergeCell ref="B339:E339"/>
    <mergeCell ref="B346:E346"/>
    <mergeCell ref="B353:E353"/>
    <mergeCell ref="B453:B457"/>
    <mergeCell ref="B458:D458"/>
    <mergeCell ref="B463:E463"/>
    <mergeCell ref="B5:L5"/>
    <mergeCell ref="B4:L4"/>
    <mergeCell ref="B420:E420"/>
    <mergeCell ref="B425:E425"/>
    <mergeCell ref="B430:E430"/>
    <mergeCell ref="B436:E436"/>
    <mergeCell ref="B441:E441"/>
    <mergeCell ref="B398:E398"/>
    <mergeCell ref="B404:E404"/>
    <mergeCell ref="B409:E409"/>
    <mergeCell ref="B414:E414"/>
    <mergeCell ref="B368:E368"/>
    <mergeCell ref="B373:E373"/>
  </mergeCells>
  <pageMargins left="0.7" right="0.7" top="0.75" bottom="0.75" header="0.3" footer="0.3"/>
  <pageSetup paperSize="9" scale="64" orientation="landscape" r:id="rId1"/>
  <headerFooter>
    <oddHeader xml:space="preserve">&amp;C&amp;"Arial,Normalny"&amp;8Dostawa produktów leczniczych, formalina – dogrywka na rok 2021/2022 
oraz dostawa „GUSELKUMABUM:  4WSzKzP.SZP.2612.35.2021&amp;"-,Standardowy"&amp;11
</oddHeader>
  </headerFooter>
  <rowBreaks count="18" manualBreakCount="18">
    <brk id="15" max="11" man="1"/>
    <brk id="31" max="16383" man="1"/>
    <brk id="65" max="16383" man="1"/>
    <brk id="89" max="11" man="1"/>
    <brk id="119" max="11" man="1"/>
    <brk id="144" max="11" man="1"/>
    <brk id="171" max="11" man="1"/>
    <brk id="204" max="11" man="1"/>
    <brk id="231" max="16383" man="1"/>
    <brk id="251" max="16383" man="1"/>
    <brk id="273" max="12" man="1"/>
    <brk id="285" max="16383" man="1"/>
    <brk id="309" max="11" man="1"/>
    <brk id="330" max="16383" man="1"/>
    <brk id="356" max="16383" man="1"/>
    <brk id="387" max="16383" man="1"/>
    <brk id="410" max="11" man="1"/>
    <brk id="43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4"/>
  <sheetViews>
    <sheetView workbookViewId="0">
      <selection activeCell="I13" sqref="I13"/>
    </sheetView>
  </sheetViews>
  <sheetFormatPr defaultRowHeight="14.25" x14ac:dyDescent="0.2"/>
  <cols>
    <col min="1" max="1" width="9.140625" style="2"/>
    <col min="2" max="2" width="14" style="399" customWidth="1"/>
    <col min="3" max="3" width="49" style="400" customWidth="1"/>
    <col min="4" max="16384" width="9.140625" style="2"/>
  </cols>
  <sheetData>
    <row r="2" spans="2:3" ht="36" x14ac:dyDescent="0.2">
      <c r="C2" s="449" t="s">
        <v>317</v>
      </c>
    </row>
    <row r="5" spans="2:3" ht="22.5" customHeight="1" x14ac:dyDescent="0.2">
      <c r="B5" s="395" t="s">
        <v>312</v>
      </c>
      <c r="C5" s="395" t="s">
        <v>313</v>
      </c>
    </row>
    <row r="6" spans="2:3" x14ac:dyDescent="0.2">
      <c r="B6" s="396" t="s">
        <v>15</v>
      </c>
      <c r="C6" s="397" t="s">
        <v>29</v>
      </c>
    </row>
    <row r="7" spans="2:3" x14ac:dyDescent="0.2">
      <c r="B7" s="396" t="s">
        <v>31</v>
      </c>
      <c r="C7" s="397" t="s">
        <v>29</v>
      </c>
    </row>
    <row r="8" spans="2:3" x14ac:dyDescent="0.2">
      <c r="B8" s="396" t="s">
        <v>62</v>
      </c>
      <c r="C8" s="397" t="s">
        <v>29</v>
      </c>
    </row>
    <row r="9" spans="2:3" x14ac:dyDescent="0.2">
      <c r="B9" s="396" t="s">
        <v>65</v>
      </c>
      <c r="C9" s="397" t="s">
        <v>29</v>
      </c>
    </row>
    <row r="10" spans="2:3" x14ac:dyDescent="0.2">
      <c r="B10" s="396" t="s">
        <v>79</v>
      </c>
      <c r="C10" s="397" t="s">
        <v>29</v>
      </c>
    </row>
    <row r="11" spans="2:3" ht="24" x14ac:dyDescent="0.2">
      <c r="B11" s="396" t="s">
        <v>98</v>
      </c>
      <c r="C11" s="397" t="s">
        <v>104</v>
      </c>
    </row>
    <row r="12" spans="2:3" x14ac:dyDescent="0.2">
      <c r="B12" s="396" t="s">
        <v>105</v>
      </c>
      <c r="C12" s="397" t="s">
        <v>107</v>
      </c>
    </row>
    <row r="13" spans="2:3" x14ac:dyDescent="0.2">
      <c r="B13" s="396" t="s">
        <v>108</v>
      </c>
      <c r="C13" s="397" t="s">
        <v>29</v>
      </c>
    </row>
    <row r="14" spans="2:3" x14ac:dyDescent="0.2">
      <c r="B14" s="396" t="s">
        <v>113</v>
      </c>
      <c r="C14" s="397" t="s">
        <v>115</v>
      </c>
    </row>
    <row r="15" spans="2:3" ht="24" x14ac:dyDescent="0.2">
      <c r="B15" s="396" t="s">
        <v>116</v>
      </c>
      <c r="C15" s="397" t="s">
        <v>104</v>
      </c>
    </row>
    <row r="16" spans="2:3" ht="24" x14ac:dyDescent="0.2">
      <c r="B16" s="396" t="s">
        <v>118</v>
      </c>
      <c r="C16" s="397" t="s">
        <v>120</v>
      </c>
    </row>
    <row r="17" spans="2:3" ht="24" x14ac:dyDescent="0.2">
      <c r="B17" s="396" t="s">
        <v>121</v>
      </c>
      <c r="C17" s="397" t="s">
        <v>123</v>
      </c>
    </row>
    <row r="18" spans="2:3" x14ac:dyDescent="0.2">
      <c r="B18" s="396" t="s">
        <v>124</v>
      </c>
      <c r="C18" s="397" t="s">
        <v>127</v>
      </c>
    </row>
    <row r="19" spans="2:3" x14ac:dyDescent="0.2">
      <c r="B19" s="396" t="s">
        <v>128</v>
      </c>
      <c r="C19" s="397" t="s">
        <v>130</v>
      </c>
    </row>
    <row r="20" spans="2:3" x14ac:dyDescent="0.2">
      <c r="B20" s="396" t="s">
        <v>131</v>
      </c>
      <c r="C20" s="397" t="s">
        <v>133</v>
      </c>
    </row>
    <row r="21" spans="2:3" x14ac:dyDescent="0.2">
      <c r="B21" s="396" t="s">
        <v>134</v>
      </c>
      <c r="C21" s="397" t="s">
        <v>29</v>
      </c>
    </row>
    <row r="22" spans="2:3" x14ac:dyDescent="0.2">
      <c r="B22" s="396" t="s">
        <v>148</v>
      </c>
      <c r="C22" s="397" t="s">
        <v>115</v>
      </c>
    </row>
    <row r="23" spans="2:3" x14ac:dyDescent="0.2">
      <c r="B23" s="396" t="s">
        <v>153</v>
      </c>
      <c r="C23" s="397" t="s">
        <v>127</v>
      </c>
    </row>
    <row r="24" spans="2:3" x14ac:dyDescent="0.2">
      <c r="B24" s="396" t="s">
        <v>155</v>
      </c>
      <c r="C24" s="397" t="s">
        <v>107</v>
      </c>
    </row>
    <row r="25" spans="2:3" x14ac:dyDescent="0.2">
      <c r="B25" s="396" t="s">
        <v>158</v>
      </c>
      <c r="C25" s="397" t="s">
        <v>133</v>
      </c>
    </row>
    <row r="26" spans="2:3" ht="36" x14ac:dyDescent="0.2">
      <c r="B26" s="396" t="s">
        <v>160</v>
      </c>
      <c r="C26" s="397" t="s">
        <v>178</v>
      </c>
    </row>
    <row r="27" spans="2:3" x14ac:dyDescent="0.2">
      <c r="B27" s="396" t="s">
        <v>180</v>
      </c>
      <c r="C27" s="397" t="s">
        <v>130</v>
      </c>
    </row>
    <row r="28" spans="2:3" ht="36" x14ac:dyDescent="0.2">
      <c r="B28" s="396" t="s">
        <v>182</v>
      </c>
      <c r="C28" s="397" t="s">
        <v>194</v>
      </c>
    </row>
    <row r="29" spans="2:3" x14ac:dyDescent="0.2">
      <c r="B29" s="396" t="s">
        <v>196</v>
      </c>
      <c r="C29" s="397" t="s">
        <v>200</v>
      </c>
    </row>
    <row r="30" spans="2:3" x14ac:dyDescent="0.2">
      <c r="B30" s="396" t="s">
        <v>201</v>
      </c>
      <c r="C30" s="397" t="s">
        <v>203</v>
      </c>
    </row>
    <row r="31" spans="2:3" x14ac:dyDescent="0.2">
      <c r="B31" s="396" t="s">
        <v>204</v>
      </c>
      <c r="C31" s="397" t="s">
        <v>130</v>
      </c>
    </row>
    <row r="32" spans="2:3" x14ac:dyDescent="0.2">
      <c r="B32" s="396" t="s">
        <v>206</v>
      </c>
      <c r="C32" s="397" t="s">
        <v>208</v>
      </c>
    </row>
    <row r="33" spans="2:3" x14ac:dyDescent="0.2">
      <c r="B33" s="396" t="s">
        <v>209</v>
      </c>
      <c r="C33" s="397" t="s">
        <v>133</v>
      </c>
    </row>
    <row r="34" spans="2:3" ht="24" x14ac:dyDescent="0.2">
      <c r="B34" s="396" t="s">
        <v>213</v>
      </c>
      <c r="C34" s="397" t="s">
        <v>215</v>
      </c>
    </row>
    <row r="35" spans="2:3" ht="24" x14ac:dyDescent="0.2">
      <c r="B35" s="396" t="s">
        <v>216</v>
      </c>
      <c r="C35" s="397" t="s">
        <v>120</v>
      </c>
    </row>
    <row r="36" spans="2:3" x14ac:dyDescent="0.2">
      <c r="B36" s="396" t="s">
        <v>219</v>
      </c>
      <c r="C36" s="397" t="s">
        <v>222</v>
      </c>
    </row>
    <row r="37" spans="2:3" x14ac:dyDescent="0.2">
      <c r="B37" s="396" t="s">
        <v>223</v>
      </c>
      <c r="C37" s="397" t="s">
        <v>225</v>
      </c>
    </row>
    <row r="38" spans="2:3" ht="24" x14ac:dyDescent="0.2">
      <c r="B38" s="396" t="s">
        <v>226</v>
      </c>
      <c r="C38" s="397" t="s">
        <v>228</v>
      </c>
    </row>
    <row r="39" spans="2:3" ht="24" x14ac:dyDescent="0.2">
      <c r="B39" s="396" t="s">
        <v>229</v>
      </c>
      <c r="C39" s="397" t="s">
        <v>231</v>
      </c>
    </row>
    <row r="40" spans="2:3" ht="24" x14ac:dyDescent="0.2">
      <c r="B40" s="396" t="s">
        <v>232</v>
      </c>
      <c r="C40" s="397" t="s">
        <v>231</v>
      </c>
    </row>
    <row r="41" spans="2:3" ht="24" x14ac:dyDescent="0.2">
      <c r="B41" s="396" t="s">
        <v>234</v>
      </c>
      <c r="C41" s="397" t="s">
        <v>231</v>
      </c>
    </row>
    <row r="42" spans="2:3" ht="24" x14ac:dyDescent="0.2">
      <c r="B42" s="396" t="s">
        <v>236</v>
      </c>
      <c r="C42" s="397" t="s">
        <v>238</v>
      </c>
    </row>
    <row r="43" spans="2:3" ht="24" x14ac:dyDescent="0.2">
      <c r="B43" s="396" t="s">
        <v>239</v>
      </c>
      <c r="C43" s="397" t="s">
        <v>238</v>
      </c>
    </row>
    <row r="44" spans="2:3" ht="24" x14ac:dyDescent="0.2">
      <c r="B44" s="396" t="s">
        <v>241</v>
      </c>
      <c r="C44" s="397" t="s">
        <v>243</v>
      </c>
    </row>
    <row r="45" spans="2:3" ht="24" x14ac:dyDescent="0.2">
      <c r="B45" s="396" t="s">
        <v>244</v>
      </c>
      <c r="C45" s="397" t="s">
        <v>238</v>
      </c>
    </row>
    <row r="46" spans="2:3" ht="24" x14ac:dyDescent="0.2">
      <c r="B46" s="396" t="s">
        <v>245</v>
      </c>
      <c r="C46" s="397" t="s">
        <v>238</v>
      </c>
    </row>
    <row r="47" spans="2:3" ht="24" x14ac:dyDescent="0.2">
      <c r="B47" s="396" t="s">
        <v>248</v>
      </c>
      <c r="C47" s="397" t="s">
        <v>258</v>
      </c>
    </row>
    <row r="48" spans="2:3" ht="24" x14ac:dyDescent="0.2">
      <c r="B48" s="396" t="s">
        <v>252</v>
      </c>
      <c r="C48" s="397" t="s">
        <v>243</v>
      </c>
    </row>
    <row r="49" spans="2:3" ht="24" x14ac:dyDescent="0.2">
      <c r="B49" s="396" t="s">
        <v>253</v>
      </c>
      <c r="C49" s="397" t="s">
        <v>243</v>
      </c>
    </row>
    <row r="50" spans="2:3" ht="24" x14ac:dyDescent="0.2">
      <c r="B50" s="396" t="s">
        <v>259</v>
      </c>
      <c r="C50" s="397" t="s">
        <v>238</v>
      </c>
    </row>
    <row r="51" spans="2:3" ht="24" x14ac:dyDescent="0.2">
      <c r="B51" s="396" t="s">
        <v>261</v>
      </c>
      <c r="C51" s="397" t="s">
        <v>238</v>
      </c>
    </row>
    <row r="52" spans="2:3" ht="24" x14ac:dyDescent="0.2">
      <c r="B52" s="396" t="s">
        <v>263</v>
      </c>
      <c r="C52" s="397" t="s">
        <v>243</v>
      </c>
    </row>
    <row r="53" spans="2:3" ht="24" x14ac:dyDescent="0.2">
      <c r="B53" s="396" t="s">
        <v>266</v>
      </c>
      <c r="C53" s="397" t="s">
        <v>238</v>
      </c>
    </row>
    <row r="54" spans="2:3" ht="24" x14ac:dyDescent="0.2">
      <c r="B54" s="396" t="s">
        <v>267</v>
      </c>
      <c r="C54" s="397" t="s">
        <v>243</v>
      </c>
    </row>
    <row r="55" spans="2:3" ht="24" x14ac:dyDescent="0.2">
      <c r="B55" s="396" t="s">
        <v>270</v>
      </c>
      <c r="C55" s="397" t="s">
        <v>243</v>
      </c>
    </row>
    <row r="56" spans="2:3" ht="24" x14ac:dyDescent="0.2">
      <c r="B56" s="396" t="s">
        <v>274</v>
      </c>
      <c r="C56" s="397" t="s">
        <v>283</v>
      </c>
    </row>
    <row r="57" spans="2:3" ht="24" x14ac:dyDescent="0.2">
      <c r="B57" s="396" t="s">
        <v>276</v>
      </c>
      <c r="C57" s="397" t="s">
        <v>243</v>
      </c>
    </row>
    <row r="58" spans="2:3" ht="24" x14ac:dyDescent="0.2">
      <c r="B58" s="396" t="s">
        <v>277</v>
      </c>
      <c r="C58" s="397" t="s">
        <v>238</v>
      </c>
    </row>
    <row r="59" spans="2:3" ht="24" x14ac:dyDescent="0.2">
      <c r="B59" s="396" t="s">
        <v>279</v>
      </c>
      <c r="C59" s="397" t="s">
        <v>238</v>
      </c>
    </row>
    <row r="60" spans="2:3" ht="24" x14ac:dyDescent="0.2">
      <c r="B60" s="396" t="s">
        <v>281</v>
      </c>
      <c r="C60" s="397" t="s">
        <v>243</v>
      </c>
    </row>
    <row r="61" spans="2:3" ht="24" x14ac:dyDescent="0.2">
      <c r="B61" s="396" t="s">
        <v>284</v>
      </c>
      <c r="C61" s="397" t="s">
        <v>243</v>
      </c>
    </row>
    <row r="62" spans="2:3" ht="24" x14ac:dyDescent="0.2">
      <c r="B62" s="396" t="s">
        <v>285</v>
      </c>
      <c r="C62" s="397" t="s">
        <v>295</v>
      </c>
    </row>
    <row r="63" spans="2:3" x14ac:dyDescent="0.2">
      <c r="B63" s="396" t="s">
        <v>287</v>
      </c>
      <c r="C63" s="397" t="s">
        <v>303</v>
      </c>
    </row>
    <row r="64" spans="2:3" ht="24" x14ac:dyDescent="0.2">
      <c r="B64" s="396" t="s">
        <v>289</v>
      </c>
      <c r="C64" s="398" t="s">
        <v>243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 cenowy</vt:lpstr>
      <vt:lpstr>kody CPV</vt:lpstr>
      <vt:lpstr>'Formularz cenowy'!Obszar_wydruku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MK_ZamPub</dc:creator>
  <cp:lastModifiedBy>MK_ZamPub</cp:lastModifiedBy>
  <cp:lastPrinted>2021-09-21T08:07:46Z</cp:lastPrinted>
  <dcterms:created xsi:type="dcterms:W3CDTF">2021-09-09T06:44:06Z</dcterms:created>
  <dcterms:modified xsi:type="dcterms:W3CDTF">2021-10-06T06:42:02Z</dcterms:modified>
</cp:coreProperties>
</file>