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<sst xmlns="http://schemas.openxmlformats.org/spreadsheetml/2006/main" count="665" uniqueCount="311">
  <si>
    <t>3.1</t>
  </si>
  <si>
    <t>1.1</t>
  </si>
  <si>
    <t>m2</t>
  </si>
  <si>
    <t>3.2</t>
  </si>
  <si>
    <t>km</t>
  </si>
  <si>
    <t>1.2</t>
  </si>
  <si>
    <t>Cena jedn.</t>
  </si>
  <si>
    <t>m</t>
  </si>
  <si>
    <t>2.1</t>
  </si>
  <si>
    <t>2.2</t>
  </si>
  <si>
    <t>4.1</t>
  </si>
  <si>
    <t>1.1.1</t>
  </si>
  <si>
    <t>2.1.2</t>
  </si>
  <si>
    <t>2.1.1</t>
  </si>
  <si>
    <t>2.2.1</t>
  </si>
  <si>
    <t>2.2.2</t>
  </si>
  <si>
    <t>3.1.1</t>
  </si>
  <si>
    <t>3.1.2</t>
  </si>
  <si>
    <t>3.2.2</t>
  </si>
  <si>
    <t>4.1.1</t>
  </si>
  <si>
    <t>4.1.2</t>
  </si>
  <si>
    <t>4.2</t>
  </si>
  <si>
    <t>4.2.2</t>
  </si>
  <si>
    <t>5.1</t>
  </si>
  <si>
    <t>5.1.1</t>
  </si>
  <si>
    <t>5.1.2</t>
  </si>
  <si>
    <t>6.1</t>
  </si>
  <si>
    <t>6.1.1</t>
  </si>
  <si>
    <t>6.1.2</t>
  </si>
  <si>
    <t>6.2</t>
  </si>
  <si>
    <t>6.2.1</t>
  </si>
  <si>
    <t>7.1</t>
  </si>
  <si>
    <t>7.1.1</t>
  </si>
  <si>
    <t>7.2</t>
  </si>
  <si>
    <t>7.2.2</t>
  </si>
  <si>
    <t>8.1</t>
  </si>
  <si>
    <t>8.1.1</t>
  </si>
  <si>
    <t>8.1.2</t>
  </si>
  <si>
    <t>8.2</t>
  </si>
  <si>
    <t>9.1</t>
  </si>
  <si>
    <t>9.1.1</t>
  </si>
  <si>
    <t>9.1.2</t>
  </si>
  <si>
    <t>9.2</t>
  </si>
  <si>
    <t>10.1</t>
  </si>
  <si>
    <t>10.1.1</t>
  </si>
  <si>
    <t>10.1.2</t>
  </si>
  <si>
    <t>10.2</t>
  </si>
  <si>
    <t>12.1</t>
  </si>
  <si>
    <t>12.1.1</t>
  </si>
  <si>
    <t>12.2</t>
  </si>
  <si>
    <t>Vat 23%w zł</t>
  </si>
  <si>
    <t>Razem kosztorys netto w zł</t>
  </si>
  <si>
    <t>Razem kosztorys brutto zł</t>
  </si>
  <si>
    <t>Uwaga:                                                                                                                                                                                                Podane podstawy wyceny stanowią jedynie wskazówkę i oferent może zastosować inne podstawy lub normy zakładowe, jeżeli są one bardziej odpowiednie do przewidzianej technologii wykonania.</t>
  </si>
  <si>
    <t>Sporządził:</t>
  </si>
  <si>
    <t>szt.</t>
  </si>
  <si>
    <t>11.1</t>
  </si>
  <si>
    <t>11.1.1</t>
  </si>
  <si>
    <t>11.1.2</t>
  </si>
  <si>
    <t>11.2</t>
  </si>
  <si>
    <t>11.2.2</t>
  </si>
  <si>
    <t>1.1.2</t>
  </si>
  <si>
    <t>12.1.2</t>
  </si>
  <si>
    <t>12.2.2</t>
  </si>
  <si>
    <t>7.2.1</t>
  </si>
  <si>
    <t>8.2.2</t>
  </si>
  <si>
    <t>5.2</t>
  </si>
  <si>
    <t>6.2.2</t>
  </si>
  <si>
    <t>9.2.1</t>
  </si>
  <si>
    <t>10.2.2</t>
  </si>
  <si>
    <t>12.2.3</t>
  </si>
  <si>
    <t>t</t>
  </si>
  <si>
    <t>L.p.</t>
  </si>
  <si>
    <t>Nr SST/ podst. wyceny</t>
  </si>
  <si>
    <t>Wyszczególnienie elemetów rozliczeniowych                        (opis robót, lokalizacja i ibliczenie ich ilości)</t>
  </si>
  <si>
    <t>Jednostka miary</t>
  </si>
  <si>
    <t>Ilość jedn.</t>
  </si>
  <si>
    <t>Wartość</t>
  </si>
  <si>
    <t>D 01.01.01</t>
  </si>
  <si>
    <t>D 01.02.02</t>
  </si>
  <si>
    <t>D 01.02.04</t>
  </si>
  <si>
    <t>RAZEM ROBOTY PRZYGOTOWAWCZE</t>
  </si>
  <si>
    <t>CPV 45233120-6 ROBOTY DROGOWE</t>
  </si>
  <si>
    <t>1.2.3</t>
  </si>
  <si>
    <t>1.2.2</t>
  </si>
  <si>
    <t>1.2.1</t>
  </si>
  <si>
    <t>D 06.02.01</t>
  </si>
  <si>
    <t>1.2.4</t>
  </si>
  <si>
    <t>M 23.01.02</t>
  </si>
  <si>
    <t>D 04.04.02</t>
  </si>
  <si>
    <t>D 05.03.05b</t>
  </si>
  <si>
    <t>D 05.03.05a</t>
  </si>
  <si>
    <t>D 06.03.01</t>
  </si>
  <si>
    <t>RAZEM ROBOTY DROGOWE</t>
  </si>
  <si>
    <t>RAZEM POZYCJA 1 NETTO</t>
  </si>
  <si>
    <t xml:space="preserve">Wyznaczenie trasy i punktów wysokościowych w terenie podgórskim </t>
  </si>
  <si>
    <t>2.2.3</t>
  </si>
  <si>
    <t>2.2.4</t>
  </si>
  <si>
    <t>2.2.5</t>
  </si>
  <si>
    <t>2.2.6</t>
  </si>
  <si>
    <t>D 05.03.05</t>
  </si>
  <si>
    <t>RAZEM POZYCJA 2 NETTO</t>
  </si>
  <si>
    <t>RAZEM POZYCJA 3 NETTO</t>
  </si>
  <si>
    <t>RAZEM POZYCJA 4 NETTO</t>
  </si>
  <si>
    <t>RAZEM POZYCJA 5 NETTO</t>
  </si>
  <si>
    <t>RAZEM POZYCJA 6 NETTO</t>
  </si>
  <si>
    <t>RAZEM POZYCJA 8 NETTO</t>
  </si>
  <si>
    <t>RAZEM POZYCJA 7 NETTO</t>
  </si>
  <si>
    <t>RAZEM POZYCJA 9 NETTO</t>
  </si>
  <si>
    <t>RAZEM POZYCJA 10 NETTO</t>
  </si>
  <si>
    <t>RAZEM POZYCJA 11 NETTO</t>
  </si>
  <si>
    <t>RAZEM POZYCJA 12 NETTO</t>
  </si>
  <si>
    <t>4.2.1</t>
  </si>
  <si>
    <t>4.2.3</t>
  </si>
  <si>
    <t>D 04.08.04</t>
  </si>
  <si>
    <t>4.2.4</t>
  </si>
  <si>
    <t>4.2.5</t>
  </si>
  <si>
    <t>4.2.6</t>
  </si>
  <si>
    <t>5.2.4</t>
  </si>
  <si>
    <t>5.2.5</t>
  </si>
  <si>
    <t>5.2.6</t>
  </si>
  <si>
    <t>6.2.3</t>
  </si>
  <si>
    <t>6.2.4</t>
  </si>
  <si>
    <t>6.2.5</t>
  </si>
  <si>
    <t>6.2.6</t>
  </si>
  <si>
    <t>7.1.2</t>
  </si>
  <si>
    <t>7.2.3</t>
  </si>
  <si>
    <t>7.2.4</t>
  </si>
  <si>
    <t>7.2.5</t>
  </si>
  <si>
    <t>7.2.6</t>
  </si>
  <si>
    <t>8.2.3</t>
  </si>
  <si>
    <t>8.2.4</t>
  </si>
  <si>
    <t>8.2.5</t>
  </si>
  <si>
    <t>8.2.6</t>
  </si>
  <si>
    <t>9.2.4</t>
  </si>
  <si>
    <t>9.2.5</t>
  </si>
  <si>
    <t>9.2.6</t>
  </si>
  <si>
    <t>10.2.3</t>
  </si>
  <si>
    <t>10.2.4</t>
  </si>
  <si>
    <t>10.2.5</t>
  </si>
  <si>
    <t>10.2.6</t>
  </si>
  <si>
    <t>10.2.7</t>
  </si>
  <si>
    <t>11.2.3</t>
  </si>
  <si>
    <t>11.2.4</t>
  </si>
  <si>
    <t>11.2.5</t>
  </si>
  <si>
    <t>11.2.6</t>
  </si>
  <si>
    <t>12.2.4</t>
  </si>
  <si>
    <t>12.2.5</t>
  </si>
  <si>
    <t>12.2.6</t>
  </si>
  <si>
    <t xml:space="preserve">CPV 45100000-8 ROBOTY PRZYGOTOWAWCZE </t>
  </si>
  <si>
    <t>3.2.3</t>
  </si>
  <si>
    <t>3.2.4</t>
  </si>
  <si>
    <t>3.2.5</t>
  </si>
  <si>
    <t>3.2.6</t>
  </si>
  <si>
    <t>5.2.1</t>
  </si>
  <si>
    <t>5.2.3</t>
  </si>
  <si>
    <t>8.2.1</t>
  </si>
  <si>
    <t>3.2.1</t>
  </si>
  <si>
    <t>3.2.7</t>
  </si>
  <si>
    <t>D 05.03.26</t>
  </si>
  <si>
    <t>"Modernizacja nawierzchni dróg gminnych na terenie                      Gminy Frysztak"</t>
  </si>
  <si>
    <t>1.2.5</t>
  </si>
  <si>
    <t>1.2.6</t>
  </si>
  <si>
    <t>2.2.7</t>
  </si>
  <si>
    <t>Skropienie poboczy asfaltem wraz z zasypaniem grysami (podwójne)</t>
  </si>
  <si>
    <t>3.1.3</t>
  </si>
  <si>
    <t>3.2.8</t>
  </si>
  <si>
    <t>3.2.9</t>
  </si>
  <si>
    <t>5.2.2</t>
  </si>
  <si>
    <t>6.2.7</t>
  </si>
  <si>
    <t>7.2.7</t>
  </si>
  <si>
    <t>9.2.2</t>
  </si>
  <si>
    <t>9.2.3</t>
  </si>
  <si>
    <t>4.2.7</t>
  </si>
  <si>
    <t>9.2.7</t>
  </si>
  <si>
    <t>10.2.8</t>
  </si>
  <si>
    <t>11.2.1</t>
  </si>
  <si>
    <t>1 .Asfaltowanie drogi gminnej na odcinku Nieroda - Kucha w Cieszynie.</t>
  </si>
  <si>
    <r>
      <t>2.</t>
    </r>
    <r>
      <rPr>
        <b/>
        <sz val="10"/>
        <rFont val="Arial"/>
        <family val="2"/>
      </rPr>
      <t>Asfaltowanie drogi gminnej Cieszyna - Rakoczy.</t>
    </r>
  </si>
  <si>
    <t>4 .Kontynuacja naprawy nawierzchni asfaltowej na drodze w kierunku Gminnego Centrum Edukacji Ekologicznej w Chytrówce.</t>
  </si>
  <si>
    <t>5.Asfaltowanie drogi na terenie Podlasu i odcinek Krzyżówka - Małgorzata Winiarska                        w Hucie Gogołowskiej.</t>
  </si>
  <si>
    <t>3. Asfaltowanie drogi  "Komorówka" na odcinku P.Bobek - P. Golendzik w Stępinie.</t>
  </si>
  <si>
    <t>6.Asfaltowanie drogi Laskowski - Tybur w Gogołowie.</t>
  </si>
  <si>
    <t>7.Asfaltowanie drogi Kamieniec - Wiśniowski - Zięba w Gliniku Górnym.</t>
  </si>
  <si>
    <t>8.Asfaltowanie drogi Winiarski - Zięba w Gliniku Średnim.</t>
  </si>
  <si>
    <t>9. Asfaltowanie drogi Mocek - Raś w Pułankach.</t>
  </si>
  <si>
    <t>10.Modernizacja i asfaltowanie drogi Twierdza - Remiza - Stefanik - Rudy w Twierdzy.</t>
  </si>
  <si>
    <t>11.Asfaltowanie drogi Wrona - Koś - Ziobrowski w miejscowości Lubla.</t>
  </si>
  <si>
    <t>12.Asfaltowanie drogi Binkowicz - Sowa w miejscowości Lubla.</t>
  </si>
  <si>
    <t>Usunięcie warstwy ziemi urodzajnej (humusu) o grubości warstwy do 13 cm wraz z załadunkiem i transportem na odkład  przyobiektowy  - 250x0,3x2 = 150 m2</t>
  </si>
  <si>
    <t>Profilowanie i dogęszczenie podłoża  - 244x3,3 +                        [(6,6+3,3)/2]x6 =805,2 + 29,7 = 834,9 m2</t>
  </si>
  <si>
    <t>Wykonanie górnej warstwy podbudowy z kruszywa łamanego 0 -63 mm , gr. Warstwy po zagęszczeniu 12 cm - 244x3,3 + [(6,6+3,3)/2]x6 =805,2 + 29,7 = 834,9 m2</t>
  </si>
  <si>
    <t>Wykonanie nawierzchni z betonu asfaltowego  AC 16 W w-wa wiążąca grub. 4 cm - 244x2,8 + [(6,1+2,8)/2]x6 =683,2 + 26,7 = 709,9 m2</t>
  </si>
  <si>
    <t>Wykonanie nawierzchni z betonu asfaltowego  AC 11S - w-wa ścieralna grub. 4 cm wraz ze skropieniem nawierzchni asfaltem -  244x2,7 + [(6,0+2,7)/2]x6 =658,8 + 26,1 = 684,9 m2</t>
  </si>
  <si>
    <t>Uzupełnienie poboczy kruszywem łamanym 0 -31,5 mm                o grubości warstwy 8 cm,   - 250x0,3x2 = 150 m2</t>
  </si>
  <si>
    <t>Uzupełnienie zjazdów kruszywem łamanym 0-31,5 mm o grubości warstwy 12 cm, 6 szt, zjazdów - 24 m2.</t>
  </si>
  <si>
    <t>Usunięcie warstwy ziemi urodzajnej (humusu) o grubości warstwy do 13 cm wraz z załadunkiem i transportem na odkład  przyobiektowy  - 100x0,3x2 = 60 m2</t>
  </si>
  <si>
    <t>12.1.3</t>
  </si>
  <si>
    <t>Rozebranie przepustów pod koroną drogi  o średnicy  od 500 do 600  mm z odwiezieniem na plac składowy zamawiającego na odl. do 4 km, odcinek 2 w km 0+022, 0+091</t>
  </si>
  <si>
    <r>
      <rPr>
        <sz val="6"/>
        <rFont val="Arial"/>
        <family val="2"/>
      </rPr>
      <t>12.2.1</t>
    </r>
    <r>
      <rPr>
        <sz val="6"/>
        <color indexed="9"/>
        <rFont val="Arial"/>
        <family val="2"/>
      </rPr>
      <t>2.2121</t>
    </r>
  </si>
  <si>
    <t>Wykonanie przepustów pod koroną drogi o średnicy 500 mm z rur z tworzywa sztucznego PP SN 10 KN/m2 wraz z podsypką i obsypką kruszywem w ilości 10 m3</t>
  </si>
  <si>
    <t>Montaż ścianek czołowych prefabrykowanych dla rur o średnicy 500 mm przy przepustach pod drogą.</t>
  </si>
  <si>
    <t>Profilowanie i dogęszczenie podłoża  - 100x3,3 =330</t>
  </si>
  <si>
    <t>Wykonanie górnej warstwy podbudowy z kruszywa łamanego 0 -63 mm , gr. Warstwy po zagęszczeniu 12 cm - 100x3,3 =330</t>
  </si>
  <si>
    <t>Wykonanie nawierzchni z betonu asfaltowego  AC 16 W w-wa wiążąca grub. 4 cm - 100x2,8  = 280  m2</t>
  </si>
  <si>
    <t>12.2.7</t>
  </si>
  <si>
    <t>12.2.8</t>
  </si>
  <si>
    <t>Wykonanie nawierzchni z betonu asfaltowego  AC 11S - w-wa ścieralna grub. 4 cm wraz ze skropieniem nawierzchni asfaltem -  100x2,7  = 270  m2</t>
  </si>
  <si>
    <t>Uzupełnienie poboczy kruszywem łamanym 0 -31,5 mm                o grubości warstwy 8 cm  - 100x0,3x2 = 60 m2</t>
  </si>
  <si>
    <t>Uzupełnienie zjazdów kruszywem łamanym 0-31,5 mm o grubości warstwy 12 cm, 2 szt, zjazdów - 12 m2.</t>
  </si>
  <si>
    <t>Usunięcie warstwy ziemi urodzajnej (humusu) o grubości warstwy do 13 cm wraz z załadunkiem i transportem na odkład  przyobiektowy  - 250x0,5x2 = 250 m2</t>
  </si>
  <si>
    <t>Profilowanie i dogęszczenie podłoża  - 250x4= 1000 m2</t>
  </si>
  <si>
    <t>Wykonanie górnej warstwy podbudowy z kruszywa łamanego 0 -63 mm , gr. Warstwy po zagęszczeniu 12 cm - 250x4= 1000 m2</t>
  </si>
  <si>
    <t>Wykonanie nawierzchni z betonu asfaltowego  AC 16 W w-wa wiążąca grub. 4 cm - 250x3,1= 775 m2</t>
  </si>
  <si>
    <t>Wykonanie nawierzchni z betonu asfaltowego  AC 11S - w-wa ścieralna grub. 4 cm wraz ze skropieniem nawierzchni asfaltem - 250x3,0= 750,0 m2</t>
  </si>
  <si>
    <t>Uzupełnienie poboczy kruszywem łamanym 0 -31,5 mm                o grubości warstwy 8 cm,  - 250x0,5x2 = 250 m2</t>
  </si>
  <si>
    <t>Uzupełnienie zjazdów kruszywem łamanym 0-31,5 mm o grubości warstwy 12 cm, 10szt, zjazdów - 63 m2.</t>
  </si>
  <si>
    <t>7.1.3</t>
  </si>
  <si>
    <t>Usunięcie warstwy ziemi urodzajnej (humusu) o grubości warstwy do 13 cm wraz z załadunkiem i transportem na odkład  przyobiektowy  - 330x0,5x2 = 330 m2</t>
  </si>
  <si>
    <t>Wykonanie przepustów  pod koroną drogi z rur z tworzywa sztucznego PP SN8  o średnicy 400mm wraz z obsypką materiałem przepuszczalnym oraz  wykonaniem ławy z kruszywa łamanego - 6 m3.</t>
  </si>
  <si>
    <t>Profilowanie i dogęszczenie podłoża - [(9,0+4,0)/2]x8 + 322x4 = 52+1288 = 1340,0m2</t>
  </si>
  <si>
    <t xml:space="preserve">Montaż ścianek czołowych prefabrykowanych dla rur o średnicy 400 mm przy przepuście pod drogą </t>
  </si>
  <si>
    <t>Wykonanie górnej warstwy podbudowy z kruszywa łamanego 0 -63 mm , gr. Warstwy po zagęszczeniu 12 cm -  [(9,0+4,0)/2]x8 + 322x4 = 52+1288 = 1340,0m2</t>
  </si>
  <si>
    <t>Wykonanie nawierzchni z betonu asfaltowego  AC 16 W w-wa wiążąca grub. 4 cm -[(8,1+3,1)/2]x8 + 322x3,1 = 44,8+998,2 = 1043,0m2</t>
  </si>
  <si>
    <t>Wykonanie nawierzchni z betonu asfaltowego  AC 11S - w-wa ścieralna grub. 4 cm wraz ze skropieniem nawierzchni asfaltem -[(8,0+3,0)/2]x8 + 322x3,0 = 44,0+966 = 1010,0m2</t>
  </si>
  <si>
    <t>Uzupełnienie poboczy kruszywem łamanym 0 -31,5 mm                o grubości warstwy 8 cm, 330x0,5x2 m - 330 m2</t>
  </si>
  <si>
    <t>Uzupełnienie zjazdów kruszywem łamanym 0-31,5 mm o grubości warstwy 12 cm, 6szt, zjazdów - 41 m2.</t>
  </si>
  <si>
    <t>7.2.8</t>
  </si>
  <si>
    <t>Usunięcie warstwy ziemi urodzajnej (humusu) o grubości warstwy do 13 cm wraz z załadunkiem i transportem na odkład  przyobiektowy  - 130x0,5x2 = 130 m2</t>
  </si>
  <si>
    <t>Profilowanie i dogęszczenie podłoża  - 130x4 = 520,0 m2</t>
  </si>
  <si>
    <t>D 04.05.01</t>
  </si>
  <si>
    <r>
      <t>Wykonanie recyklingu głebokiego na zimno, warstwa podbudowy MC o R</t>
    </r>
    <r>
      <rPr>
        <vertAlign val="subscript"/>
        <sz val="8"/>
        <rFont val="Tahoma"/>
        <family val="2"/>
      </rPr>
      <t>M</t>
    </r>
    <r>
      <rPr>
        <sz val="8"/>
        <rFont val="Tahoma"/>
        <family val="2"/>
      </rPr>
      <t xml:space="preserve"> 2,5 - 5,0 Mpa z użyciem cementu i środka EN-1 lub zastosowaniem środka wiążącego ( typu Silment CQ - 25 lub innego o równoważnych parametrach) z użyciem recyklera z automatycznym dozowaniem - gr warstwy 30 cm 130x4 = 520,0 m2</t>
    </r>
  </si>
  <si>
    <t>Wykonanie górnej warstwy podbudowy z kruszywa łamanego 0 -63 mm , gr. Warstwy po zagęszczeniu 12 cm - 130x4 = 520,0 m2</t>
  </si>
  <si>
    <t>Wykonanie nawierzchni z betonu asfaltowego  AC 16 W w-wa wiążąca grub. 4 cm -130x3,1 = 403,0 m2</t>
  </si>
  <si>
    <t>Wykonanie nawierzchni z betonu asfaltowego  AC 11S - w-wa ścieralna grub. 4 cm wraz ze skropieniem nawierzchni asfaltem - 130x3,0 = 390,0 m2</t>
  </si>
  <si>
    <t>10.2.1</t>
  </si>
  <si>
    <t>Uzupełnienie poboczy kruszywem łamanym 0 -31,5 mm                o grubości warstwy 8 cm - 130x0,5x2 = 130 m2</t>
  </si>
  <si>
    <t>Skropienie poboczy asfaltem wraz z zasypaniem grysami (podwójne) 130x0,5x2 = 130 m2</t>
  </si>
  <si>
    <t>Uzupełnienie zjazdów kruszywem łamanym 0-31,5 mm o grubości warstwy 12 cm, 4 szt, zjazdów - 29 m2.</t>
  </si>
  <si>
    <t>Usunięcie warstwy ziemi urodzajnej (humusu) o grubości warstwy do 13 cm wraz z załadunkiem i transportem na odkład  przyobiektowy  - 128x0,3x2 = 76,8 m2</t>
  </si>
  <si>
    <t>9.1.3</t>
  </si>
  <si>
    <t>Rozebranie przepustów pod koroną drogi  o średnicy  500 - 600 mm z odwiezieniem na plac składowy zamawiającego na odl. do 4 km,  w km 0+002, 0+091</t>
  </si>
  <si>
    <t>Wykonanie przepustów  pod koroną drogi z rur z tworzywa sztucznego PP SN8  o średnicy 600 mm wraz z obsypką materiałem przepuszczalnym oraz  wykonaniem ławy z kruszywa łamanego - 12 m3.</t>
  </si>
  <si>
    <t xml:space="preserve">Montaż ścianek czołowych prefabrykowanych dla rur o średnicy 600 mm przy przepuście pod drogą </t>
  </si>
  <si>
    <t>Profilowanie i dogęszczenie podłoża  - 128x3,3 = 422,4 m2</t>
  </si>
  <si>
    <t>Wykonanie górnej warstwy podbudowy z kruszywa łamanego 0 -63 mm , gr. Warstwy po zagęszczeniu 12 cm - 128x3,3 = 422,4 m2</t>
  </si>
  <si>
    <t>Wykonanie nawierzchni z betonu asfaltowego  AC 16 W w-wa wiążąca grub. 4 cm - 128x2,8= 358,4 m2</t>
  </si>
  <si>
    <t>Wykonanie nawierzchni z betonu asfaltowego  AC 11S - w-wa ścieralna grub. 4 cm wraz ze skropieniem nawierzchni asfaltem - 128x2,7= 345,6 m2</t>
  </si>
  <si>
    <t>9.2.8</t>
  </si>
  <si>
    <t>Uzupełnienie poboczy kruszywem łamanym 0 -31,5 mm                o grubości warstwy 8 cm,  - 128x0,3x2 = 76,8 m2</t>
  </si>
  <si>
    <t>Uzupełnienie zjazdów kruszywem łamanym 0-31,5 mm o grubości warstwy 12 cm, 4 szt, zjazdów - 24 m2.</t>
  </si>
  <si>
    <t>Uzupełnienie zjazdów kruszywem łamanym 0-31,5 mm o grubości warstwy 12 cm, 3 szt, zjazdów - 18 m2.</t>
  </si>
  <si>
    <t>Usunięcie warstwy ziemi urodzajnej (humusu) o grubości warstwy do 13 cm wraz z załadunkiem i transportem na odkład  przyobiektowy 247x0,5x2=247</t>
  </si>
  <si>
    <t>Profilowanie i dogęszczenie podłoża na odcinku drogi z kruszywa -  22x4,4 + [(18+4)/2]x11 +214x4 = 96,8+121+856 = 1073,8 m2</t>
  </si>
  <si>
    <t>Wykonanie górnej warstwy podbudowy z kruszywa łamanego 0 -63 mm , gr. Warstwy po zagęszczeniu 12 cm - 22x4,4 + [(18+4)/2]x11 +214x4 = 96,8+121+856 = 1073,8 m2</t>
  </si>
  <si>
    <t>Wykonanie nawierzchni z betonu asfaltowego  AC 16 W w-wa wiążąca grub. 4 cm - 22x3,5+ [(17,1+3,1)/2]x11 +214x3,1 = 77+111,1+663,4 = 851,5 m2</t>
  </si>
  <si>
    <t>Wykonanie nawierzchni z betonu asfaltowego  AC 11S - w-wa ścieralna grub. 4 cm wraz ze skropieniem nawierzchni asfaltem -22x3,4+ [(17+3)/2]x11 +214x3,0 = 74,8+110+642 = 826,8 m2</t>
  </si>
  <si>
    <t>Uzupełnienie poboczy kruszywem łamanym 0 -31,5 mm                o grubości warstwy 8 cm, 247x0,5x2=247</t>
  </si>
  <si>
    <t>Usunięcie warstwy ziemi urodzajnej (humusu) o grubości warstwy do 13 cm wraz z załadunkiem i transportem na odkład  przyobiektowy - (200x0,5x2) = 200 m2</t>
  </si>
  <si>
    <t>Wykonanie warstwy wyrównawczej w km 0+000 - 0+200          z betonu asfaltowego  MMA AC 16P o średniej grubości 5 cm wraz mechanicznym oczyszczeniem podłoża  oraz skropieniem nawierzchni asfaltem. Powierzchnia drogi 200x3,1 = 620 m2.</t>
  </si>
  <si>
    <t>Zabezpieczenie geosiatką nawierzchni asfaltowej                       o wytrzymałości oczka 100 kN , ułożonej i przymocowanej na skropionym asfaltem podłożu 200x3,1 = 620 m2.</t>
  </si>
  <si>
    <t xml:space="preserve">Wykonanie nawierzchni z betonu asfaltowego  AC 16W w-wa wiążąca grub. 5 cm. - 200x3,1 = 620 m2. </t>
  </si>
  <si>
    <t>Wykonanie nawierzchni z betonu asfaltowego  AC 11S - w-wa ścieralna grub. 4 cm wraz ze skropieniem nawierzchni asfaltem - 200x3,0=600 m2</t>
  </si>
  <si>
    <t>Uzupełnienie poboczy kruszywem łamanym 0 -31,5 mm                o grubości warstwy 10 cm, 200x0,5x2 m - 200 m2</t>
  </si>
  <si>
    <t>Usunięcie warstwy ziemi urodzajnej (humusu) o grubości warstwy do 13 cm wraz z załadunkiem i transportem na odkład  przyobiektowy - (300x0,5x2) = 300 m2</t>
  </si>
  <si>
    <t>Uzupełnienie poboczy kruszywem łamanym 0 -31,5 mm                o grubości warstwy 10 cm, 300x0,5x2 m - 300 m2</t>
  </si>
  <si>
    <t>Uzupełnienie zjazdów kruszywem łamanym 0-31,5 mm o grubości warstwy 12 cm,  - 6 szt. zjazdów - 36 m2</t>
  </si>
  <si>
    <t>Usunięcie warstwy ziemi urodzajnej (humusu) o grubości warstwy do 13 cm wraz z załadunkiem i transportem na odkład  przyobiektowy  - 170x0,5x2 = 170 m2</t>
  </si>
  <si>
    <t>Profilowanie i dogęszczenie podłoża - [(10,0+4,0)/2]x8 + 162x4 = 56+648 = 704,0m2</t>
  </si>
  <si>
    <t>Wykonanie górnej warstwy podbudowy z kruszywa łamanego 0 -63 mm , gr. Warstwy po zagęszczeniu 12 cm -  [(10,0+4,0)/2]x8 + 162x4 = 56+648 = 704,0m2</t>
  </si>
  <si>
    <t>Wykonanie nawierzchni z betonu asfaltowego  AC 16 W w-wa wiążąca grub. 4 cm -[(9,1+3,1)/2]x8 + 52x3,1 +36x3,4+74x3,1+7x1+6x1+6x1+6x0,5 = 48,8+161,2 +122,4+229,4+7+6+6+3= 583,80m2</t>
  </si>
  <si>
    <t>Uzupełnienie poboczy kruszywem łamanym 0 -31,5 mm                o grubości warstwy 8 cm, 304x0,5 - 152 m2</t>
  </si>
  <si>
    <t>Uzupełnienie zjazdów kruszywem łamanym 0-31,5 mm o grubości warstwy 12 cm, 4 szt, zjazdów - 21,0 m2.</t>
  </si>
  <si>
    <t>Wykonanie nawierzchni z betonu asfaltowego  AC 11S - w-wa ścieralna grub. 4 cm wraz ze skropieniem nawierzchni asfaltem -[(9+3)/2]x8 + 52x3,0 + 36x3,4 + 74x3,0 + 7x1 +6x1+6x1+6x0,5 = 48+156 +122,4+222+7+6+6+3= 570,40m2</t>
  </si>
  <si>
    <t>Uzupełnienie zjazdów kruszywem łamanym 0-31,5 mm o grubości warstwy 12 cm 2 szt. zjazdów - 10 m2</t>
  </si>
  <si>
    <t>Sporządził :</t>
  </si>
  <si>
    <t>1.2.7</t>
  </si>
  <si>
    <t>Wyznaczenie trasy i punktów wysokościowych w terenie podgórskim  95 m.</t>
  </si>
  <si>
    <t>Usunięcie warstwy ziemi urodzajnej (humusu) o grubości warstwy do 13 cm wraz z załadunkiem i transportem na odkład  przyobiektowy 95x0,3x2=57m2</t>
  </si>
  <si>
    <t>Profilowanie i dogęszczenie podłoża - 95x3,3=313,5 m2</t>
  </si>
  <si>
    <t>Wykonanie dolnej warstwy podbudowy z kruszywa łamanego 0 -63 mm , gr. Warstwy po zagęszczeniu 15 cm - 25x3,3=82,5 m2</t>
  </si>
  <si>
    <t>Wykonanie górnej warstwy podbudowy z kruszywa łamanego 0 -63 mm , gr. Warstwy po zagęszczeniu 12 cm - 95x3,3=313,5 m2</t>
  </si>
  <si>
    <t>Wykonanie nawierzchni z betonu asfaltowego  AC 16 W w-wa wiążąca grub. 4 cm - 95x2,8= 266 m2</t>
  </si>
  <si>
    <t>Wykonanie nawierzchni z betonu asfaltowego  AC 11S - w-wa ścieralna grub. 4 cm wraz ze skropieniem nawierzchni asfaltem - 95x2,7= 256,5 m2</t>
  </si>
  <si>
    <t>Uzupełnienie poboczy kruszywem łamanym 0 -31,5 mm                o grubości warstwy 8 cm,  - 95x0,3x2=57m2</t>
  </si>
  <si>
    <t>2.1.3</t>
  </si>
  <si>
    <t>Rozebranie przepustów pod koroną drogi  o średnicy  300  mm z odwiezieniem na plac składowy zamawiającego na odl. do 4 km,  w km 0+156</t>
  </si>
  <si>
    <t>2.2.8</t>
  </si>
  <si>
    <t>2.2.9</t>
  </si>
  <si>
    <t>Wykonanie przepustów  pod zjazdem z rur z tworzywa sztucznego PP SN8  o średnicy 400mm wraz z wykonaniem ławy oraz obsypką materiałem przepuszczalnym  - 5 m3.</t>
  </si>
  <si>
    <t>Usunięcie warstwy ziemi urodzajnej (humusu) o grubości warstwy do 13 cm wraz z załadunkiem i transportem na odkład  przyobiektowy (192mx0,5m=192m2)</t>
  </si>
  <si>
    <t>Montaż ścianek czołowych prefabrykowanych dla rur o średnicy 400 mm przy przepuście pod koroną drogi.</t>
  </si>
  <si>
    <t>Wykonanie górnej warstwy podbudowy z kruszywa łamanego 0 -63 mm , gr. Warstwy po zagęszczeniu 12 cm - 192x4=768 m2</t>
  </si>
  <si>
    <t>Uzupełnienie poboczy kruszywem łamanym 0 -31,5 mm                o grubości warstwy 8 cm,  - 192x0,5x2 = 192 m2</t>
  </si>
  <si>
    <t>Uzupełnienie zjazdów kruszywem łamanym 0-31,5 mm o grubości warstwy 12 cm, 10szt, zjazdów - 48 m2.</t>
  </si>
  <si>
    <t>Profilowanie i dogęszczenie podłoża - 192x4=768 m2</t>
  </si>
  <si>
    <t>Rozebranie przepustów pod koroną drogi  o średnicy  400  mm z odwiezieniem na plac składowy zamawiającego na odl. do 4 km,  w km 0+002 - 9m, 0+269-8m</t>
  </si>
  <si>
    <t>Wykonanie przepustów  pod koroną drogi z rur z tworzywa sztucznego PP SN8  o średnicy 500mm w km 0+002 - 9m, 0+269-8m wraz z wykonaniem ławy oraz obsypką materiałem przepuszczalnym  - 12 m3.</t>
  </si>
  <si>
    <t>Montaż ścianek czołowych prefabrykowanych dla rur o średnicy 500 mm przy przepuście pod koroną drogi i zjazdami</t>
  </si>
  <si>
    <t>Wykonanie warstwy wyrównawczej w km 0+000 - 0+300          z betonu asfaltowego  MMA AC 16P o średniej grubości 5 cm wraz mechanicznym oczyszczeniem podłoża  oraz skropieniem nawierzchni asfaltem. Powierzchnia drogi 300x3,2 = 960 m2.</t>
  </si>
  <si>
    <t>Zabezpieczenie geosiatką nawierzchni asfaltowej                       o wytrzymałości oczka 100 kN , ułożonej i przymocowanej na skropionym asfaltem podłożu 300x3,2 = 960 m2.</t>
  </si>
  <si>
    <t xml:space="preserve">Wykonanie nawierzchni z betonu asfaltowego  AC 16W w-wa wiążąca grub. 5 cm. - [(11,2+3,2)/2]x12 + 288x3,2 = 86,4+921,6 =1008 m2. </t>
  </si>
  <si>
    <t>Wykonanie nawierzchni z betonu asfaltowego  AC 11S - w-wa ścieralna grub. 4 cm wraz ze skropieniem nawierzchni asfaltem - [(11,1+3,1)/2]x12 + 288x3,1 = 85,2+892,8 =978 m2</t>
  </si>
  <si>
    <t>Uzupełnienie zjazdów kruszywem łamanym 0-31,5 mm o grubości warstwy 12 cm,  - 10 szt. zjazdów - 58 m2</t>
  </si>
  <si>
    <t>Wykonanie nawierzchni z betonu asfaltowego  AC 16 W w-wa wiążąca grub. 4 cm - 192x3,1+6= 601,2 m2</t>
  </si>
  <si>
    <t>Wykonanie nawierzchni z betonu asfaltowego  AC 11S - w-wa ścieralna grub. 4 cm wraz ze skropieniem nawierzchni asfaltem - 192x3,0+6= 582,0 m2</t>
  </si>
  <si>
    <t>Rozebranie przepustów pod koroną drogi  o średnicy  400 mm z odwiezieniem na plac składowy zamawiającego na odl. do 4 km, w km 0+003</t>
  </si>
  <si>
    <t>11.2.7</t>
  </si>
  <si>
    <t>Skropienie poboczy asfaltem wraz z zasypaniem grysami (podwójne) 250x0,3x2 = 150 m2</t>
  </si>
  <si>
    <t>ZAŁĄCZNIK NR 2 DO SWZ - KOSZTORYS OFERTOWY</t>
  </si>
  <si>
    <t>Data i podpis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</si>
</sst>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[$-415]d\ mmmm\ yyyy"/>
    <numFmt numFmtId="170" formatCode="#,##0.00\ &quot;zł&quot;"/>
    <numFmt numFmtId="171" formatCode="[$-415]dddd\,\ d\ mmmm\ yyyy"/>
  </numFmts>
  <fonts count="60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6"/>
      <color indexed="8"/>
      <name val="Tahoma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bscript"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5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vertical="top" wrapText="1"/>
    </xf>
    <xf numFmtId="2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top"/>
    </xf>
    <xf numFmtId="49" fontId="4" fillId="25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 vertical="top"/>
    </xf>
    <xf numFmtId="14" fontId="15" fillId="0" borderId="0" xfId="0" applyNumberFormat="1" applyFont="1" applyAlignment="1">
      <alignment/>
    </xf>
    <xf numFmtId="49" fontId="58" fillId="36" borderId="10" xfId="0" applyNumberFormat="1" applyFont="1" applyFill="1" applyBorder="1" applyAlignment="1">
      <alignment vertical="top" wrapText="1"/>
    </xf>
    <xf numFmtId="49" fontId="17" fillId="36" borderId="10" xfId="0" applyNumberFormat="1" applyFont="1" applyFill="1" applyBorder="1" applyAlignment="1">
      <alignment vertical="top" wrapText="1"/>
    </xf>
    <xf numFmtId="49" fontId="11" fillId="36" borderId="10" xfId="0" applyNumberFormat="1" applyFont="1" applyFill="1" applyBorder="1" applyAlignment="1">
      <alignment vertical="top" wrapText="1"/>
    </xf>
    <xf numFmtId="2" fontId="8" fillId="0" borderId="13" xfId="0" applyNumberFormat="1" applyFont="1" applyBorder="1" applyAlignment="1">
      <alignment/>
    </xf>
    <xf numFmtId="0" fontId="9" fillId="37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right" vertical="top" wrapText="1"/>
    </xf>
    <xf numFmtId="0" fontId="4" fillId="25" borderId="14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left" vertical="top" wrapText="1"/>
    </xf>
    <xf numFmtId="0" fontId="4" fillId="25" borderId="16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59" fillId="37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49" fontId="3" fillId="34" borderId="14" xfId="0" applyNumberFormat="1" applyFont="1" applyFill="1" applyBorder="1" applyAlignment="1">
      <alignment horizontal="right" vertical="top" wrapText="1"/>
    </xf>
    <xf numFmtId="49" fontId="3" fillId="34" borderId="15" xfId="0" applyNumberFormat="1" applyFont="1" applyFill="1" applyBorder="1" applyAlignment="1">
      <alignment horizontal="right" vertical="top" wrapText="1"/>
    </xf>
    <xf numFmtId="49" fontId="3" fillId="34" borderId="16" xfId="0" applyNumberFormat="1" applyFont="1" applyFill="1" applyBorder="1" applyAlignment="1">
      <alignment horizontal="right" vertical="top" wrapText="1"/>
    </xf>
    <xf numFmtId="0" fontId="4" fillId="25" borderId="14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vertical="top" wrapText="1"/>
    </xf>
    <xf numFmtId="0" fontId="4" fillId="25" borderId="16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="210" zoomScaleNormal="210" workbookViewId="0" topLeftCell="A217">
      <selection activeCell="G201" sqref="G201"/>
    </sheetView>
  </sheetViews>
  <sheetFormatPr defaultColWidth="9.140625" defaultRowHeight="12.75"/>
  <cols>
    <col min="1" max="1" width="4.28125" style="0" customWidth="1"/>
    <col min="2" max="2" width="9.00390625" style="0" customWidth="1"/>
    <col min="3" max="3" width="39.7109375" style="0" customWidth="1"/>
    <col min="4" max="4" width="8.140625" style="0" customWidth="1"/>
    <col min="5" max="5" width="6.140625" style="0" customWidth="1"/>
    <col min="6" max="6" width="7.140625" style="0" customWidth="1"/>
    <col min="7" max="7" width="8.28125" style="0" customWidth="1"/>
  </cols>
  <sheetData>
    <row r="1" spans="1:7" ht="12.75">
      <c r="A1" s="51" t="s">
        <v>309</v>
      </c>
      <c r="B1" s="51"/>
      <c r="C1" s="51"/>
      <c r="D1" s="51"/>
      <c r="E1" s="51"/>
      <c r="F1" s="51"/>
      <c r="G1" s="51"/>
    </row>
    <row r="2" spans="1:8" ht="34.5" customHeight="1">
      <c r="A2" s="53" t="s">
        <v>160</v>
      </c>
      <c r="B2" s="53"/>
      <c r="C2" s="53"/>
      <c r="D2" s="53"/>
      <c r="E2" s="53"/>
      <c r="F2" s="53"/>
      <c r="G2" s="53"/>
      <c r="H2" s="28"/>
    </row>
    <row r="3" spans="1:7" ht="27" customHeight="1">
      <c r="A3" s="36" t="s">
        <v>177</v>
      </c>
      <c r="B3" s="52"/>
      <c r="C3" s="52"/>
      <c r="D3" s="52"/>
      <c r="E3" s="52"/>
      <c r="F3" s="52"/>
      <c r="G3" s="52"/>
    </row>
    <row r="4" spans="1:7" ht="16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36" customHeight="1">
      <c r="A5" s="7" t="s">
        <v>72</v>
      </c>
      <c r="B5" s="7" t="s">
        <v>73</v>
      </c>
      <c r="C5" s="7" t="s">
        <v>74</v>
      </c>
      <c r="D5" s="7" t="s">
        <v>75</v>
      </c>
      <c r="E5" s="7" t="s">
        <v>76</v>
      </c>
      <c r="F5" s="7" t="s">
        <v>6</v>
      </c>
      <c r="G5" s="7" t="s">
        <v>77</v>
      </c>
    </row>
    <row r="6" spans="1:7" ht="12.75" customHeight="1">
      <c r="A6" s="16" t="s">
        <v>1</v>
      </c>
      <c r="B6" s="39" t="s">
        <v>149</v>
      </c>
      <c r="C6" s="40"/>
      <c r="D6" s="40"/>
      <c r="E6" s="40"/>
      <c r="F6" s="40"/>
      <c r="G6" s="41"/>
    </row>
    <row r="7" spans="1:7" ht="38.25" customHeight="1">
      <c r="A7" s="22" t="s">
        <v>11</v>
      </c>
      <c r="B7" s="2" t="s">
        <v>78</v>
      </c>
      <c r="C7" s="14" t="s">
        <v>277</v>
      </c>
      <c r="D7" s="9" t="s">
        <v>4</v>
      </c>
      <c r="E7" s="15">
        <v>0.095</v>
      </c>
      <c r="F7" s="12"/>
      <c r="G7" s="12">
        <f>E7*F7</f>
        <v>0</v>
      </c>
    </row>
    <row r="8" spans="1:7" ht="46.5" customHeight="1">
      <c r="A8" s="22" t="s">
        <v>61</v>
      </c>
      <c r="B8" s="2" t="s">
        <v>79</v>
      </c>
      <c r="C8" s="14" t="s">
        <v>278</v>
      </c>
      <c r="D8" s="9" t="s">
        <v>2</v>
      </c>
      <c r="E8" s="12">
        <v>57</v>
      </c>
      <c r="F8" s="12"/>
      <c r="G8" s="12">
        <f>E8*F8</f>
        <v>0</v>
      </c>
    </row>
    <row r="9" spans="1:7" ht="13.5" customHeight="1">
      <c r="A9" s="54" t="s">
        <v>81</v>
      </c>
      <c r="B9" s="55"/>
      <c r="C9" s="55"/>
      <c r="D9" s="55"/>
      <c r="E9" s="55"/>
      <c r="F9" s="56"/>
      <c r="G9" s="19">
        <f>G7+G8</f>
        <v>0</v>
      </c>
    </row>
    <row r="10" spans="1:7" ht="12.75">
      <c r="A10" s="16" t="s">
        <v>5</v>
      </c>
      <c r="B10" s="57" t="s">
        <v>82</v>
      </c>
      <c r="C10" s="58"/>
      <c r="D10" s="58"/>
      <c r="E10" s="58"/>
      <c r="F10" s="58"/>
      <c r="G10" s="59"/>
    </row>
    <row r="11" spans="1:7" ht="21.75" customHeight="1">
      <c r="A11" s="22" t="s">
        <v>85</v>
      </c>
      <c r="B11" s="9" t="s">
        <v>114</v>
      </c>
      <c r="C11" s="1" t="s">
        <v>279</v>
      </c>
      <c r="D11" s="9" t="s">
        <v>2</v>
      </c>
      <c r="E11" s="20">
        <v>314</v>
      </c>
      <c r="F11" s="12"/>
      <c r="G11" s="12">
        <f aca="true" t="shared" si="0" ref="G11:G17">E11*F11</f>
        <v>0</v>
      </c>
    </row>
    <row r="12" spans="1:7" ht="33.75" customHeight="1">
      <c r="A12" s="22" t="s">
        <v>84</v>
      </c>
      <c r="B12" s="9" t="s">
        <v>89</v>
      </c>
      <c r="C12" s="1" t="s">
        <v>280</v>
      </c>
      <c r="D12" s="9" t="s">
        <v>2</v>
      </c>
      <c r="E12" s="12">
        <v>83</v>
      </c>
      <c r="F12" s="12"/>
      <c r="G12" s="12">
        <f>E12*F12</f>
        <v>0</v>
      </c>
    </row>
    <row r="13" spans="1:7" ht="38.25" customHeight="1">
      <c r="A13" s="22" t="s">
        <v>83</v>
      </c>
      <c r="B13" s="9" t="s">
        <v>89</v>
      </c>
      <c r="C13" s="1" t="s">
        <v>281</v>
      </c>
      <c r="D13" s="9" t="s">
        <v>2</v>
      </c>
      <c r="E13" s="12">
        <v>314</v>
      </c>
      <c r="F13" s="12"/>
      <c r="G13" s="12">
        <f t="shared" si="0"/>
        <v>0</v>
      </c>
    </row>
    <row r="14" spans="1:7" ht="30" customHeight="1">
      <c r="A14" s="22" t="s">
        <v>87</v>
      </c>
      <c r="B14" s="9" t="s">
        <v>100</v>
      </c>
      <c r="C14" s="1" t="s">
        <v>282</v>
      </c>
      <c r="D14" s="9" t="s">
        <v>2</v>
      </c>
      <c r="E14" s="12">
        <v>266</v>
      </c>
      <c r="F14" s="12"/>
      <c r="G14" s="12">
        <f t="shared" si="0"/>
        <v>0</v>
      </c>
    </row>
    <row r="15" spans="1:7" ht="38.25" customHeight="1">
      <c r="A15" s="22" t="s">
        <v>161</v>
      </c>
      <c r="B15" s="2" t="s">
        <v>91</v>
      </c>
      <c r="C15" s="2" t="s">
        <v>283</v>
      </c>
      <c r="D15" s="11" t="s">
        <v>2</v>
      </c>
      <c r="E15" s="4">
        <v>257</v>
      </c>
      <c r="F15" s="13"/>
      <c r="G15" s="4">
        <f t="shared" si="0"/>
        <v>0</v>
      </c>
    </row>
    <row r="16" spans="1:7" ht="30.75" customHeight="1">
      <c r="A16" s="22" t="s">
        <v>162</v>
      </c>
      <c r="B16" s="2" t="s">
        <v>92</v>
      </c>
      <c r="C16" s="2" t="s">
        <v>284</v>
      </c>
      <c r="D16" s="11" t="s">
        <v>2</v>
      </c>
      <c r="E16" s="4">
        <v>57</v>
      </c>
      <c r="F16" s="4"/>
      <c r="G16" s="4">
        <f t="shared" si="0"/>
        <v>0</v>
      </c>
    </row>
    <row r="17" spans="1:7" ht="36" customHeight="1">
      <c r="A17" s="22" t="s">
        <v>276</v>
      </c>
      <c r="B17" s="2" t="s">
        <v>92</v>
      </c>
      <c r="C17" s="2" t="s">
        <v>274</v>
      </c>
      <c r="D17" s="11" t="s">
        <v>2</v>
      </c>
      <c r="E17" s="4">
        <v>10</v>
      </c>
      <c r="F17" s="4"/>
      <c r="G17" s="4">
        <f t="shared" si="0"/>
        <v>0</v>
      </c>
    </row>
    <row r="18" spans="1:7" ht="13.5" customHeight="1">
      <c r="A18" s="37" t="s">
        <v>93</v>
      </c>
      <c r="B18" s="37"/>
      <c r="C18" s="37"/>
      <c r="D18" s="37"/>
      <c r="E18" s="37"/>
      <c r="F18" s="37"/>
      <c r="G18" s="17">
        <f>G11+G12+G13+G14+G15+G16+G17</f>
        <v>0</v>
      </c>
    </row>
    <row r="19" spans="1:7" ht="11.25" customHeight="1">
      <c r="A19" s="43" t="s">
        <v>94</v>
      </c>
      <c r="B19" s="43"/>
      <c r="C19" s="43"/>
      <c r="D19" s="43"/>
      <c r="E19" s="43"/>
      <c r="F19" s="43"/>
      <c r="G19" s="18">
        <f>G9+G18</f>
        <v>0</v>
      </c>
    </row>
    <row r="20" spans="1:7" ht="25.5" customHeight="1">
      <c r="A20" s="60" t="s">
        <v>178</v>
      </c>
      <c r="B20" s="60"/>
      <c r="C20" s="60"/>
      <c r="D20" s="60"/>
      <c r="E20" s="60"/>
      <c r="F20" s="60"/>
      <c r="G20" s="60"/>
    </row>
    <row r="21" spans="1:7" ht="15.75" customHeigh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</row>
    <row r="22" spans="1:7" ht="36.75" customHeight="1">
      <c r="A22" s="7" t="s">
        <v>72</v>
      </c>
      <c r="B22" s="7" t="s">
        <v>73</v>
      </c>
      <c r="C22" s="7" t="s">
        <v>74</v>
      </c>
      <c r="D22" s="7" t="s">
        <v>75</v>
      </c>
      <c r="E22" s="7" t="s">
        <v>76</v>
      </c>
      <c r="F22" s="7" t="s">
        <v>6</v>
      </c>
      <c r="G22" s="7" t="s">
        <v>77</v>
      </c>
    </row>
    <row r="23" spans="1:7" ht="12.75" customHeight="1">
      <c r="A23" s="16" t="s">
        <v>8</v>
      </c>
      <c r="B23" s="39" t="s">
        <v>149</v>
      </c>
      <c r="C23" s="40"/>
      <c r="D23" s="40"/>
      <c r="E23" s="40"/>
      <c r="F23" s="40"/>
      <c r="G23" s="41"/>
    </row>
    <row r="24" spans="1:7" ht="24" customHeight="1">
      <c r="A24" s="21" t="s">
        <v>13</v>
      </c>
      <c r="B24" s="2" t="s">
        <v>78</v>
      </c>
      <c r="C24" s="14" t="s">
        <v>95</v>
      </c>
      <c r="D24" s="9" t="s">
        <v>4</v>
      </c>
      <c r="E24" s="15">
        <v>0.192</v>
      </c>
      <c r="F24" s="12"/>
      <c r="G24" s="12">
        <f>E24*F24</f>
        <v>0</v>
      </c>
    </row>
    <row r="25" spans="1:7" ht="35.25" customHeight="1">
      <c r="A25" s="21" t="s">
        <v>12</v>
      </c>
      <c r="B25" s="2" t="s">
        <v>79</v>
      </c>
      <c r="C25" s="14" t="s">
        <v>290</v>
      </c>
      <c r="D25" s="9" t="s">
        <v>2</v>
      </c>
      <c r="E25" s="12">
        <v>192</v>
      </c>
      <c r="F25" s="12"/>
      <c r="G25" s="12">
        <f>E25*F25</f>
        <v>0</v>
      </c>
    </row>
    <row r="26" spans="1:7" ht="34.5" customHeight="1">
      <c r="A26" s="21" t="s">
        <v>285</v>
      </c>
      <c r="B26" s="11" t="s">
        <v>80</v>
      </c>
      <c r="C26" s="10" t="s">
        <v>286</v>
      </c>
      <c r="D26" s="9" t="s">
        <v>7</v>
      </c>
      <c r="E26" s="12">
        <v>9</v>
      </c>
      <c r="F26" s="12"/>
      <c r="G26" s="12">
        <f>E26*F26</f>
        <v>0</v>
      </c>
    </row>
    <row r="27" spans="1:7" ht="12.75" customHeight="1">
      <c r="A27" s="54" t="s">
        <v>81</v>
      </c>
      <c r="B27" s="55"/>
      <c r="C27" s="55"/>
      <c r="D27" s="55"/>
      <c r="E27" s="55"/>
      <c r="F27" s="56"/>
      <c r="G27" s="19">
        <f>G24+G25+G26</f>
        <v>0</v>
      </c>
    </row>
    <row r="28" spans="1:7" ht="12.75" customHeight="1">
      <c r="A28" s="16" t="s">
        <v>9</v>
      </c>
      <c r="B28" s="57" t="s">
        <v>82</v>
      </c>
      <c r="C28" s="58"/>
      <c r="D28" s="58"/>
      <c r="E28" s="58"/>
      <c r="F28" s="58"/>
      <c r="G28" s="59"/>
    </row>
    <row r="29" spans="1:7" ht="42.75" customHeight="1">
      <c r="A29" s="21" t="s">
        <v>14</v>
      </c>
      <c r="B29" s="9" t="s">
        <v>86</v>
      </c>
      <c r="C29" s="1" t="s">
        <v>289</v>
      </c>
      <c r="D29" s="9" t="s">
        <v>7</v>
      </c>
      <c r="E29" s="30">
        <v>9</v>
      </c>
      <c r="F29" s="30"/>
      <c r="G29" s="12">
        <f>E29*F29</f>
        <v>0</v>
      </c>
    </row>
    <row r="30" spans="1:7" ht="27.75" customHeight="1">
      <c r="A30" s="21" t="s">
        <v>15</v>
      </c>
      <c r="B30" s="9" t="s">
        <v>88</v>
      </c>
      <c r="C30" s="1" t="s">
        <v>291</v>
      </c>
      <c r="D30" s="9" t="s">
        <v>55</v>
      </c>
      <c r="E30" s="12">
        <v>2</v>
      </c>
      <c r="F30" s="12"/>
      <c r="G30" s="12">
        <f>E30*F30</f>
        <v>0</v>
      </c>
    </row>
    <row r="31" spans="1:7" ht="18.75" customHeight="1">
      <c r="A31" s="21" t="s">
        <v>96</v>
      </c>
      <c r="B31" s="9" t="s">
        <v>114</v>
      </c>
      <c r="C31" s="1" t="s">
        <v>295</v>
      </c>
      <c r="D31" s="9" t="s">
        <v>2</v>
      </c>
      <c r="E31" s="20">
        <v>768</v>
      </c>
      <c r="F31" s="12"/>
      <c r="G31" s="12">
        <f>E31*F31</f>
        <v>0</v>
      </c>
    </row>
    <row r="32" spans="1:7" ht="35.25" customHeight="1">
      <c r="A32" s="21" t="s">
        <v>97</v>
      </c>
      <c r="B32" s="9" t="s">
        <v>89</v>
      </c>
      <c r="C32" s="1" t="s">
        <v>292</v>
      </c>
      <c r="D32" s="9" t="s">
        <v>2</v>
      </c>
      <c r="E32" s="12">
        <v>768</v>
      </c>
      <c r="F32" s="12"/>
      <c r="G32" s="12">
        <f aca="true" t="shared" si="1" ref="G32:G37">E32*F32</f>
        <v>0</v>
      </c>
    </row>
    <row r="33" spans="1:7" ht="27.75" customHeight="1">
      <c r="A33" s="21" t="s">
        <v>98</v>
      </c>
      <c r="B33" s="9" t="s">
        <v>100</v>
      </c>
      <c r="C33" s="1" t="s">
        <v>304</v>
      </c>
      <c r="D33" s="9" t="s">
        <v>2</v>
      </c>
      <c r="E33" s="12">
        <v>601</v>
      </c>
      <c r="F33" s="12"/>
      <c r="G33" s="12">
        <f t="shared" si="1"/>
        <v>0</v>
      </c>
    </row>
    <row r="34" spans="1:7" ht="39" customHeight="1">
      <c r="A34" s="21" t="s">
        <v>99</v>
      </c>
      <c r="B34" s="2" t="s">
        <v>91</v>
      </c>
      <c r="C34" s="2" t="s">
        <v>305</v>
      </c>
      <c r="D34" s="11" t="s">
        <v>2</v>
      </c>
      <c r="E34" s="4">
        <v>582</v>
      </c>
      <c r="F34" s="13"/>
      <c r="G34" s="4">
        <f t="shared" si="1"/>
        <v>0</v>
      </c>
    </row>
    <row r="35" spans="1:7" ht="28.5" customHeight="1">
      <c r="A35" s="21" t="s">
        <v>163</v>
      </c>
      <c r="B35" s="2" t="s">
        <v>92</v>
      </c>
      <c r="C35" s="2" t="s">
        <v>293</v>
      </c>
      <c r="D35" s="11" t="s">
        <v>2</v>
      </c>
      <c r="E35" s="4">
        <v>192</v>
      </c>
      <c r="F35" s="4"/>
      <c r="G35" s="4">
        <f t="shared" si="1"/>
        <v>0</v>
      </c>
    </row>
    <row r="36" spans="1:7" ht="26.25" customHeight="1">
      <c r="A36" s="21" t="s">
        <v>287</v>
      </c>
      <c r="B36" s="2" t="s">
        <v>92</v>
      </c>
      <c r="C36" s="2" t="s">
        <v>164</v>
      </c>
      <c r="D36" s="9" t="s">
        <v>2</v>
      </c>
      <c r="E36" s="30">
        <v>192</v>
      </c>
      <c r="F36" s="30"/>
      <c r="G36" s="12">
        <f t="shared" si="1"/>
        <v>0</v>
      </c>
    </row>
    <row r="37" spans="1:7" ht="31.5" customHeight="1">
      <c r="A37" s="21" t="s">
        <v>288</v>
      </c>
      <c r="B37" s="2" t="s">
        <v>92</v>
      </c>
      <c r="C37" s="2" t="s">
        <v>294</v>
      </c>
      <c r="D37" s="11" t="s">
        <v>2</v>
      </c>
      <c r="E37" s="4">
        <v>48</v>
      </c>
      <c r="F37" s="4"/>
      <c r="G37" s="4">
        <f t="shared" si="1"/>
        <v>0</v>
      </c>
    </row>
    <row r="38" spans="1:7" ht="14.25" customHeight="1">
      <c r="A38" s="37" t="s">
        <v>93</v>
      </c>
      <c r="B38" s="37"/>
      <c r="C38" s="37"/>
      <c r="D38" s="37"/>
      <c r="E38" s="37"/>
      <c r="F38" s="37"/>
      <c r="G38" s="17">
        <f>G29+G30+G31+G32+G33+G34+G35+G36+G37</f>
        <v>0</v>
      </c>
    </row>
    <row r="39" spans="1:7" ht="14.25" customHeight="1">
      <c r="A39" s="43" t="s">
        <v>101</v>
      </c>
      <c r="B39" s="43"/>
      <c r="C39" s="43"/>
      <c r="D39" s="43"/>
      <c r="E39" s="43"/>
      <c r="F39" s="43"/>
      <c r="G39" s="18">
        <f>G27+G38</f>
        <v>0</v>
      </c>
    </row>
    <row r="40" spans="1:7" ht="18" customHeight="1">
      <c r="A40" s="61" t="s">
        <v>181</v>
      </c>
      <c r="B40" s="36"/>
      <c r="C40" s="36"/>
      <c r="D40" s="36"/>
      <c r="E40" s="36"/>
      <c r="F40" s="36"/>
      <c r="G40" s="36"/>
    </row>
    <row r="41" spans="1:7" ht="19.5" customHeight="1">
      <c r="A41" s="8">
        <v>1</v>
      </c>
      <c r="B41" s="8">
        <v>2</v>
      </c>
      <c r="C41" s="8">
        <v>3</v>
      </c>
      <c r="D41" s="8">
        <v>4</v>
      </c>
      <c r="E41" s="8">
        <v>5</v>
      </c>
      <c r="F41" s="8">
        <v>6</v>
      </c>
      <c r="G41" s="8">
        <v>7</v>
      </c>
    </row>
    <row r="42" spans="1:7" ht="38.25" customHeight="1">
      <c r="A42" s="7" t="s">
        <v>72</v>
      </c>
      <c r="B42" s="7" t="s">
        <v>73</v>
      </c>
      <c r="C42" s="7" t="s">
        <v>74</v>
      </c>
      <c r="D42" s="7" t="s">
        <v>75</v>
      </c>
      <c r="E42" s="7" t="s">
        <v>76</v>
      </c>
      <c r="F42" s="7" t="s">
        <v>6</v>
      </c>
      <c r="G42" s="7" t="s">
        <v>77</v>
      </c>
    </row>
    <row r="43" spans="1:7" ht="13.5" customHeight="1">
      <c r="A43" s="16" t="s">
        <v>0</v>
      </c>
      <c r="B43" s="39" t="s">
        <v>149</v>
      </c>
      <c r="C43" s="40"/>
      <c r="D43" s="40"/>
      <c r="E43" s="40"/>
      <c r="F43" s="40"/>
      <c r="G43" s="41"/>
    </row>
    <row r="44" spans="1:7" ht="30.75" customHeight="1">
      <c r="A44" s="21" t="s">
        <v>16</v>
      </c>
      <c r="B44" s="2" t="s">
        <v>78</v>
      </c>
      <c r="C44" s="14" t="s">
        <v>95</v>
      </c>
      <c r="D44" s="9" t="s">
        <v>4</v>
      </c>
      <c r="E44" s="15">
        <v>0.3</v>
      </c>
      <c r="F44" s="12"/>
      <c r="G44" s="12">
        <f>E44*F44</f>
        <v>0</v>
      </c>
    </row>
    <row r="45" spans="1:7" ht="34.5" customHeight="1">
      <c r="A45" s="21" t="s">
        <v>17</v>
      </c>
      <c r="B45" s="2" t="s">
        <v>79</v>
      </c>
      <c r="C45" s="14" t="s">
        <v>264</v>
      </c>
      <c r="D45" s="9" t="s">
        <v>2</v>
      </c>
      <c r="E45" s="12">
        <v>300</v>
      </c>
      <c r="F45" s="12"/>
      <c r="G45" s="12">
        <f>E45*F45</f>
        <v>0</v>
      </c>
    </row>
    <row r="46" spans="1:7" ht="36.75" customHeight="1">
      <c r="A46" s="24" t="s">
        <v>165</v>
      </c>
      <c r="B46" s="11" t="s">
        <v>80</v>
      </c>
      <c r="C46" s="10" t="s">
        <v>296</v>
      </c>
      <c r="D46" s="9" t="s">
        <v>7</v>
      </c>
      <c r="E46" s="12">
        <v>17</v>
      </c>
      <c r="F46" s="12"/>
      <c r="G46" s="12">
        <f>E46*F46</f>
        <v>0</v>
      </c>
    </row>
    <row r="47" spans="1:7" ht="13.5" customHeight="1">
      <c r="A47" s="54" t="s">
        <v>81</v>
      </c>
      <c r="B47" s="55"/>
      <c r="C47" s="55"/>
      <c r="D47" s="55"/>
      <c r="E47" s="55"/>
      <c r="F47" s="56"/>
      <c r="G47" s="19">
        <f>G44+G45+G46</f>
        <v>0</v>
      </c>
    </row>
    <row r="48" spans="1:7" ht="13.5" customHeight="1">
      <c r="A48" s="16" t="s">
        <v>3</v>
      </c>
      <c r="B48" s="57" t="s">
        <v>82</v>
      </c>
      <c r="C48" s="58"/>
      <c r="D48" s="58"/>
      <c r="E48" s="58"/>
      <c r="F48" s="58"/>
      <c r="G48" s="59"/>
    </row>
    <row r="49" spans="1:7" ht="45" customHeight="1">
      <c r="A49" s="22" t="s">
        <v>157</v>
      </c>
      <c r="B49" s="9" t="s">
        <v>86</v>
      </c>
      <c r="C49" s="1" t="s">
        <v>297</v>
      </c>
      <c r="D49" s="9" t="s">
        <v>7</v>
      </c>
      <c r="E49" s="30">
        <v>17</v>
      </c>
      <c r="F49" s="30"/>
      <c r="G49" s="12">
        <f>E49*F49</f>
        <v>0</v>
      </c>
    </row>
    <row r="50" spans="1:7" ht="33" customHeight="1">
      <c r="A50" s="24" t="s">
        <v>18</v>
      </c>
      <c r="B50" s="9" t="s">
        <v>88</v>
      </c>
      <c r="C50" s="1" t="s">
        <v>298</v>
      </c>
      <c r="D50" s="9" t="s">
        <v>55</v>
      </c>
      <c r="E50" s="12">
        <v>4</v>
      </c>
      <c r="F50" s="12"/>
      <c r="G50" s="12">
        <f>E50*F50</f>
        <v>0</v>
      </c>
    </row>
    <row r="51" spans="1:7" ht="58.5" customHeight="1">
      <c r="A51" s="21" t="s">
        <v>150</v>
      </c>
      <c r="B51" s="2" t="s">
        <v>90</v>
      </c>
      <c r="C51" s="2" t="s">
        <v>299</v>
      </c>
      <c r="D51" s="11" t="s">
        <v>71</v>
      </c>
      <c r="E51" s="4">
        <v>120</v>
      </c>
      <c r="F51" s="4"/>
      <c r="G51" s="4">
        <f aca="true" t="shared" si="2" ref="G51:G56">E51*F51</f>
        <v>0</v>
      </c>
    </row>
    <row r="52" spans="1:7" ht="36" customHeight="1">
      <c r="A52" s="21" t="s">
        <v>151</v>
      </c>
      <c r="B52" s="2" t="s">
        <v>159</v>
      </c>
      <c r="C52" s="2" t="s">
        <v>300</v>
      </c>
      <c r="D52" s="11" t="s">
        <v>2</v>
      </c>
      <c r="E52" s="4">
        <v>960</v>
      </c>
      <c r="F52" s="4"/>
      <c r="G52" s="4">
        <f t="shared" si="2"/>
        <v>0</v>
      </c>
    </row>
    <row r="53" spans="1:7" ht="35.25" customHeight="1">
      <c r="A53" s="21" t="s">
        <v>152</v>
      </c>
      <c r="B53" s="2" t="s">
        <v>90</v>
      </c>
      <c r="C53" s="2" t="s">
        <v>301</v>
      </c>
      <c r="D53" s="11" t="s">
        <v>2</v>
      </c>
      <c r="E53" s="4">
        <v>1008</v>
      </c>
      <c r="F53" s="13"/>
      <c r="G53" s="4">
        <f t="shared" si="2"/>
        <v>0</v>
      </c>
    </row>
    <row r="54" spans="1:7" ht="45.75" customHeight="1">
      <c r="A54" s="21" t="s">
        <v>153</v>
      </c>
      <c r="B54" s="2" t="s">
        <v>91</v>
      </c>
      <c r="C54" s="2" t="s">
        <v>302</v>
      </c>
      <c r="D54" s="11" t="s">
        <v>2</v>
      </c>
      <c r="E54" s="4">
        <v>978</v>
      </c>
      <c r="F54" s="13"/>
      <c r="G54" s="4">
        <f t="shared" si="2"/>
        <v>0</v>
      </c>
    </row>
    <row r="55" spans="1:7" ht="31.5" customHeight="1">
      <c r="A55" s="21" t="s">
        <v>158</v>
      </c>
      <c r="B55" s="2" t="s">
        <v>92</v>
      </c>
      <c r="C55" s="2" t="s">
        <v>265</v>
      </c>
      <c r="D55" s="11" t="s">
        <v>2</v>
      </c>
      <c r="E55" s="4">
        <v>300</v>
      </c>
      <c r="F55" s="4"/>
      <c r="G55" s="4">
        <f t="shared" si="2"/>
        <v>0</v>
      </c>
    </row>
    <row r="56" spans="1:7" ht="28.5" customHeight="1">
      <c r="A56" s="21" t="s">
        <v>166</v>
      </c>
      <c r="B56" s="2" t="s">
        <v>92</v>
      </c>
      <c r="C56" s="2" t="s">
        <v>164</v>
      </c>
      <c r="D56" s="9" t="s">
        <v>2</v>
      </c>
      <c r="E56" s="30">
        <v>300</v>
      </c>
      <c r="F56" s="30"/>
      <c r="G56" s="12">
        <f t="shared" si="2"/>
        <v>0</v>
      </c>
    </row>
    <row r="57" spans="1:7" ht="30.75" customHeight="1">
      <c r="A57" s="21" t="s">
        <v>167</v>
      </c>
      <c r="B57" s="2" t="s">
        <v>92</v>
      </c>
      <c r="C57" s="2" t="s">
        <v>303</v>
      </c>
      <c r="D57" s="11" t="s">
        <v>2</v>
      </c>
      <c r="E57" s="4">
        <v>58</v>
      </c>
      <c r="F57" s="4"/>
      <c r="G57" s="4">
        <f>E57*F57</f>
        <v>0</v>
      </c>
    </row>
    <row r="58" spans="1:7" ht="12.75" customHeight="1">
      <c r="A58" s="37" t="s">
        <v>93</v>
      </c>
      <c r="B58" s="37"/>
      <c r="C58" s="37"/>
      <c r="D58" s="37"/>
      <c r="E58" s="37"/>
      <c r="F58" s="37"/>
      <c r="G58" s="17">
        <f>G49+G50+G51+G52+G53+G54+G55+G56+G57</f>
        <v>0</v>
      </c>
    </row>
    <row r="59" spans="1:7" ht="13.5" customHeight="1">
      <c r="A59" s="43" t="s">
        <v>102</v>
      </c>
      <c r="B59" s="43"/>
      <c r="C59" s="43"/>
      <c r="D59" s="43"/>
      <c r="E59" s="43"/>
      <c r="F59" s="43"/>
      <c r="G59" s="18">
        <f>G47+G58</f>
        <v>0</v>
      </c>
    </row>
    <row r="60" spans="1:7" ht="25.5" customHeight="1">
      <c r="A60" s="36" t="s">
        <v>179</v>
      </c>
      <c r="B60" s="36"/>
      <c r="C60" s="36"/>
      <c r="D60" s="36"/>
      <c r="E60" s="36"/>
      <c r="F60" s="36"/>
      <c r="G60" s="36"/>
    </row>
    <row r="61" spans="1:7" ht="18" customHeight="1">
      <c r="A61" s="8">
        <v>1</v>
      </c>
      <c r="B61" s="8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</row>
    <row r="62" spans="1:7" ht="37.5" customHeight="1">
      <c r="A62" s="7" t="s">
        <v>72</v>
      </c>
      <c r="B62" s="7" t="s">
        <v>73</v>
      </c>
      <c r="C62" s="7" t="s">
        <v>74</v>
      </c>
      <c r="D62" s="7" t="s">
        <v>75</v>
      </c>
      <c r="E62" s="7" t="s">
        <v>76</v>
      </c>
      <c r="F62" s="7" t="s">
        <v>6</v>
      </c>
      <c r="G62" s="7" t="s">
        <v>77</v>
      </c>
    </row>
    <row r="63" spans="1:7" ht="12.75" customHeight="1">
      <c r="A63" s="16" t="s">
        <v>10</v>
      </c>
      <c r="B63" s="39" t="s">
        <v>149</v>
      </c>
      <c r="C63" s="40"/>
      <c r="D63" s="40"/>
      <c r="E63" s="40"/>
      <c r="F63" s="40"/>
      <c r="G63" s="41"/>
    </row>
    <row r="64" spans="1:7" ht="23.25" customHeight="1">
      <c r="A64" s="21" t="s">
        <v>19</v>
      </c>
      <c r="B64" s="2" t="s">
        <v>78</v>
      </c>
      <c r="C64" s="14" t="s">
        <v>95</v>
      </c>
      <c r="D64" s="9" t="s">
        <v>4</v>
      </c>
      <c r="E64" s="15">
        <v>0.2</v>
      </c>
      <c r="F64" s="12"/>
      <c r="G64" s="12">
        <f>E64*F64</f>
        <v>0</v>
      </c>
    </row>
    <row r="65" spans="1:7" ht="37.5" customHeight="1">
      <c r="A65" s="21" t="s">
        <v>20</v>
      </c>
      <c r="B65" s="2" t="s">
        <v>79</v>
      </c>
      <c r="C65" s="14" t="s">
        <v>258</v>
      </c>
      <c r="D65" s="9" t="s">
        <v>2</v>
      </c>
      <c r="E65" s="12">
        <v>200</v>
      </c>
      <c r="F65" s="12"/>
      <c r="G65" s="12">
        <f>E65*F65</f>
        <v>0</v>
      </c>
    </row>
    <row r="66" spans="1:7" ht="15" customHeight="1">
      <c r="A66" s="54" t="s">
        <v>81</v>
      </c>
      <c r="B66" s="55"/>
      <c r="C66" s="55"/>
      <c r="D66" s="55"/>
      <c r="E66" s="55"/>
      <c r="F66" s="56"/>
      <c r="G66" s="19">
        <f>G64+G65</f>
        <v>0</v>
      </c>
    </row>
    <row r="67" spans="1:7" ht="12.75" customHeight="1">
      <c r="A67" s="16" t="s">
        <v>21</v>
      </c>
      <c r="B67" s="57" t="s">
        <v>82</v>
      </c>
      <c r="C67" s="58"/>
      <c r="D67" s="58"/>
      <c r="E67" s="58"/>
      <c r="F67" s="58"/>
      <c r="G67" s="59"/>
    </row>
    <row r="68" spans="1:7" ht="57.75" customHeight="1">
      <c r="A68" s="21" t="s">
        <v>112</v>
      </c>
      <c r="B68" s="2" t="s">
        <v>90</v>
      </c>
      <c r="C68" s="2" t="s">
        <v>259</v>
      </c>
      <c r="D68" s="11" t="s">
        <v>71</v>
      </c>
      <c r="E68" s="4">
        <v>78</v>
      </c>
      <c r="F68" s="4"/>
      <c r="G68" s="4">
        <f aca="true" t="shared" si="3" ref="G68:G73">E68*F68</f>
        <v>0</v>
      </c>
    </row>
    <row r="69" spans="1:7" ht="39" customHeight="1">
      <c r="A69" s="21" t="s">
        <v>22</v>
      </c>
      <c r="B69" s="2" t="s">
        <v>159</v>
      </c>
      <c r="C69" s="2" t="s">
        <v>260</v>
      </c>
      <c r="D69" s="11" t="s">
        <v>2</v>
      </c>
      <c r="E69" s="4">
        <v>620</v>
      </c>
      <c r="F69" s="4"/>
      <c r="G69" s="4">
        <f t="shared" si="3"/>
        <v>0</v>
      </c>
    </row>
    <row r="70" spans="1:7" ht="28.5" customHeight="1">
      <c r="A70" s="22" t="s">
        <v>113</v>
      </c>
      <c r="B70" s="2" t="s">
        <v>90</v>
      </c>
      <c r="C70" s="2" t="s">
        <v>261</v>
      </c>
      <c r="D70" s="11" t="s">
        <v>2</v>
      </c>
      <c r="E70" s="4">
        <v>620</v>
      </c>
      <c r="F70" s="13"/>
      <c r="G70" s="4">
        <f t="shared" si="3"/>
        <v>0</v>
      </c>
    </row>
    <row r="71" spans="1:7" ht="34.5" customHeight="1">
      <c r="A71" s="21" t="s">
        <v>115</v>
      </c>
      <c r="B71" s="2" t="s">
        <v>91</v>
      </c>
      <c r="C71" s="2" t="s">
        <v>262</v>
      </c>
      <c r="D71" s="11" t="s">
        <v>2</v>
      </c>
      <c r="E71" s="4">
        <v>600</v>
      </c>
      <c r="F71" s="13"/>
      <c r="G71" s="4">
        <f t="shared" si="3"/>
        <v>0</v>
      </c>
    </row>
    <row r="72" spans="1:7" ht="30.75" customHeight="1">
      <c r="A72" s="21" t="s">
        <v>116</v>
      </c>
      <c r="B72" s="2" t="s">
        <v>92</v>
      </c>
      <c r="C72" s="2" t="s">
        <v>263</v>
      </c>
      <c r="D72" s="11" t="s">
        <v>2</v>
      </c>
      <c r="E72" s="4">
        <v>200</v>
      </c>
      <c r="F72" s="4"/>
      <c r="G72" s="4">
        <f t="shared" si="3"/>
        <v>0</v>
      </c>
    </row>
    <row r="73" spans="1:7" ht="27.75" customHeight="1">
      <c r="A73" s="21" t="s">
        <v>117</v>
      </c>
      <c r="B73" s="2" t="s">
        <v>92</v>
      </c>
      <c r="C73" s="2" t="s">
        <v>164</v>
      </c>
      <c r="D73" s="9" t="s">
        <v>2</v>
      </c>
      <c r="E73" s="30">
        <v>200</v>
      </c>
      <c r="F73" s="30"/>
      <c r="G73" s="12">
        <f t="shared" si="3"/>
        <v>0</v>
      </c>
    </row>
    <row r="74" spans="1:7" ht="27.75" customHeight="1">
      <c r="A74" s="21" t="s">
        <v>173</v>
      </c>
      <c r="B74" s="2" t="s">
        <v>92</v>
      </c>
      <c r="C74" s="2" t="s">
        <v>266</v>
      </c>
      <c r="D74" s="11" t="s">
        <v>2</v>
      </c>
      <c r="E74" s="4">
        <v>36</v>
      </c>
      <c r="F74" s="4"/>
      <c r="G74" s="4">
        <f>E74*F74</f>
        <v>0</v>
      </c>
    </row>
    <row r="75" spans="1:7" ht="12.75">
      <c r="A75" s="37" t="s">
        <v>93</v>
      </c>
      <c r="B75" s="37"/>
      <c r="C75" s="37"/>
      <c r="D75" s="37"/>
      <c r="E75" s="37"/>
      <c r="F75" s="37"/>
      <c r="G75" s="17">
        <f>G68+G69+G70+G71+G72+G73+G74</f>
        <v>0</v>
      </c>
    </row>
    <row r="76" spans="1:7" ht="12.75">
      <c r="A76" s="43" t="s">
        <v>103</v>
      </c>
      <c r="B76" s="43"/>
      <c r="C76" s="43"/>
      <c r="D76" s="43"/>
      <c r="E76" s="43"/>
      <c r="F76" s="43"/>
      <c r="G76" s="18">
        <f>G66+G75</f>
        <v>0</v>
      </c>
    </row>
    <row r="77" spans="1:7" ht="25.5" customHeight="1">
      <c r="A77" s="36" t="s">
        <v>180</v>
      </c>
      <c r="B77" s="36"/>
      <c r="C77" s="36"/>
      <c r="D77" s="36"/>
      <c r="E77" s="36"/>
      <c r="F77" s="36"/>
      <c r="G77" s="36"/>
    </row>
    <row r="78" spans="1:7" ht="12" customHeight="1">
      <c r="A78" s="8">
        <v>1</v>
      </c>
      <c r="B78" s="8">
        <v>2</v>
      </c>
      <c r="C78" s="8">
        <v>3</v>
      </c>
      <c r="D78" s="8">
        <v>4</v>
      </c>
      <c r="E78" s="8">
        <v>5</v>
      </c>
      <c r="F78" s="8">
        <v>6</v>
      </c>
      <c r="G78" s="8">
        <v>7</v>
      </c>
    </row>
    <row r="79" spans="1:7" ht="45" customHeight="1">
      <c r="A79" s="7" t="s">
        <v>72</v>
      </c>
      <c r="B79" s="7" t="s">
        <v>73</v>
      </c>
      <c r="C79" s="7" t="s">
        <v>74</v>
      </c>
      <c r="D79" s="7" t="s">
        <v>75</v>
      </c>
      <c r="E79" s="7" t="s">
        <v>76</v>
      </c>
      <c r="F79" s="7" t="s">
        <v>6</v>
      </c>
      <c r="G79" s="7" t="s">
        <v>77</v>
      </c>
    </row>
    <row r="80" spans="1:7" ht="12.75" customHeight="1">
      <c r="A80" s="16" t="s">
        <v>23</v>
      </c>
      <c r="B80" s="39" t="s">
        <v>149</v>
      </c>
      <c r="C80" s="40"/>
      <c r="D80" s="40"/>
      <c r="E80" s="40"/>
      <c r="F80" s="40"/>
      <c r="G80" s="41"/>
    </row>
    <row r="81" spans="1:7" ht="25.5" customHeight="1">
      <c r="A81" s="21" t="s">
        <v>24</v>
      </c>
      <c r="B81" s="2" t="s">
        <v>78</v>
      </c>
      <c r="C81" s="14" t="s">
        <v>95</v>
      </c>
      <c r="D81" s="9" t="s">
        <v>4</v>
      </c>
      <c r="E81" s="15">
        <v>0.247</v>
      </c>
      <c r="F81" s="12"/>
      <c r="G81" s="12">
        <f>E81*F81</f>
        <v>0</v>
      </c>
    </row>
    <row r="82" spans="1:7" ht="33" customHeight="1">
      <c r="A82" s="21" t="s">
        <v>25</v>
      </c>
      <c r="B82" s="2" t="s">
        <v>79</v>
      </c>
      <c r="C82" s="14" t="s">
        <v>252</v>
      </c>
      <c r="D82" s="9" t="s">
        <v>2</v>
      </c>
      <c r="E82" s="12">
        <v>247</v>
      </c>
      <c r="F82" s="12"/>
      <c r="G82" s="12">
        <f>E82*F82</f>
        <v>0</v>
      </c>
    </row>
    <row r="83" spans="1:7" ht="11.25" customHeight="1">
      <c r="A83" s="38" t="s">
        <v>81</v>
      </c>
      <c r="B83" s="38"/>
      <c r="C83" s="38"/>
      <c r="D83" s="38"/>
      <c r="E83" s="38"/>
      <c r="F83" s="38"/>
      <c r="G83" s="19">
        <f>G81+G82</f>
        <v>0</v>
      </c>
    </row>
    <row r="84" spans="1:7" ht="12" customHeight="1">
      <c r="A84" s="16" t="s">
        <v>66</v>
      </c>
      <c r="B84" s="42" t="s">
        <v>82</v>
      </c>
      <c r="C84" s="42"/>
      <c r="D84" s="42"/>
      <c r="E84" s="42"/>
      <c r="F84" s="42"/>
      <c r="G84" s="42"/>
    </row>
    <row r="85" spans="1:7" ht="33" customHeight="1">
      <c r="A85" s="21" t="s">
        <v>154</v>
      </c>
      <c r="B85" s="9" t="s">
        <v>114</v>
      </c>
      <c r="C85" s="1" t="s">
        <v>253</v>
      </c>
      <c r="D85" s="9" t="s">
        <v>2</v>
      </c>
      <c r="E85" s="20">
        <v>1074</v>
      </c>
      <c r="F85" s="12"/>
      <c r="G85" s="12">
        <f aca="true" t="shared" si="4" ref="G85:G90">E85*F85</f>
        <v>0</v>
      </c>
    </row>
    <row r="86" spans="1:7" ht="48" customHeight="1">
      <c r="A86" s="21" t="s">
        <v>168</v>
      </c>
      <c r="B86" s="9" t="s">
        <v>89</v>
      </c>
      <c r="C86" s="1" t="s">
        <v>254</v>
      </c>
      <c r="D86" s="9" t="s">
        <v>2</v>
      </c>
      <c r="E86" s="12">
        <v>1074</v>
      </c>
      <c r="F86" s="12"/>
      <c r="G86" s="12">
        <f t="shared" si="4"/>
        <v>0</v>
      </c>
    </row>
    <row r="87" spans="1:7" ht="42.75" customHeight="1">
      <c r="A87" s="21" t="s">
        <v>155</v>
      </c>
      <c r="B87" s="9" t="s">
        <v>100</v>
      </c>
      <c r="C87" s="1" t="s">
        <v>255</v>
      </c>
      <c r="D87" s="9" t="s">
        <v>2</v>
      </c>
      <c r="E87" s="12">
        <v>852</v>
      </c>
      <c r="F87" s="12"/>
      <c r="G87" s="12">
        <f t="shared" si="4"/>
        <v>0</v>
      </c>
    </row>
    <row r="88" spans="1:7" ht="51" customHeight="1">
      <c r="A88" s="21" t="s">
        <v>118</v>
      </c>
      <c r="B88" s="2" t="s">
        <v>91</v>
      </c>
      <c r="C88" s="2" t="s">
        <v>256</v>
      </c>
      <c r="D88" s="11" t="s">
        <v>2</v>
      </c>
      <c r="E88" s="4">
        <v>827</v>
      </c>
      <c r="F88" s="4"/>
      <c r="G88" s="4">
        <f t="shared" si="4"/>
        <v>0</v>
      </c>
    </row>
    <row r="89" spans="1:7" ht="25.5" customHeight="1">
      <c r="A89" s="21" t="s">
        <v>119</v>
      </c>
      <c r="B89" s="2" t="s">
        <v>92</v>
      </c>
      <c r="C89" s="2" t="s">
        <v>257</v>
      </c>
      <c r="D89" s="11" t="s">
        <v>2</v>
      </c>
      <c r="E89" s="4">
        <v>247</v>
      </c>
      <c r="F89" s="4"/>
      <c r="G89" s="4">
        <f t="shared" si="4"/>
        <v>0</v>
      </c>
    </row>
    <row r="90" spans="1:7" ht="25.5" customHeight="1">
      <c r="A90" s="21" t="s">
        <v>120</v>
      </c>
      <c r="B90" s="2" t="s">
        <v>92</v>
      </c>
      <c r="C90" s="2" t="s">
        <v>251</v>
      </c>
      <c r="D90" s="11" t="s">
        <v>2</v>
      </c>
      <c r="E90" s="4">
        <v>18</v>
      </c>
      <c r="F90" s="4"/>
      <c r="G90" s="4">
        <f t="shared" si="4"/>
        <v>0</v>
      </c>
    </row>
    <row r="91" spans="1:7" ht="12" customHeight="1">
      <c r="A91" s="37" t="s">
        <v>93</v>
      </c>
      <c r="B91" s="37"/>
      <c r="C91" s="37"/>
      <c r="D91" s="37"/>
      <c r="E91" s="37"/>
      <c r="F91" s="37"/>
      <c r="G91" s="17">
        <f>G85+G86+G87+G88+G89+G90</f>
        <v>0</v>
      </c>
    </row>
    <row r="92" spans="1:7" ht="12.75">
      <c r="A92" s="43" t="s">
        <v>104</v>
      </c>
      <c r="B92" s="43"/>
      <c r="C92" s="43"/>
      <c r="D92" s="43"/>
      <c r="E92" s="43"/>
      <c r="F92" s="43"/>
      <c r="G92" s="18">
        <f>G83+G91</f>
        <v>0</v>
      </c>
    </row>
    <row r="93" spans="1:7" ht="27.75" customHeight="1">
      <c r="A93" s="36" t="s">
        <v>182</v>
      </c>
      <c r="B93" s="36"/>
      <c r="C93" s="36"/>
      <c r="D93" s="36"/>
      <c r="E93" s="36"/>
      <c r="F93" s="36"/>
      <c r="G93" s="36"/>
    </row>
    <row r="94" spans="1:7" ht="12.75" customHeight="1">
      <c r="A94" s="8">
        <v>1</v>
      </c>
      <c r="B94" s="8">
        <v>2</v>
      </c>
      <c r="C94" s="8">
        <v>3</v>
      </c>
      <c r="D94" s="8">
        <v>4</v>
      </c>
      <c r="E94" s="8">
        <v>5</v>
      </c>
      <c r="F94" s="8">
        <v>6</v>
      </c>
      <c r="G94" s="8">
        <v>7</v>
      </c>
    </row>
    <row r="95" spans="1:7" ht="38.25" customHeight="1">
      <c r="A95" s="7" t="s">
        <v>72</v>
      </c>
      <c r="B95" s="7" t="s">
        <v>73</v>
      </c>
      <c r="C95" s="7" t="s">
        <v>74</v>
      </c>
      <c r="D95" s="7" t="s">
        <v>75</v>
      </c>
      <c r="E95" s="7" t="s">
        <v>76</v>
      </c>
      <c r="F95" s="7" t="s">
        <v>6</v>
      </c>
      <c r="G95" s="7" t="s">
        <v>77</v>
      </c>
    </row>
    <row r="96" spans="1:7" ht="12.75" customHeight="1">
      <c r="A96" s="16" t="s">
        <v>26</v>
      </c>
      <c r="B96" s="39" t="s">
        <v>149</v>
      </c>
      <c r="C96" s="40"/>
      <c r="D96" s="40"/>
      <c r="E96" s="40"/>
      <c r="F96" s="40"/>
      <c r="G96" s="41"/>
    </row>
    <row r="97" spans="1:7" ht="22.5">
      <c r="A97" s="21" t="s">
        <v>27</v>
      </c>
      <c r="B97" s="2" t="s">
        <v>78</v>
      </c>
      <c r="C97" s="14" t="s">
        <v>95</v>
      </c>
      <c r="D97" s="9" t="s">
        <v>4</v>
      </c>
      <c r="E97" s="15">
        <v>0.17</v>
      </c>
      <c r="F97" s="12"/>
      <c r="G97" s="12">
        <f>E97*F97</f>
        <v>0</v>
      </c>
    </row>
    <row r="98" spans="1:7" ht="36.75" customHeight="1">
      <c r="A98" s="21" t="s">
        <v>28</v>
      </c>
      <c r="B98" s="2" t="s">
        <v>79</v>
      </c>
      <c r="C98" s="14" t="s">
        <v>267</v>
      </c>
      <c r="D98" s="9" t="s">
        <v>2</v>
      </c>
      <c r="E98" s="12">
        <v>170</v>
      </c>
      <c r="F98" s="12"/>
      <c r="G98" s="12">
        <f>E98*F98</f>
        <v>0</v>
      </c>
    </row>
    <row r="99" spans="1:7" ht="12.75" customHeight="1">
      <c r="A99" s="38" t="s">
        <v>81</v>
      </c>
      <c r="B99" s="38"/>
      <c r="C99" s="38"/>
      <c r="D99" s="38"/>
      <c r="E99" s="38"/>
      <c r="F99" s="38"/>
      <c r="G99" s="19">
        <f>G97+G98</f>
        <v>0</v>
      </c>
    </row>
    <row r="100" spans="1:7" ht="14.25" customHeight="1">
      <c r="A100" s="16" t="s">
        <v>29</v>
      </c>
      <c r="B100" s="42" t="s">
        <v>82</v>
      </c>
      <c r="C100" s="42"/>
      <c r="D100" s="42"/>
      <c r="E100" s="42"/>
      <c r="F100" s="42"/>
      <c r="G100" s="42"/>
    </row>
    <row r="101" spans="1:7" ht="30" customHeight="1">
      <c r="A101" s="21" t="s">
        <v>30</v>
      </c>
      <c r="B101" s="9" t="s">
        <v>114</v>
      </c>
      <c r="C101" s="1" t="s">
        <v>268</v>
      </c>
      <c r="D101" s="9" t="s">
        <v>2</v>
      </c>
      <c r="E101" s="20">
        <v>704</v>
      </c>
      <c r="F101" s="12"/>
      <c r="G101" s="12">
        <f aca="true" t="shared" si="5" ref="G101:G107">E101*F101</f>
        <v>0</v>
      </c>
    </row>
    <row r="102" spans="1:7" ht="37.5" customHeight="1">
      <c r="A102" s="21" t="s">
        <v>67</v>
      </c>
      <c r="B102" s="9" t="s">
        <v>89</v>
      </c>
      <c r="C102" s="1" t="s">
        <v>269</v>
      </c>
      <c r="D102" s="9" t="s">
        <v>2</v>
      </c>
      <c r="E102" s="12">
        <v>704</v>
      </c>
      <c r="F102" s="12"/>
      <c r="G102" s="12">
        <f t="shared" si="5"/>
        <v>0</v>
      </c>
    </row>
    <row r="103" spans="1:7" ht="45.75" customHeight="1">
      <c r="A103" s="21" t="s">
        <v>121</v>
      </c>
      <c r="B103" s="9" t="s">
        <v>100</v>
      </c>
      <c r="C103" s="1" t="s">
        <v>270</v>
      </c>
      <c r="D103" s="9" t="s">
        <v>2</v>
      </c>
      <c r="E103" s="12">
        <v>584</v>
      </c>
      <c r="F103" s="12"/>
      <c r="G103" s="12">
        <f t="shared" si="5"/>
        <v>0</v>
      </c>
    </row>
    <row r="104" spans="1:7" ht="58.5" customHeight="1">
      <c r="A104" s="21" t="s">
        <v>122</v>
      </c>
      <c r="B104" s="2" t="s">
        <v>91</v>
      </c>
      <c r="C104" s="2" t="s">
        <v>273</v>
      </c>
      <c r="D104" s="11" t="s">
        <v>2</v>
      </c>
      <c r="E104" s="4">
        <v>570</v>
      </c>
      <c r="F104" s="13"/>
      <c r="G104" s="4">
        <f t="shared" si="5"/>
        <v>0</v>
      </c>
    </row>
    <row r="105" spans="1:7" ht="25.5" customHeight="1">
      <c r="A105" s="21" t="s">
        <v>123</v>
      </c>
      <c r="B105" s="2" t="s">
        <v>92</v>
      </c>
      <c r="C105" s="2" t="s">
        <v>271</v>
      </c>
      <c r="D105" s="11" t="s">
        <v>2</v>
      </c>
      <c r="E105" s="4">
        <v>152</v>
      </c>
      <c r="F105" s="4"/>
      <c r="G105" s="4">
        <f t="shared" si="5"/>
        <v>0</v>
      </c>
    </row>
    <row r="106" spans="1:7" ht="25.5" customHeight="1">
      <c r="A106" s="21" t="s">
        <v>124</v>
      </c>
      <c r="B106" s="2" t="s">
        <v>92</v>
      </c>
      <c r="C106" s="2" t="s">
        <v>164</v>
      </c>
      <c r="D106" s="9" t="s">
        <v>2</v>
      </c>
      <c r="E106" s="30">
        <v>152</v>
      </c>
      <c r="F106" s="30"/>
      <c r="G106" s="12">
        <f t="shared" si="5"/>
        <v>0</v>
      </c>
    </row>
    <row r="107" spans="1:7" ht="25.5" customHeight="1">
      <c r="A107" s="21" t="s">
        <v>169</v>
      </c>
      <c r="B107" s="2" t="s">
        <v>92</v>
      </c>
      <c r="C107" s="2" t="s">
        <v>272</v>
      </c>
      <c r="D107" s="11" t="s">
        <v>2</v>
      </c>
      <c r="E107" s="4">
        <v>21</v>
      </c>
      <c r="F107" s="4"/>
      <c r="G107" s="4">
        <f t="shared" si="5"/>
        <v>0</v>
      </c>
    </row>
    <row r="108" spans="1:7" ht="11.25" customHeight="1">
      <c r="A108" s="37" t="s">
        <v>93</v>
      </c>
      <c r="B108" s="37"/>
      <c r="C108" s="37"/>
      <c r="D108" s="37"/>
      <c r="E108" s="37"/>
      <c r="F108" s="37"/>
      <c r="G108" s="17">
        <f>G101+G102+G103+G104+G105+G106+G107</f>
        <v>0</v>
      </c>
    </row>
    <row r="109" spans="1:7" ht="12" customHeight="1">
      <c r="A109" s="43" t="s">
        <v>105</v>
      </c>
      <c r="B109" s="43"/>
      <c r="C109" s="43"/>
      <c r="D109" s="43"/>
      <c r="E109" s="43"/>
      <c r="F109" s="43"/>
      <c r="G109" s="18">
        <f>G99+G108</f>
        <v>0</v>
      </c>
    </row>
    <row r="110" spans="1:7" ht="15.75" customHeight="1">
      <c r="A110" s="36" t="s">
        <v>183</v>
      </c>
      <c r="B110" s="36"/>
      <c r="C110" s="36"/>
      <c r="D110" s="36"/>
      <c r="E110" s="36"/>
      <c r="F110" s="36"/>
      <c r="G110" s="36"/>
    </row>
    <row r="111" spans="1:7" ht="15.75" customHeight="1">
      <c r="A111" s="8">
        <v>1</v>
      </c>
      <c r="B111" s="8">
        <v>2</v>
      </c>
      <c r="C111" s="8">
        <v>3</v>
      </c>
      <c r="D111" s="8">
        <v>4</v>
      </c>
      <c r="E111" s="8">
        <v>5</v>
      </c>
      <c r="F111" s="8">
        <v>6</v>
      </c>
      <c r="G111" s="8">
        <v>7</v>
      </c>
    </row>
    <row r="112" spans="1:7" ht="38.25" customHeight="1">
      <c r="A112" s="7" t="s">
        <v>72</v>
      </c>
      <c r="B112" s="7" t="s">
        <v>73</v>
      </c>
      <c r="C112" s="7" t="s">
        <v>74</v>
      </c>
      <c r="D112" s="7" t="s">
        <v>75</v>
      </c>
      <c r="E112" s="7" t="s">
        <v>76</v>
      </c>
      <c r="F112" s="7" t="s">
        <v>6</v>
      </c>
      <c r="G112" s="7" t="s">
        <v>77</v>
      </c>
    </row>
    <row r="113" spans="1:7" ht="12" customHeight="1">
      <c r="A113" s="16" t="s">
        <v>31</v>
      </c>
      <c r="B113" s="39" t="s">
        <v>149</v>
      </c>
      <c r="C113" s="40"/>
      <c r="D113" s="40"/>
      <c r="E113" s="40"/>
      <c r="F113" s="40"/>
      <c r="G113" s="41"/>
    </row>
    <row r="114" spans="1:7" ht="23.25" customHeight="1">
      <c r="A114" s="21" t="s">
        <v>32</v>
      </c>
      <c r="B114" s="2" t="s">
        <v>78</v>
      </c>
      <c r="C114" s="14" t="s">
        <v>95</v>
      </c>
      <c r="D114" s="9" t="s">
        <v>4</v>
      </c>
      <c r="E114" s="15">
        <v>0.33</v>
      </c>
      <c r="F114" s="12"/>
      <c r="G114" s="12">
        <f>E114*F114</f>
        <v>0</v>
      </c>
    </row>
    <row r="115" spans="1:7" ht="36.75" customHeight="1">
      <c r="A115" s="21" t="s">
        <v>125</v>
      </c>
      <c r="B115" s="2" t="s">
        <v>79</v>
      </c>
      <c r="C115" s="14" t="s">
        <v>218</v>
      </c>
      <c r="D115" s="9" t="s">
        <v>2</v>
      </c>
      <c r="E115" s="12">
        <v>330</v>
      </c>
      <c r="F115" s="12"/>
      <c r="G115" s="12">
        <f>E115*F115</f>
        <v>0</v>
      </c>
    </row>
    <row r="116" spans="1:7" ht="33.75" customHeight="1">
      <c r="A116" s="21" t="s">
        <v>217</v>
      </c>
      <c r="B116" s="11" t="s">
        <v>80</v>
      </c>
      <c r="C116" s="10" t="s">
        <v>306</v>
      </c>
      <c r="D116" s="9" t="s">
        <v>7</v>
      </c>
      <c r="E116" s="12">
        <v>9</v>
      </c>
      <c r="F116" s="12"/>
      <c r="G116" s="12">
        <f>E116*F116</f>
        <v>0</v>
      </c>
    </row>
    <row r="117" spans="1:7" ht="11.25" customHeight="1">
      <c r="A117" s="38" t="s">
        <v>81</v>
      </c>
      <c r="B117" s="38"/>
      <c r="C117" s="38"/>
      <c r="D117" s="38"/>
      <c r="E117" s="38"/>
      <c r="F117" s="38"/>
      <c r="G117" s="19">
        <f>G114+G115+G116</f>
        <v>0</v>
      </c>
    </row>
    <row r="118" spans="1:7" ht="12" customHeight="1">
      <c r="A118" s="16" t="s">
        <v>33</v>
      </c>
      <c r="B118" s="42" t="s">
        <v>82</v>
      </c>
      <c r="C118" s="42"/>
      <c r="D118" s="42"/>
      <c r="E118" s="42"/>
      <c r="F118" s="42"/>
      <c r="G118" s="42"/>
    </row>
    <row r="119" spans="1:7" ht="48.75" customHeight="1">
      <c r="A119" s="34" t="s">
        <v>64</v>
      </c>
      <c r="B119" s="2" t="s">
        <v>86</v>
      </c>
      <c r="C119" s="2" t="s">
        <v>219</v>
      </c>
      <c r="D119" s="11" t="s">
        <v>7</v>
      </c>
      <c r="E119" s="4">
        <v>9</v>
      </c>
      <c r="F119" s="4"/>
      <c r="G119" s="4">
        <f aca="true" t="shared" si="6" ref="G119:G126">E119*F119</f>
        <v>0</v>
      </c>
    </row>
    <row r="120" spans="1:7" ht="30" customHeight="1">
      <c r="A120" s="34" t="s">
        <v>34</v>
      </c>
      <c r="B120" s="2" t="s">
        <v>88</v>
      </c>
      <c r="C120" s="2" t="s">
        <v>221</v>
      </c>
      <c r="D120" s="11" t="s">
        <v>55</v>
      </c>
      <c r="E120" s="4">
        <v>2</v>
      </c>
      <c r="F120" s="4"/>
      <c r="G120" s="4">
        <f t="shared" si="6"/>
        <v>0</v>
      </c>
    </row>
    <row r="121" spans="1:7" ht="27.75" customHeight="1">
      <c r="A121" s="21" t="s">
        <v>126</v>
      </c>
      <c r="B121" s="9" t="s">
        <v>114</v>
      </c>
      <c r="C121" s="1" t="s">
        <v>220</v>
      </c>
      <c r="D121" s="9" t="s">
        <v>2</v>
      </c>
      <c r="E121" s="20">
        <v>1340</v>
      </c>
      <c r="F121" s="12"/>
      <c r="G121" s="12">
        <f t="shared" si="6"/>
        <v>0</v>
      </c>
    </row>
    <row r="122" spans="1:7" ht="42.75" customHeight="1">
      <c r="A122" s="21" t="s">
        <v>127</v>
      </c>
      <c r="B122" s="9" t="s">
        <v>89</v>
      </c>
      <c r="C122" s="1" t="s">
        <v>222</v>
      </c>
      <c r="D122" s="9" t="s">
        <v>2</v>
      </c>
      <c r="E122" s="12">
        <v>1340</v>
      </c>
      <c r="F122" s="12"/>
      <c r="G122" s="12">
        <f t="shared" si="6"/>
        <v>0</v>
      </c>
    </row>
    <row r="123" spans="1:7" ht="42" customHeight="1">
      <c r="A123" s="21" t="s">
        <v>128</v>
      </c>
      <c r="B123" s="9" t="s">
        <v>100</v>
      </c>
      <c r="C123" s="1" t="s">
        <v>223</v>
      </c>
      <c r="D123" s="9" t="s">
        <v>2</v>
      </c>
      <c r="E123" s="12">
        <v>1043</v>
      </c>
      <c r="F123" s="12"/>
      <c r="G123" s="12">
        <f t="shared" si="6"/>
        <v>0</v>
      </c>
    </row>
    <row r="124" spans="1:7" ht="41.25" customHeight="1">
      <c r="A124" s="21" t="s">
        <v>129</v>
      </c>
      <c r="B124" s="2" t="s">
        <v>91</v>
      </c>
      <c r="C124" s="2" t="s">
        <v>224</v>
      </c>
      <c r="D124" s="11" t="s">
        <v>2</v>
      </c>
      <c r="E124" s="4">
        <v>1010</v>
      </c>
      <c r="F124" s="13"/>
      <c r="G124" s="4">
        <f t="shared" si="6"/>
        <v>0</v>
      </c>
    </row>
    <row r="125" spans="1:7" ht="24.75" customHeight="1">
      <c r="A125" s="21" t="s">
        <v>170</v>
      </c>
      <c r="B125" s="2" t="s">
        <v>92</v>
      </c>
      <c r="C125" s="2" t="s">
        <v>225</v>
      </c>
      <c r="D125" s="11" t="s">
        <v>2</v>
      </c>
      <c r="E125" s="4">
        <v>330</v>
      </c>
      <c r="F125" s="4"/>
      <c r="G125" s="4">
        <f t="shared" si="6"/>
        <v>0</v>
      </c>
    </row>
    <row r="126" spans="1:7" ht="24.75" customHeight="1">
      <c r="A126" s="21" t="s">
        <v>227</v>
      </c>
      <c r="B126" s="2" t="s">
        <v>92</v>
      </c>
      <c r="C126" s="2" t="s">
        <v>226</v>
      </c>
      <c r="D126" s="11" t="s">
        <v>2</v>
      </c>
      <c r="E126" s="4">
        <v>41</v>
      </c>
      <c r="F126" s="4"/>
      <c r="G126" s="4">
        <f t="shared" si="6"/>
        <v>0</v>
      </c>
    </row>
    <row r="127" spans="1:7" ht="13.5" customHeight="1">
      <c r="A127" s="37" t="s">
        <v>93</v>
      </c>
      <c r="B127" s="37"/>
      <c r="C127" s="37"/>
      <c r="D127" s="37"/>
      <c r="E127" s="37"/>
      <c r="F127" s="37"/>
      <c r="G127" s="17">
        <f>G119+G120+G121+G122+G123+G124+G125+G126</f>
        <v>0</v>
      </c>
    </row>
    <row r="128" spans="1:7" ht="12" customHeight="1">
      <c r="A128" s="43" t="s">
        <v>107</v>
      </c>
      <c r="B128" s="43"/>
      <c r="C128" s="43"/>
      <c r="D128" s="43"/>
      <c r="E128" s="43"/>
      <c r="F128" s="43"/>
      <c r="G128" s="18">
        <f>G117+G127</f>
        <v>0</v>
      </c>
    </row>
    <row r="129" spans="1:7" ht="12.75">
      <c r="A129" s="36" t="s">
        <v>184</v>
      </c>
      <c r="B129" s="36"/>
      <c r="C129" s="36"/>
      <c r="D129" s="36"/>
      <c r="E129" s="36"/>
      <c r="F129" s="36"/>
      <c r="G129" s="36"/>
    </row>
    <row r="130" spans="1:7" ht="12.75">
      <c r="A130" s="8">
        <v>1</v>
      </c>
      <c r="B130" s="8">
        <v>2</v>
      </c>
      <c r="C130" s="8">
        <v>3</v>
      </c>
      <c r="D130" s="8">
        <v>4</v>
      </c>
      <c r="E130" s="8">
        <v>5</v>
      </c>
      <c r="F130" s="8">
        <v>6</v>
      </c>
      <c r="G130" s="8">
        <v>7</v>
      </c>
    </row>
    <row r="131" spans="1:7" ht="38.25" customHeight="1">
      <c r="A131" s="7" t="s">
        <v>72</v>
      </c>
      <c r="B131" s="7" t="s">
        <v>73</v>
      </c>
      <c r="C131" s="7" t="s">
        <v>74</v>
      </c>
      <c r="D131" s="7" t="s">
        <v>75</v>
      </c>
      <c r="E131" s="7" t="s">
        <v>76</v>
      </c>
      <c r="F131" s="7" t="s">
        <v>6</v>
      </c>
      <c r="G131" s="7" t="s">
        <v>77</v>
      </c>
    </row>
    <row r="132" spans="1:7" ht="12.75" customHeight="1">
      <c r="A132" s="16" t="s">
        <v>35</v>
      </c>
      <c r="B132" s="39" t="s">
        <v>149</v>
      </c>
      <c r="C132" s="40"/>
      <c r="D132" s="40"/>
      <c r="E132" s="40"/>
      <c r="F132" s="40"/>
      <c r="G132" s="41"/>
    </row>
    <row r="133" spans="1:7" ht="23.25" customHeight="1">
      <c r="A133" s="21" t="s">
        <v>36</v>
      </c>
      <c r="B133" s="2" t="s">
        <v>78</v>
      </c>
      <c r="C133" s="14" t="s">
        <v>95</v>
      </c>
      <c r="D133" s="9" t="s">
        <v>4</v>
      </c>
      <c r="E133" s="15">
        <v>0.25</v>
      </c>
      <c r="F133" s="12"/>
      <c r="G133" s="12">
        <f>E133*F133</f>
        <v>0</v>
      </c>
    </row>
    <row r="134" spans="1:7" ht="35.25" customHeight="1">
      <c r="A134" s="21" t="s">
        <v>37</v>
      </c>
      <c r="B134" s="2" t="s">
        <v>79</v>
      </c>
      <c r="C134" s="14" t="s">
        <v>210</v>
      </c>
      <c r="D134" s="9" t="s">
        <v>2</v>
      </c>
      <c r="E134" s="12">
        <v>250</v>
      </c>
      <c r="F134" s="12"/>
      <c r="G134" s="12">
        <f>E134*F134</f>
        <v>0</v>
      </c>
    </row>
    <row r="135" spans="1:7" ht="12.75" customHeight="1">
      <c r="A135" s="38" t="s">
        <v>81</v>
      </c>
      <c r="B135" s="38"/>
      <c r="C135" s="38"/>
      <c r="D135" s="38"/>
      <c r="E135" s="38"/>
      <c r="F135" s="38"/>
      <c r="G135" s="19">
        <f>G133+G134</f>
        <v>0</v>
      </c>
    </row>
    <row r="136" spans="1:7" ht="12.75">
      <c r="A136" s="16" t="s">
        <v>38</v>
      </c>
      <c r="B136" s="42" t="s">
        <v>82</v>
      </c>
      <c r="C136" s="42"/>
      <c r="D136" s="42"/>
      <c r="E136" s="42"/>
      <c r="F136" s="42"/>
      <c r="G136" s="42"/>
    </row>
    <row r="137" spans="1:7" ht="21.75" customHeight="1">
      <c r="A137" s="24" t="s">
        <v>156</v>
      </c>
      <c r="B137" s="9" t="s">
        <v>114</v>
      </c>
      <c r="C137" s="1" t="s">
        <v>211</v>
      </c>
      <c r="D137" s="9" t="s">
        <v>2</v>
      </c>
      <c r="E137" s="12">
        <v>1000</v>
      </c>
      <c r="F137" s="12"/>
      <c r="G137" s="12">
        <f aca="true" t="shared" si="7" ref="G137:G142">E137*F137</f>
        <v>0</v>
      </c>
    </row>
    <row r="138" spans="1:7" ht="33.75" customHeight="1">
      <c r="A138" s="24" t="s">
        <v>65</v>
      </c>
      <c r="B138" s="9" t="s">
        <v>89</v>
      </c>
      <c r="C138" s="1" t="s">
        <v>212</v>
      </c>
      <c r="D138" s="9" t="s">
        <v>2</v>
      </c>
      <c r="E138" s="12">
        <v>1000</v>
      </c>
      <c r="F138" s="12"/>
      <c r="G138" s="12">
        <f t="shared" si="7"/>
        <v>0</v>
      </c>
    </row>
    <row r="139" spans="1:7" ht="21">
      <c r="A139" s="24" t="s">
        <v>130</v>
      </c>
      <c r="B139" s="9" t="s">
        <v>100</v>
      </c>
      <c r="C139" s="1" t="s">
        <v>213</v>
      </c>
      <c r="D139" s="9" t="s">
        <v>2</v>
      </c>
      <c r="E139" s="12">
        <v>775</v>
      </c>
      <c r="F139" s="12"/>
      <c r="G139" s="12">
        <f t="shared" si="7"/>
        <v>0</v>
      </c>
    </row>
    <row r="140" spans="1:7" ht="39.75" customHeight="1">
      <c r="A140" s="24" t="s">
        <v>131</v>
      </c>
      <c r="B140" s="2" t="s">
        <v>91</v>
      </c>
      <c r="C140" s="2" t="s">
        <v>214</v>
      </c>
      <c r="D140" s="11" t="s">
        <v>2</v>
      </c>
      <c r="E140" s="4">
        <v>750</v>
      </c>
      <c r="F140" s="13"/>
      <c r="G140" s="4">
        <f t="shared" si="7"/>
        <v>0</v>
      </c>
    </row>
    <row r="141" spans="1:7" ht="31.5" customHeight="1">
      <c r="A141" s="24" t="s">
        <v>132</v>
      </c>
      <c r="B141" s="2" t="s">
        <v>92</v>
      </c>
      <c r="C141" s="2" t="s">
        <v>215</v>
      </c>
      <c r="D141" s="11" t="s">
        <v>2</v>
      </c>
      <c r="E141" s="4">
        <v>250</v>
      </c>
      <c r="F141" s="4"/>
      <c r="G141" s="4">
        <f t="shared" si="7"/>
        <v>0</v>
      </c>
    </row>
    <row r="142" spans="1:7" ht="27" customHeight="1">
      <c r="A142" s="24" t="s">
        <v>133</v>
      </c>
      <c r="B142" s="2" t="s">
        <v>92</v>
      </c>
      <c r="C142" s="2" t="s">
        <v>216</v>
      </c>
      <c r="D142" s="11" t="s">
        <v>2</v>
      </c>
      <c r="E142" s="4">
        <v>63</v>
      </c>
      <c r="F142" s="4"/>
      <c r="G142" s="4">
        <f t="shared" si="7"/>
        <v>0</v>
      </c>
    </row>
    <row r="143" spans="1:7" ht="12.75" customHeight="1">
      <c r="A143" s="37" t="s">
        <v>93</v>
      </c>
      <c r="B143" s="37"/>
      <c r="C143" s="37"/>
      <c r="D143" s="37"/>
      <c r="E143" s="37"/>
      <c r="F143" s="37"/>
      <c r="G143" s="17">
        <f>G137+G138+G139+G140+G141+G142</f>
        <v>0</v>
      </c>
    </row>
    <row r="144" spans="1:7" ht="12.75" customHeight="1">
      <c r="A144" s="43" t="s">
        <v>106</v>
      </c>
      <c r="B144" s="43"/>
      <c r="C144" s="43"/>
      <c r="D144" s="43"/>
      <c r="E144" s="43"/>
      <c r="F144" s="43"/>
      <c r="G144" s="18">
        <f>G135+G143</f>
        <v>0</v>
      </c>
    </row>
    <row r="145" spans="1:7" ht="15" customHeight="1">
      <c r="A145" s="36" t="s">
        <v>185</v>
      </c>
      <c r="B145" s="36"/>
      <c r="C145" s="36"/>
      <c r="D145" s="36"/>
      <c r="E145" s="36"/>
      <c r="F145" s="36"/>
      <c r="G145" s="36"/>
    </row>
    <row r="146" spans="1:7" ht="15" customHeight="1">
      <c r="A146" s="8">
        <v>1</v>
      </c>
      <c r="B146" s="8">
        <v>2</v>
      </c>
      <c r="C146" s="8">
        <v>3</v>
      </c>
      <c r="D146" s="8">
        <v>4</v>
      </c>
      <c r="E146" s="8">
        <v>5</v>
      </c>
      <c r="F146" s="8">
        <v>6</v>
      </c>
      <c r="G146" s="8">
        <v>7</v>
      </c>
    </row>
    <row r="147" spans="1:7" ht="39" customHeight="1">
      <c r="A147" s="7" t="s">
        <v>72</v>
      </c>
      <c r="B147" s="7" t="s">
        <v>73</v>
      </c>
      <c r="C147" s="7" t="s">
        <v>74</v>
      </c>
      <c r="D147" s="7" t="s">
        <v>75</v>
      </c>
      <c r="E147" s="7" t="s">
        <v>76</v>
      </c>
      <c r="F147" s="7" t="s">
        <v>6</v>
      </c>
      <c r="G147" s="7" t="s">
        <v>77</v>
      </c>
    </row>
    <row r="148" spans="1:7" ht="12.75" customHeight="1">
      <c r="A148" s="16" t="s">
        <v>39</v>
      </c>
      <c r="B148" s="39" t="s">
        <v>149</v>
      </c>
      <c r="C148" s="40"/>
      <c r="D148" s="40"/>
      <c r="E148" s="40"/>
      <c r="F148" s="40"/>
      <c r="G148" s="41"/>
    </row>
    <row r="149" spans="1:7" ht="24" customHeight="1">
      <c r="A149" s="23" t="s">
        <v>40</v>
      </c>
      <c r="B149" s="2" t="s">
        <v>78</v>
      </c>
      <c r="C149" s="14" t="s">
        <v>95</v>
      </c>
      <c r="D149" s="9" t="s">
        <v>4</v>
      </c>
      <c r="E149" s="15">
        <v>0.128</v>
      </c>
      <c r="F149" s="12"/>
      <c r="G149" s="12">
        <f>E149*F149</f>
        <v>0</v>
      </c>
    </row>
    <row r="150" spans="1:7" ht="36.75" customHeight="1">
      <c r="A150" s="23" t="s">
        <v>41</v>
      </c>
      <c r="B150" s="2" t="s">
        <v>79</v>
      </c>
      <c r="C150" s="14" t="s">
        <v>239</v>
      </c>
      <c r="D150" s="9" t="s">
        <v>2</v>
      </c>
      <c r="E150" s="12">
        <v>77</v>
      </c>
      <c r="F150" s="12"/>
      <c r="G150" s="12">
        <f>E150*F150</f>
        <v>0</v>
      </c>
    </row>
    <row r="151" spans="1:7" ht="35.25" customHeight="1">
      <c r="A151" s="23" t="s">
        <v>240</v>
      </c>
      <c r="B151" s="11" t="s">
        <v>80</v>
      </c>
      <c r="C151" s="10" t="s">
        <v>241</v>
      </c>
      <c r="D151" s="9" t="s">
        <v>7</v>
      </c>
      <c r="E151" s="12">
        <v>10</v>
      </c>
      <c r="F151" s="12"/>
      <c r="G151" s="12">
        <f>E151*F151</f>
        <v>0</v>
      </c>
    </row>
    <row r="152" spans="1:7" ht="12.75" customHeight="1">
      <c r="A152" s="38" t="s">
        <v>81</v>
      </c>
      <c r="B152" s="38"/>
      <c r="C152" s="38"/>
      <c r="D152" s="38"/>
      <c r="E152" s="38"/>
      <c r="F152" s="38"/>
      <c r="G152" s="19">
        <f>G149+G150+G151</f>
        <v>0</v>
      </c>
    </row>
    <row r="153" spans="1:7" ht="14.25" customHeight="1">
      <c r="A153" s="16" t="s">
        <v>42</v>
      </c>
      <c r="B153" s="42" t="s">
        <v>82</v>
      </c>
      <c r="C153" s="42"/>
      <c r="D153" s="42"/>
      <c r="E153" s="42"/>
      <c r="F153" s="42"/>
      <c r="G153" s="42"/>
    </row>
    <row r="154" spans="1:7" ht="45.75" customHeight="1">
      <c r="A154" s="23" t="s">
        <v>68</v>
      </c>
      <c r="B154" s="2" t="s">
        <v>86</v>
      </c>
      <c r="C154" s="2" t="s">
        <v>242</v>
      </c>
      <c r="D154" s="11" t="s">
        <v>7</v>
      </c>
      <c r="E154" s="4">
        <v>12</v>
      </c>
      <c r="F154" s="4"/>
      <c r="G154" s="4">
        <f>E154*F154</f>
        <v>0</v>
      </c>
    </row>
    <row r="155" spans="1:7" ht="28.5" customHeight="1">
      <c r="A155" s="23" t="s">
        <v>171</v>
      </c>
      <c r="B155" s="2" t="s">
        <v>88</v>
      </c>
      <c r="C155" s="2" t="s">
        <v>243</v>
      </c>
      <c r="D155" s="11" t="s">
        <v>55</v>
      </c>
      <c r="E155" s="4">
        <v>4</v>
      </c>
      <c r="F155" s="4"/>
      <c r="G155" s="4">
        <f>E155*F155</f>
        <v>0</v>
      </c>
    </row>
    <row r="156" spans="1:7" ht="19.5" customHeight="1">
      <c r="A156" s="23" t="s">
        <v>172</v>
      </c>
      <c r="B156" s="9" t="s">
        <v>114</v>
      </c>
      <c r="C156" s="1" t="s">
        <v>244</v>
      </c>
      <c r="D156" s="9" t="s">
        <v>2</v>
      </c>
      <c r="E156" s="12">
        <v>422</v>
      </c>
      <c r="F156" s="12"/>
      <c r="G156" s="12">
        <f aca="true" t="shared" si="8" ref="G156:G161">E156*F156</f>
        <v>0</v>
      </c>
    </row>
    <row r="157" spans="1:7" ht="35.25" customHeight="1">
      <c r="A157" s="23" t="s">
        <v>134</v>
      </c>
      <c r="B157" s="9" t="s">
        <v>89</v>
      </c>
      <c r="C157" s="1" t="s">
        <v>245</v>
      </c>
      <c r="D157" s="9" t="s">
        <v>2</v>
      </c>
      <c r="E157" s="12">
        <v>422</v>
      </c>
      <c r="F157" s="12"/>
      <c r="G157" s="12">
        <f t="shared" si="8"/>
        <v>0</v>
      </c>
    </row>
    <row r="158" spans="1:7" ht="27" customHeight="1">
      <c r="A158" s="23" t="s">
        <v>135</v>
      </c>
      <c r="B158" s="9" t="s">
        <v>100</v>
      </c>
      <c r="C158" s="1" t="s">
        <v>246</v>
      </c>
      <c r="D158" s="9" t="s">
        <v>2</v>
      </c>
      <c r="E158" s="12">
        <v>358</v>
      </c>
      <c r="F158" s="12"/>
      <c r="G158" s="12">
        <f t="shared" si="8"/>
        <v>0</v>
      </c>
    </row>
    <row r="159" spans="1:7" ht="39.75" customHeight="1">
      <c r="A159" s="23" t="s">
        <v>136</v>
      </c>
      <c r="B159" s="2" t="s">
        <v>91</v>
      </c>
      <c r="C159" s="2" t="s">
        <v>247</v>
      </c>
      <c r="D159" s="11" t="s">
        <v>2</v>
      </c>
      <c r="E159" s="4">
        <v>346</v>
      </c>
      <c r="F159" s="13"/>
      <c r="G159" s="4">
        <f t="shared" si="8"/>
        <v>0</v>
      </c>
    </row>
    <row r="160" spans="1:7" ht="24" customHeight="1">
      <c r="A160" s="23" t="s">
        <v>174</v>
      </c>
      <c r="B160" s="2" t="s">
        <v>92</v>
      </c>
      <c r="C160" s="2" t="s">
        <v>249</v>
      </c>
      <c r="D160" s="11" t="s">
        <v>2</v>
      </c>
      <c r="E160" s="4">
        <v>77</v>
      </c>
      <c r="F160" s="4"/>
      <c r="G160" s="4">
        <f t="shared" si="8"/>
        <v>0</v>
      </c>
    </row>
    <row r="161" spans="1:7" ht="22.5">
      <c r="A161" s="23" t="s">
        <v>248</v>
      </c>
      <c r="B161" s="2" t="s">
        <v>92</v>
      </c>
      <c r="C161" s="2" t="s">
        <v>250</v>
      </c>
      <c r="D161" s="11" t="s">
        <v>2</v>
      </c>
      <c r="E161" s="4">
        <v>24</v>
      </c>
      <c r="F161" s="4"/>
      <c r="G161" s="4">
        <f t="shared" si="8"/>
        <v>0</v>
      </c>
    </row>
    <row r="162" spans="1:7" ht="12" customHeight="1">
      <c r="A162" s="37" t="s">
        <v>93</v>
      </c>
      <c r="B162" s="37"/>
      <c r="C162" s="37"/>
      <c r="D162" s="37"/>
      <c r="E162" s="37"/>
      <c r="F162" s="37"/>
      <c r="G162" s="17">
        <f>G154+G155+G156+G157+G158+G159+G160+G161</f>
        <v>0</v>
      </c>
    </row>
    <row r="163" spans="1:7" ht="13.5" customHeight="1">
      <c r="A163" s="43" t="s">
        <v>108</v>
      </c>
      <c r="B163" s="43"/>
      <c r="C163" s="43"/>
      <c r="D163" s="43"/>
      <c r="E163" s="43"/>
      <c r="F163" s="43"/>
      <c r="G163" s="18">
        <f>G152+G162</f>
        <v>0</v>
      </c>
    </row>
    <row r="164" spans="1:7" ht="12.75">
      <c r="A164" s="36" t="s">
        <v>186</v>
      </c>
      <c r="B164" s="36"/>
      <c r="C164" s="36"/>
      <c r="D164" s="36"/>
      <c r="E164" s="36"/>
      <c r="F164" s="36"/>
      <c r="G164" s="36"/>
    </row>
    <row r="165" spans="1:7" ht="12.75">
      <c r="A165" s="8">
        <v>1</v>
      </c>
      <c r="B165" s="8">
        <v>2</v>
      </c>
      <c r="C165" s="8">
        <v>3</v>
      </c>
      <c r="D165" s="8">
        <v>4</v>
      </c>
      <c r="E165" s="8">
        <v>5</v>
      </c>
      <c r="F165" s="8">
        <v>6</v>
      </c>
      <c r="G165" s="8">
        <v>7</v>
      </c>
    </row>
    <row r="166" spans="1:7" ht="35.25" customHeight="1">
      <c r="A166" s="7" t="s">
        <v>72</v>
      </c>
      <c r="B166" s="7" t="s">
        <v>73</v>
      </c>
      <c r="C166" s="7" t="s">
        <v>74</v>
      </c>
      <c r="D166" s="7" t="s">
        <v>75</v>
      </c>
      <c r="E166" s="7" t="s">
        <v>76</v>
      </c>
      <c r="F166" s="7" t="s">
        <v>6</v>
      </c>
      <c r="G166" s="7" t="s">
        <v>77</v>
      </c>
    </row>
    <row r="167" spans="1:7" ht="12.75" customHeight="1">
      <c r="A167" s="16" t="s">
        <v>43</v>
      </c>
      <c r="B167" s="39" t="s">
        <v>149</v>
      </c>
      <c r="C167" s="40"/>
      <c r="D167" s="40"/>
      <c r="E167" s="40"/>
      <c r="F167" s="40"/>
      <c r="G167" s="41"/>
    </row>
    <row r="168" spans="1:7" ht="22.5">
      <c r="A168" s="23" t="s">
        <v>44</v>
      </c>
      <c r="B168" s="2" t="s">
        <v>78</v>
      </c>
      <c r="C168" s="14" t="s">
        <v>95</v>
      </c>
      <c r="D168" s="9" t="s">
        <v>4</v>
      </c>
      <c r="E168" s="15">
        <v>0.13</v>
      </c>
      <c r="F168" s="12"/>
      <c r="G168" s="12">
        <f>E168*F168</f>
        <v>0</v>
      </c>
    </row>
    <row r="169" spans="1:7" ht="35.25" customHeight="1">
      <c r="A169" s="23" t="s">
        <v>45</v>
      </c>
      <c r="B169" s="2" t="s">
        <v>79</v>
      </c>
      <c r="C169" s="14" t="s">
        <v>228</v>
      </c>
      <c r="D169" s="9" t="s">
        <v>2</v>
      </c>
      <c r="E169" s="12">
        <v>130</v>
      </c>
      <c r="F169" s="12"/>
      <c r="G169" s="12">
        <f>E169*F169</f>
        <v>0</v>
      </c>
    </row>
    <row r="170" spans="1:7" ht="12.75" customHeight="1">
      <c r="A170" s="38" t="s">
        <v>81</v>
      </c>
      <c r="B170" s="38"/>
      <c r="C170" s="38"/>
      <c r="D170" s="38"/>
      <c r="E170" s="38"/>
      <c r="F170" s="38"/>
      <c r="G170" s="19">
        <f>G168+G169</f>
        <v>0</v>
      </c>
    </row>
    <row r="171" spans="1:7" ht="14.25" customHeight="1">
      <c r="A171" s="16" t="s">
        <v>46</v>
      </c>
      <c r="B171" s="42" t="s">
        <v>82</v>
      </c>
      <c r="C171" s="42"/>
      <c r="D171" s="42"/>
      <c r="E171" s="42"/>
      <c r="F171" s="42"/>
      <c r="G171" s="42"/>
    </row>
    <row r="172" spans="1:7" ht="18.75" customHeight="1">
      <c r="A172" s="21" t="s">
        <v>235</v>
      </c>
      <c r="B172" s="9" t="s">
        <v>114</v>
      </c>
      <c r="C172" s="1" t="s">
        <v>229</v>
      </c>
      <c r="D172" s="9" t="s">
        <v>2</v>
      </c>
      <c r="E172" s="12">
        <v>520</v>
      </c>
      <c r="F172" s="12"/>
      <c r="G172" s="12">
        <f aca="true" t="shared" si="9" ref="G172:G179">E172*F172</f>
        <v>0</v>
      </c>
    </row>
    <row r="173" spans="1:7" ht="67.5" customHeight="1">
      <c r="A173" s="21" t="s">
        <v>69</v>
      </c>
      <c r="B173" s="9" t="s">
        <v>230</v>
      </c>
      <c r="C173" s="26" t="s">
        <v>231</v>
      </c>
      <c r="D173" s="9" t="s">
        <v>2</v>
      </c>
      <c r="E173" s="12">
        <v>520</v>
      </c>
      <c r="F173" s="12"/>
      <c r="G173" s="12">
        <f t="shared" si="9"/>
        <v>0</v>
      </c>
    </row>
    <row r="174" spans="1:7" ht="35.25" customHeight="1">
      <c r="A174" s="21" t="s">
        <v>137</v>
      </c>
      <c r="B174" s="9" t="s">
        <v>89</v>
      </c>
      <c r="C174" s="1" t="s">
        <v>232</v>
      </c>
      <c r="D174" s="9" t="s">
        <v>2</v>
      </c>
      <c r="E174" s="12">
        <v>520</v>
      </c>
      <c r="F174" s="12"/>
      <c r="G174" s="12">
        <f t="shared" si="9"/>
        <v>0</v>
      </c>
    </row>
    <row r="175" spans="1:7" ht="33" customHeight="1">
      <c r="A175" s="21" t="s">
        <v>138</v>
      </c>
      <c r="B175" s="9" t="s">
        <v>100</v>
      </c>
      <c r="C175" s="1" t="s">
        <v>233</v>
      </c>
      <c r="D175" s="9" t="s">
        <v>2</v>
      </c>
      <c r="E175" s="12">
        <v>403</v>
      </c>
      <c r="F175" s="12"/>
      <c r="G175" s="12">
        <f t="shared" si="9"/>
        <v>0</v>
      </c>
    </row>
    <row r="176" spans="1:7" ht="40.5" customHeight="1">
      <c r="A176" s="21" t="s">
        <v>139</v>
      </c>
      <c r="B176" s="2" t="s">
        <v>91</v>
      </c>
      <c r="C176" s="2" t="s">
        <v>234</v>
      </c>
      <c r="D176" s="11" t="s">
        <v>2</v>
      </c>
      <c r="E176" s="4">
        <v>390</v>
      </c>
      <c r="F176" s="13"/>
      <c r="G176" s="4">
        <f t="shared" si="9"/>
        <v>0</v>
      </c>
    </row>
    <row r="177" spans="1:7" ht="28.5" customHeight="1">
      <c r="A177" s="21" t="s">
        <v>140</v>
      </c>
      <c r="B177" s="2" t="s">
        <v>92</v>
      </c>
      <c r="C177" s="2" t="s">
        <v>236</v>
      </c>
      <c r="D177" s="11" t="s">
        <v>2</v>
      </c>
      <c r="E177" s="4">
        <v>130</v>
      </c>
      <c r="F177" s="4"/>
      <c r="G177" s="4">
        <f t="shared" si="9"/>
        <v>0</v>
      </c>
    </row>
    <row r="178" spans="1:7" ht="28.5" customHeight="1">
      <c r="A178" s="21" t="s">
        <v>141</v>
      </c>
      <c r="B178" s="2" t="s">
        <v>92</v>
      </c>
      <c r="C178" s="2" t="s">
        <v>237</v>
      </c>
      <c r="D178" s="9" t="s">
        <v>2</v>
      </c>
      <c r="E178" s="30">
        <v>130</v>
      </c>
      <c r="F178" s="30"/>
      <c r="G178" s="12">
        <f t="shared" si="9"/>
        <v>0</v>
      </c>
    </row>
    <row r="179" spans="1:7" ht="26.25" customHeight="1">
      <c r="A179" s="21" t="s">
        <v>175</v>
      </c>
      <c r="B179" s="2" t="s">
        <v>92</v>
      </c>
      <c r="C179" s="2" t="s">
        <v>238</v>
      </c>
      <c r="D179" s="11" t="s">
        <v>2</v>
      </c>
      <c r="E179" s="4">
        <v>29</v>
      </c>
      <c r="F179" s="4"/>
      <c r="G179" s="4">
        <f t="shared" si="9"/>
        <v>0</v>
      </c>
    </row>
    <row r="180" spans="1:7" ht="12" customHeight="1">
      <c r="A180" s="37" t="s">
        <v>93</v>
      </c>
      <c r="B180" s="37"/>
      <c r="C180" s="37"/>
      <c r="D180" s="37"/>
      <c r="E180" s="37"/>
      <c r="F180" s="37"/>
      <c r="G180" s="17">
        <f>G172+G173+G174+G175+G176+G177+G178+G179</f>
        <v>0</v>
      </c>
    </row>
    <row r="181" spans="1:7" ht="13.5" customHeight="1">
      <c r="A181" s="43" t="s">
        <v>109</v>
      </c>
      <c r="B181" s="43"/>
      <c r="C181" s="43"/>
      <c r="D181" s="43"/>
      <c r="E181" s="43"/>
      <c r="F181" s="43"/>
      <c r="G181" s="18">
        <f>G170+G180</f>
        <v>0</v>
      </c>
    </row>
    <row r="182" spans="1:7" ht="12.75">
      <c r="A182" s="36" t="s">
        <v>187</v>
      </c>
      <c r="B182" s="36"/>
      <c r="C182" s="36"/>
      <c r="D182" s="36"/>
      <c r="E182" s="36"/>
      <c r="F182" s="36"/>
      <c r="G182" s="36"/>
    </row>
    <row r="183" spans="1:7" ht="12.75">
      <c r="A183" s="8">
        <v>1</v>
      </c>
      <c r="B183" s="8">
        <v>2</v>
      </c>
      <c r="C183" s="8">
        <v>3</v>
      </c>
      <c r="D183" s="8">
        <v>4</v>
      </c>
      <c r="E183" s="8">
        <v>5</v>
      </c>
      <c r="F183" s="8">
        <v>6</v>
      </c>
      <c r="G183" s="8">
        <v>7</v>
      </c>
    </row>
    <row r="184" spans="1:7" ht="39.75" customHeight="1">
      <c r="A184" s="7" t="s">
        <v>72</v>
      </c>
      <c r="B184" s="7" t="s">
        <v>73</v>
      </c>
      <c r="C184" s="7" t="s">
        <v>74</v>
      </c>
      <c r="D184" s="7" t="s">
        <v>75</v>
      </c>
      <c r="E184" s="7" t="s">
        <v>76</v>
      </c>
      <c r="F184" s="7" t="s">
        <v>6</v>
      </c>
      <c r="G184" s="7" t="s">
        <v>77</v>
      </c>
    </row>
    <row r="185" spans="1:7" ht="12.75" customHeight="1">
      <c r="A185" s="16" t="s">
        <v>56</v>
      </c>
      <c r="B185" s="39" t="s">
        <v>149</v>
      </c>
      <c r="C185" s="40"/>
      <c r="D185" s="40"/>
      <c r="E185" s="40"/>
      <c r="F185" s="40"/>
      <c r="G185" s="41"/>
    </row>
    <row r="186" spans="1:7" ht="22.5">
      <c r="A186" s="23" t="s">
        <v>57</v>
      </c>
      <c r="B186" s="2" t="s">
        <v>78</v>
      </c>
      <c r="C186" s="14" t="s">
        <v>95</v>
      </c>
      <c r="D186" s="9" t="s">
        <v>4</v>
      </c>
      <c r="E186" s="15">
        <v>0.25</v>
      </c>
      <c r="F186" s="12"/>
      <c r="G186" s="12">
        <f>E186*F186</f>
        <v>0</v>
      </c>
    </row>
    <row r="187" spans="1:7" ht="45">
      <c r="A187" s="23" t="s">
        <v>58</v>
      </c>
      <c r="B187" s="2" t="s">
        <v>79</v>
      </c>
      <c r="C187" s="14" t="s">
        <v>189</v>
      </c>
      <c r="D187" s="9" t="s">
        <v>2</v>
      </c>
      <c r="E187" s="15">
        <v>150</v>
      </c>
      <c r="F187" s="12"/>
      <c r="G187" s="12">
        <f>E187*F187</f>
        <v>0</v>
      </c>
    </row>
    <row r="188" spans="1:7" ht="12" customHeight="1">
      <c r="A188" s="38" t="s">
        <v>81</v>
      </c>
      <c r="B188" s="38"/>
      <c r="C188" s="38"/>
      <c r="D188" s="38"/>
      <c r="E188" s="38"/>
      <c r="F188" s="38"/>
      <c r="G188" s="19">
        <f>G186+G187</f>
        <v>0</v>
      </c>
    </row>
    <row r="189" spans="1:7" ht="13.5" customHeight="1">
      <c r="A189" s="16" t="s">
        <v>59</v>
      </c>
      <c r="B189" s="42" t="s">
        <v>82</v>
      </c>
      <c r="C189" s="42"/>
      <c r="D189" s="42"/>
      <c r="E189" s="42"/>
      <c r="F189" s="42"/>
      <c r="G189" s="42"/>
    </row>
    <row r="190" spans="1:7" ht="26.25" customHeight="1">
      <c r="A190" s="24" t="s">
        <v>176</v>
      </c>
      <c r="B190" s="9" t="s">
        <v>114</v>
      </c>
      <c r="C190" s="1" t="s">
        <v>190</v>
      </c>
      <c r="D190" s="9" t="s">
        <v>2</v>
      </c>
      <c r="E190" s="12">
        <v>835</v>
      </c>
      <c r="F190" s="12"/>
      <c r="G190" s="12">
        <f aca="true" t="shared" si="10" ref="G190:G196">E190*F190</f>
        <v>0</v>
      </c>
    </row>
    <row r="191" spans="1:7" ht="40.5" customHeight="1">
      <c r="A191" s="23" t="s">
        <v>60</v>
      </c>
      <c r="B191" s="9" t="s">
        <v>89</v>
      </c>
      <c r="C191" s="1" t="s">
        <v>191</v>
      </c>
      <c r="D191" s="9" t="s">
        <v>2</v>
      </c>
      <c r="E191" s="12">
        <v>835</v>
      </c>
      <c r="F191" s="12"/>
      <c r="G191" s="12">
        <f t="shared" si="10"/>
        <v>0</v>
      </c>
    </row>
    <row r="192" spans="1:7" ht="32.25" customHeight="1">
      <c r="A192" s="23" t="s">
        <v>142</v>
      </c>
      <c r="B192" s="9" t="s">
        <v>100</v>
      </c>
      <c r="C192" s="1" t="s">
        <v>192</v>
      </c>
      <c r="D192" s="9" t="s">
        <v>2</v>
      </c>
      <c r="E192" s="12">
        <v>710</v>
      </c>
      <c r="F192" s="12"/>
      <c r="G192" s="12">
        <f t="shared" si="10"/>
        <v>0</v>
      </c>
    </row>
    <row r="193" spans="1:7" ht="45" customHeight="1">
      <c r="A193" s="23" t="s">
        <v>143</v>
      </c>
      <c r="B193" s="2" t="s">
        <v>91</v>
      </c>
      <c r="C193" s="2" t="s">
        <v>193</v>
      </c>
      <c r="D193" s="11" t="s">
        <v>2</v>
      </c>
      <c r="E193" s="4">
        <v>685</v>
      </c>
      <c r="F193" s="13"/>
      <c r="G193" s="4">
        <f t="shared" si="10"/>
        <v>0</v>
      </c>
    </row>
    <row r="194" spans="1:7" ht="28.5" customHeight="1">
      <c r="A194" s="23" t="s">
        <v>144</v>
      </c>
      <c r="B194" s="2" t="s">
        <v>92</v>
      </c>
      <c r="C194" s="2" t="s">
        <v>194</v>
      </c>
      <c r="D194" s="11" t="s">
        <v>2</v>
      </c>
      <c r="E194" s="4">
        <v>150</v>
      </c>
      <c r="F194" s="4"/>
      <c r="G194" s="4">
        <f t="shared" si="10"/>
        <v>0</v>
      </c>
    </row>
    <row r="195" spans="1:7" ht="28.5" customHeight="1">
      <c r="A195" s="23" t="s">
        <v>145</v>
      </c>
      <c r="B195" s="2" t="s">
        <v>92</v>
      </c>
      <c r="C195" s="2" t="s">
        <v>308</v>
      </c>
      <c r="D195" s="9" t="s">
        <v>2</v>
      </c>
      <c r="E195" s="30">
        <v>150</v>
      </c>
      <c r="F195" s="30"/>
      <c r="G195" s="12">
        <f t="shared" si="10"/>
        <v>0</v>
      </c>
    </row>
    <row r="196" spans="1:7" ht="36" customHeight="1">
      <c r="A196" s="23" t="s">
        <v>307</v>
      </c>
      <c r="B196" s="2" t="s">
        <v>92</v>
      </c>
      <c r="C196" s="2" t="s">
        <v>195</v>
      </c>
      <c r="D196" s="11" t="s">
        <v>2</v>
      </c>
      <c r="E196" s="4">
        <v>24</v>
      </c>
      <c r="F196" s="4"/>
      <c r="G196" s="4">
        <f t="shared" si="10"/>
        <v>0</v>
      </c>
    </row>
    <row r="197" spans="1:7" ht="10.5" customHeight="1">
      <c r="A197" s="37" t="s">
        <v>93</v>
      </c>
      <c r="B197" s="37"/>
      <c r="C197" s="37"/>
      <c r="D197" s="37"/>
      <c r="E197" s="37"/>
      <c r="F197" s="37"/>
      <c r="G197" s="17">
        <f>G190+G191+G192+G193+G194+G195+G196</f>
        <v>0</v>
      </c>
    </row>
    <row r="198" spans="1:7" ht="15.75" customHeight="1">
      <c r="A198" s="43" t="s">
        <v>110</v>
      </c>
      <c r="B198" s="43"/>
      <c r="C198" s="43"/>
      <c r="D198" s="43"/>
      <c r="E198" s="43"/>
      <c r="F198" s="43"/>
      <c r="G198" s="18">
        <f>G188+G197</f>
        <v>0</v>
      </c>
    </row>
    <row r="199" spans="1:7" ht="21" customHeight="1">
      <c r="A199" s="36" t="s">
        <v>188</v>
      </c>
      <c r="B199" s="36"/>
      <c r="C199" s="36"/>
      <c r="D199" s="36"/>
      <c r="E199" s="36"/>
      <c r="F199" s="36"/>
      <c r="G199" s="36"/>
    </row>
    <row r="200" spans="1:7" ht="16.5" customHeight="1">
      <c r="A200" s="8">
        <v>1</v>
      </c>
      <c r="B200" s="8">
        <v>2</v>
      </c>
      <c r="C200" s="8">
        <v>3</v>
      </c>
      <c r="D200" s="8">
        <v>4</v>
      </c>
      <c r="E200" s="8">
        <v>5</v>
      </c>
      <c r="F200" s="8">
        <v>6</v>
      </c>
      <c r="G200" s="8">
        <v>7</v>
      </c>
    </row>
    <row r="201" spans="1:7" ht="35.25" customHeight="1">
      <c r="A201" s="7" t="s">
        <v>72</v>
      </c>
      <c r="B201" s="7" t="s">
        <v>73</v>
      </c>
      <c r="C201" s="7" t="s">
        <v>74</v>
      </c>
      <c r="D201" s="7" t="s">
        <v>75</v>
      </c>
      <c r="E201" s="7" t="s">
        <v>76</v>
      </c>
      <c r="F201" s="7" t="s">
        <v>6</v>
      </c>
      <c r="G201" s="7" t="s">
        <v>77</v>
      </c>
    </row>
    <row r="202" spans="1:7" ht="12.75" customHeight="1">
      <c r="A202" s="16" t="s">
        <v>47</v>
      </c>
      <c r="B202" s="39" t="s">
        <v>149</v>
      </c>
      <c r="C202" s="40"/>
      <c r="D202" s="40"/>
      <c r="E202" s="40"/>
      <c r="F202" s="40"/>
      <c r="G202" s="41"/>
    </row>
    <row r="203" spans="1:7" ht="24.75" customHeight="1">
      <c r="A203" s="23" t="s">
        <v>48</v>
      </c>
      <c r="B203" s="2" t="s">
        <v>78</v>
      </c>
      <c r="C203" s="14" t="s">
        <v>95</v>
      </c>
      <c r="D203" s="9" t="s">
        <v>4</v>
      </c>
      <c r="E203" s="15">
        <v>0.1</v>
      </c>
      <c r="F203" s="12"/>
      <c r="G203" s="12">
        <f>E203*F203</f>
        <v>0</v>
      </c>
    </row>
    <row r="204" spans="1:7" ht="33.75" customHeight="1">
      <c r="A204" s="23" t="s">
        <v>62</v>
      </c>
      <c r="B204" s="2" t="s">
        <v>79</v>
      </c>
      <c r="C204" s="14" t="s">
        <v>196</v>
      </c>
      <c r="D204" s="9" t="s">
        <v>2</v>
      </c>
      <c r="E204" s="15">
        <v>60</v>
      </c>
      <c r="F204" s="12"/>
      <c r="G204" s="12">
        <f>E204*F204</f>
        <v>0</v>
      </c>
    </row>
    <row r="205" spans="1:7" ht="45.75" customHeight="1">
      <c r="A205" s="23" t="s">
        <v>197</v>
      </c>
      <c r="B205" s="11" t="s">
        <v>80</v>
      </c>
      <c r="C205" s="10" t="s">
        <v>198</v>
      </c>
      <c r="D205" s="9" t="s">
        <v>7</v>
      </c>
      <c r="E205" s="12">
        <v>12</v>
      </c>
      <c r="F205" s="12"/>
      <c r="G205" s="12">
        <f>E205*F205</f>
        <v>0</v>
      </c>
    </row>
    <row r="206" spans="1:7" ht="12" customHeight="1">
      <c r="A206" s="38" t="s">
        <v>81</v>
      </c>
      <c r="B206" s="38"/>
      <c r="C206" s="38"/>
      <c r="D206" s="38"/>
      <c r="E206" s="38"/>
      <c r="F206" s="38"/>
      <c r="G206" s="19">
        <f>G203+G204+G205</f>
        <v>0</v>
      </c>
    </row>
    <row r="207" spans="1:7" ht="14.25" customHeight="1">
      <c r="A207" s="16" t="s">
        <v>49</v>
      </c>
      <c r="B207" s="42" t="s">
        <v>82</v>
      </c>
      <c r="C207" s="42"/>
      <c r="D207" s="42"/>
      <c r="E207" s="42"/>
      <c r="F207" s="42"/>
      <c r="G207" s="42"/>
    </row>
    <row r="208" spans="1:7" ht="36" customHeight="1">
      <c r="A208" s="32" t="s">
        <v>199</v>
      </c>
      <c r="B208" s="9" t="s">
        <v>86</v>
      </c>
      <c r="C208" s="1" t="s">
        <v>200</v>
      </c>
      <c r="D208" s="9" t="s">
        <v>7</v>
      </c>
      <c r="E208" s="30">
        <v>12</v>
      </c>
      <c r="F208" s="30"/>
      <c r="G208" s="12">
        <f>E208*F208</f>
        <v>0</v>
      </c>
    </row>
    <row r="209" spans="1:7" ht="29.25" customHeight="1">
      <c r="A209" s="33" t="s">
        <v>63</v>
      </c>
      <c r="B209" s="9" t="s">
        <v>88</v>
      </c>
      <c r="C209" s="1" t="s">
        <v>201</v>
      </c>
      <c r="D209" s="9" t="s">
        <v>55</v>
      </c>
      <c r="E209" s="30">
        <v>4</v>
      </c>
      <c r="F209" s="30"/>
      <c r="G209" s="12">
        <f>E209*F209</f>
        <v>0</v>
      </c>
    </row>
    <row r="210" spans="1:7" ht="18" customHeight="1">
      <c r="A210" s="21" t="s">
        <v>70</v>
      </c>
      <c r="B210" s="9" t="s">
        <v>114</v>
      </c>
      <c r="C210" s="1" t="s">
        <v>202</v>
      </c>
      <c r="D210" s="9" t="s">
        <v>2</v>
      </c>
      <c r="E210" s="12">
        <v>330</v>
      </c>
      <c r="F210" s="12"/>
      <c r="G210" s="12">
        <f aca="true" t="shared" si="11" ref="G210:G215">E210*F210</f>
        <v>0</v>
      </c>
    </row>
    <row r="211" spans="1:7" ht="33" customHeight="1">
      <c r="A211" s="21" t="s">
        <v>146</v>
      </c>
      <c r="B211" s="9" t="s">
        <v>89</v>
      </c>
      <c r="C211" s="1" t="s">
        <v>203</v>
      </c>
      <c r="D211" s="9" t="s">
        <v>2</v>
      </c>
      <c r="E211" s="12">
        <v>330</v>
      </c>
      <c r="F211" s="12"/>
      <c r="G211" s="12">
        <f t="shared" si="11"/>
        <v>0</v>
      </c>
    </row>
    <row r="212" spans="1:7" ht="26.25" customHeight="1">
      <c r="A212" s="21" t="s">
        <v>147</v>
      </c>
      <c r="B212" s="9" t="s">
        <v>100</v>
      </c>
      <c r="C212" s="1" t="s">
        <v>204</v>
      </c>
      <c r="D212" s="9" t="s">
        <v>2</v>
      </c>
      <c r="E212" s="12">
        <v>280</v>
      </c>
      <c r="F212" s="12"/>
      <c r="G212" s="12">
        <f t="shared" si="11"/>
        <v>0</v>
      </c>
    </row>
    <row r="213" spans="1:7" ht="36" customHeight="1">
      <c r="A213" s="21" t="s">
        <v>148</v>
      </c>
      <c r="B213" s="2" t="s">
        <v>91</v>
      </c>
      <c r="C213" s="2" t="s">
        <v>207</v>
      </c>
      <c r="D213" s="11" t="s">
        <v>2</v>
      </c>
      <c r="E213" s="4">
        <v>270</v>
      </c>
      <c r="F213" s="13"/>
      <c r="G213" s="4">
        <f t="shared" si="11"/>
        <v>0</v>
      </c>
    </row>
    <row r="214" spans="1:7" ht="30.75" customHeight="1">
      <c r="A214" s="21" t="s">
        <v>205</v>
      </c>
      <c r="B214" s="2" t="s">
        <v>92</v>
      </c>
      <c r="C214" s="2" t="s">
        <v>208</v>
      </c>
      <c r="D214" s="11" t="s">
        <v>2</v>
      </c>
      <c r="E214" s="4">
        <v>60</v>
      </c>
      <c r="F214" s="4"/>
      <c r="G214" s="4">
        <f t="shared" si="11"/>
        <v>0</v>
      </c>
    </row>
    <row r="215" spans="1:7" ht="29.25" customHeight="1">
      <c r="A215" s="21" t="s">
        <v>206</v>
      </c>
      <c r="B215" s="2" t="s">
        <v>92</v>
      </c>
      <c r="C215" s="2" t="s">
        <v>209</v>
      </c>
      <c r="D215" s="11" t="s">
        <v>2</v>
      </c>
      <c r="E215" s="4">
        <v>12</v>
      </c>
      <c r="F215" s="4"/>
      <c r="G215" s="4">
        <f t="shared" si="11"/>
        <v>0</v>
      </c>
    </row>
    <row r="216" spans="1:7" ht="12.75" customHeight="1">
      <c r="A216" s="37" t="s">
        <v>93</v>
      </c>
      <c r="B216" s="37"/>
      <c r="C216" s="37"/>
      <c r="D216" s="37"/>
      <c r="E216" s="37"/>
      <c r="F216" s="37"/>
      <c r="G216" s="17">
        <f>G208+G209+G210+G211+G212+G213+G214+G215</f>
        <v>0</v>
      </c>
    </row>
    <row r="217" spans="1:7" ht="13.5" customHeight="1">
      <c r="A217" s="43" t="s">
        <v>111</v>
      </c>
      <c r="B217" s="43"/>
      <c r="C217" s="43"/>
      <c r="D217" s="43"/>
      <c r="E217" s="43"/>
      <c r="F217" s="43"/>
      <c r="G217" s="18">
        <f>G206+G216</f>
        <v>0</v>
      </c>
    </row>
    <row r="218" spans="1:7" ht="14.25" customHeight="1" thickBot="1">
      <c r="A218" s="6"/>
      <c r="C218" s="48" t="s">
        <v>51</v>
      </c>
      <c r="D218" s="49"/>
      <c r="E218" s="49"/>
      <c r="F218" s="50"/>
      <c r="G218" s="35">
        <f>G19+G39+G59+G76+G92+G109+G128+G144+G163+G181+G198+G217</f>
        <v>0</v>
      </c>
    </row>
    <row r="219" spans="3:7" ht="12.75" customHeight="1" thickBot="1">
      <c r="C219" s="45" t="s">
        <v>50</v>
      </c>
      <c r="D219" s="46"/>
      <c r="E219" s="46"/>
      <c r="F219" s="47"/>
      <c r="G219" s="3">
        <f>G220-G218</f>
        <v>0</v>
      </c>
    </row>
    <row r="220" spans="3:7" ht="12.75" customHeight="1" thickBot="1">
      <c r="C220" s="45" t="s">
        <v>52</v>
      </c>
      <c r="D220" s="46"/>
      <c r="E220" s="46"/>
      <c r="F220" s="47"/>
      <c r="G220" s="29">
        <f>G218*1.23</f>
        <v>0</v>
      </c>
    </row>
    <row r="222" ht="4.5" customHeight="1"/>
    <row r="223" spans="1:7" ht="12.75" customHeight="1" hidden="1">
      <c r="A223" s="44" t="s">
        <v>53</v>
      </c>
      <c r="B223" s="44"/>
      <c r="C223" s="44"/>
      <c r="D223" s="44"/>
      <c r="E223" s="44"/>
      <c r="F223" s="44"/>
      <c r="G223" s="44"/>
    </row>
    <row r="224" spans="1:7" ht="12.75" customHeight="1">
      <c r="A224" s="44"/>
      <c r="B224" s="44"/>
      <c r="C224" s="44"/>
      <c r="D224" s="44"/>
      <c r="E224" s="44"/>
      <c r="F224" s="44"/>
      <c r="G224" s="44"/>
    </row>
    <row r="225" spans="1:7" ht="10.5" customHeight="1">
      <c r="A225" s="44"/>
      <c r="B225" s="44"/>
      <c r="C225" s="44"/>
      <c r="D225" s="44"/>
      <c r="E225" s="44"/>
      <c r="F225" s="44"/>
      <c r="G225" s="44"/>
    </row>
    <row r="226" spans="1:7" ht="11.25" customHeight="1">
      <c r="A226" s="44"/>
      <c r="B226" s="44"/>
      <c r="C226" s="44"/>
      <c r="D226" s="44"/>
      <c r="E226" s="44"/>
      <c r="F226" s="44"/>
      <c r="G226" s="44"/>
    </row>
    <row r="227" ht="1.5" customHeight="1">
      <c r="B227" t="s">
        <v>54</v>
      </c>
    </row>
    <row r="228" spans="1:3" ht="12.75" customHeight="1">
      <c r="A228" s="27"/>
      <c r="B228" s="27" t="s">
        <v>275</v>
      </c>
      <c r="C228" s="27"/>
    </row>
    <row r="229" spans="1:3" ht="12.75" customHeight="1">
      <c r="A229" s="27"/>
      <c r="B229" s="31" t="s">
        <v>310</v>
      </c>
      <c r="C229" s="27"/>
    </row>
    <row r="230" spans="1:3" ht="12.75">
      <c r="A230" s="27"/>
      <c r="B230" s="27"/>
      <c r="C230" s="27"/>
    </row>
    <row r="231" spans="1:7" ht="12.75">
      <c r="A231" s="27"/>
      <c r="B231" s="27"/>
      <c r="C231" s="27"/>
      <c r="G231" s="25"/>
    </row>
    <row r="237" ht="12.75">
      <c r="F237" s="5"/>
    </row>
  </sheetData>
  <sheetProtection/>
  <mergeCells count="78">
    <mergeCell ref="A145:G145"/>
    <mergeCell ref="A92:F92"/>
    <mergeCell ref="B100:G100"/>
    <mergeCell ref="A108:F108"/>
    <mergeCell ref="A109:F109"/>
    <mergeCell ref="A117:F117"/>
    <mergeCell ref="B80:G80"/>
    <mergeCell ref="A93:G93"/>
    <mergeCell ref="A60:G60"/>
    <mergeCell ref="B63:G63"/>
    <mergeCell ref="A66:F66"/>
    <mergeCell ref="A77:G77"/>
    <mergeCell ref="A75:F75"/>
    <mergeCell ref="A91:F91"/>
    <mergeCell ref="A38:F38"/>
    <mergeCell ref="B113:G113"/>
    <mergeCell ref="A39:F39"/>
    <mergeCell ref="B43:G43"/>
    <mergeCell ref="A110:G110"/>
    <mergeCell ref="B96:G96"/>
    <mergeCell ref="A99:F99"/>
    <mergeCell ref="A58:F58"/>
    <mergeCell ref="B48:G48"/>
    <mergeCell ref="A76:F76"/>
    <mergeCell ref="A18:F18"/>
    <mergeCell ref="B67:G67"/>
    <mergeCell ref="A19:F19"/>
    <mergeCell ref="A20:G20"/>
    <mergeCell ref="A40:G40"/>
    <mergeCell ref="B23:G23"/>
    <mergeCell ref="A27:F27"/>
    <mergeCell ref="B28:G28"/>
    <mergeCell ref="A47:F47"/>
    <mergeCell ref="A59:F59"/>
    <mergeCell ref="A1:G1"/>
    <mergeCell ref="A3:G3"/>
    <mergeCell ref="A2:G2"/>
    <mergeCell ref="B6:G6"/>
    <mergeCell ref="A9:F9"/>
    <mergeCell ref="B10:G10"/>
    <mergeCell ref="A223:G226"/>
    <mergeCell ref="C220:F220"/>
    <mergeCell ref="A217:F217"/>
    <mergeCell ref="C219:F219"/>
    <mergeCell ref="C218:F218"/>
    <mergeCell ref="B202:G202"/>
    <mergeCell ref="A206:F206"/>
    <mergeCell ref="B207:G207"/>
    <mergeCell ref="A127:F127"/>
    <mergeCell ref="B132:G132"/>
    <mergeCell ref="A135:F135"/>
    <mergeCell ref="B136:G136"/>
    <mergeCell ref="A143:F143"/>
    <mergeCell ref="A152:F152"/>
    <mergeCell ref="B148:G148"/>
    <mergeCell ref="A144:F144"/>
    <mergeCell ref="A128:F128"/>
    <mergeCell ref="A129:G129"/>
    <mergeCell ref="B118:G118"/>
    <mergeCell ref="A198:F198"/>
    <mergeCell ref="A83:F83"/>
    <mergeCell ref="B84:G84"/>
    <mergeCell ref="A182:G182"/>
    <mergeCell ref="A181:F181"/>
    <mergeCell ref="B153:G153"/>
    <mergeCell ref="A164:G164"/>
    <mergeCell ref="A170:F170"/>
    <mergeCell ref="B171:G171"/>
    <mergeCell ref="A199:G199"/>
    <mergeCell ref="A162:F162"/>
    <mergeCell ref="A197:F197"/>
    <mergeCell ref="A216:F216"/>
    <mergeCell ref="A188:F188"/>
    <mergeCell ref="B185:G185"/>
    <mergeCell ref="B189:G189"/>
    <mergeCell ref="B167:G167"/>
    <mergeCell ref="A163:F163"/>
    <mergeCell ref="A180:F18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Stefanik</dc:creator>
  <cp:keywords/>
  <dc:description/>
  <cp:lastModifiedBy>Piotr Stefanik</cp:lastModifiedBy>
  <cp:lastPrinted>2023-05-12T10:06:04Z</cp:lastPrinted>
  <dcterms:created xsi:type="dcterms:W3CDTF">2016-09-21T05:42:08Z</dcterms:created>
  <dcterms:modified xsi:type="dcterms:W3CDTF">2024-03-27T12:10:03Z</dcterms:modified>
  <cp:category/>
  <cp:version/>
  <cp:contentType/>
  <cp:contentStatus/>
</cp:coreProperties>
</file>