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227"/>
  <workbookPr/>
  <mc:AlternateContent xmlns:mc="http://schemas.openxmlformats.org/markup-compatibility/2006">
    <mc:Choice Requires="x15">
      <x15ac:absPath xmlns:x15ac="http://schemas.microsoft.com/office/spreadsheetml/2010/11/ac" url="C:\Users\koscielska.elzbieta\Documents\Ela\Ela\Zamówienia publiczne\2024\22. Utrzymanie czystości\"/>
    </mc:Choice>
  </mc:AlternateContent>
  <xr:revisionPtr revIDLastSave="0" documentId="13_ncr:1_{003F51ED-17CA-42E2-A44B-0B943D50EBA1}" xr6:coauthVersionLast="47" xr6:coauthVersionMax="47" xr10:uidLastSave="{00000000-0000-0000-0000-000000000000}"/>
  <bookViews>
    <workbookView xWindow="-120" yWindow="-120" windowWidth="29040" windowHeight="15720" firstSheet="4" activeTab="4" xr2:uid="{00000000-000D-0000-FFFF-FFFF00000000}"/>
  </bookViews>
  <sheets>
    <sheet name="Przedmiar  1" sheetId="10" r:id="rId1"/>
    <sheet name="Przedmiar 2" sheetId="13" r:id="rId2"/>
    <sheet name="Przedmiar 3" sheetId="12" r:id="rId3"/>
    <sheet name="Przedmiar 4" sheetId="11" r:id="rId4"/>
    <sheet name="Kalkulacja ceny oferty-Zadanie1" sheetId="20" r:id="rId5"/>
    <sheet name="Kalkulacja ceny oferty-Zadanie2" sheetId="19" r:id="rId6"/>
    <sheet name="Kalkulacja ceny oferty-Zadanie3" sheetId="21" r:id="rId7"/>
    <sheet name="Kalkulacja ceny oferty-Zadanie4" sheetId="16" r:id="rId8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0" i="21" l="1"/>
  <c r="E9" i="21"/>
  <c r="E8" i="21"/>
  <c r="E7" i="21"/>
  <c r="E6" i="21"/>
  <c r="E5" i="21"/>
  <c r="E4" i="21"/>
  <c r="E3" i="21"/>
  <c r="D3" i="21"/>
  <c r="D7" i="20"/>
  <c r="D8" i="10"/>
  <c r="E11" i="12"/>
  <c r="E10" i="12"/>
  <c r="E9" i="12"/>
  <c r="E8" i="12"/>
  <c r="E7" i="12"/>
  <c r="E6" i="12"/>
  <c r="E5" i="12"/>
  <c r="E4" i="12"/>
  <c r="D4" i="12"/>
</calcChain>
</file>

<file path=xl/sharedStrings.xml><?xml version="1.0" encoding="utf-8"?>
<sst xmlns="http://schemas.openxmlformats.org/spreadsheetml/2006/main" count="255" uniqueCount="85">
  <si>
    <t>Zadanie 1</t>
  </si>
  <si>
    <t>Lp.</t>
  </si>
  <si>
    <t>Ilość</t>
  </si>
  <si>
    <t>Zadanie 3</t>
  </si>
  <si>
    <t>Przedmiar robót</t>
  </si>
  <si>
    <t>Charakterystyka robót</t>
  </si>
  <si>
    <t>Jed. miary</t>
  </si>
  <si>
    <t>Krotność</t>
  </si>
  <si>
    <t>Uwagi</t>
  </si>
  <si>
    <t>100dm3</t>
  </si>
  <si>
    <t>trzy razy w tygodniu - poniedziałek, środa,  piątek przez cały rok *</t>
  </si>
  <si>
    <t>100mb</t>
  </si>
  <si>
    <t>100m2</t>
  </si>
  <si>
    <t>szt.</t>
  </si>
  <si>
    <t>100 m2</t>
  </si>
  <si>
    <t>w okresie od maja do 31 grudnia raz w miesiącu</t>
  </si>
  <si>
    <t>m-c</t>
  </si>
  <si>
    <t>Jed.</t>
  </si>
  <si>
    <t>miary</t>
  </si>
  <si>
    <t>Zadanie 4</t>
  </si>
  <si>
    <t xml:space="preserve"> na zgłoszenie Zamawiającego</t>
  </si>
  <si>
    <t>na zlecenie Zamawiającego</t>
  </si>
  <si>
    <t>opróżnianie od dnia zawarcia umowy do dnia 31 grudnia raz w tygodniu zgodnie z harmonogramem</t>
  </si>
  <si>
    <t>m2</t>
  </si>
  <si>
    <t>m3</t>
  </si>
  <si>
    <t>od dnia zawarcia umowy do dnia 31 grudnia raz w miesiacu</t>
  </si>
  <si>
    <t>4 razy w miesiącu zgodnie z harmonogramem</t>
  </si>
  <si>
    <t>czas przystąpienia do prac zgodnie z ofertą, realizacja zadania w godzinach od 7 do 22 przez 7 dni w tygodniu</t>
  </si>
  <si>
    <t>raz w miesiacu</t>
  </si>
  <si>
    <t>raz na kwartał, zgodnie z harmoonogramem</t>
  </si>
  <si>
    <t>co drugi miesiac</t>
  </si>
  <si>
    <t>mb</t>
  </si>
  <si>
    <t>Ręczne czyszczenie kratek na wpustach ulicznych wraz z utylizacją odpadów</t>
  </si>
  <si>
    <r>
      <t xml:space="preserve">UWAGA: </t>
    </r>
    <r>
      <rPr>
        <sz val="9"/>
        <rFont val="Times New Roman"/>
        <family val="1"/>
        <charset val="238"/>
      </rPr>
      <t>Mechaniczne zamiatanie należy wykonać w godzinach niepowodujących zwiększenia utrudnień w ruchu drogowym na terenie miasta</t>
    </r>
  </si>
  <si>
    <t>raz w miesiącu</t>
  </si>
  <si>
    <t>raz na kwartał</t>
  </si>
  <si>
    <t>Usuwanie mechaniczne i chemiczne chwastów z  wraz z transportem i utylizacją odpadów,</t>
  </si>
  <si>
    <t>Mechaniczne zamiatanie ulic w tym czyszczenie odwodnienia progu zwalniającego na ul. Banaszaka oraz utylizacja urobku (tabela 1a)</t>
  </si>
  <si>
    <t>Mechaniczne zamiatanie chodników i ścieżek pieszo-rowerowych oraz utylizacja urobku (tabela 1b i 2)</t>
  </si>
  <si>
    <t>Zadanie 2</t>
  </si>
  <si>
    <t>Usunięcie z terenu Miasta  padłych zwierząt i ptaków, oraz przekazanie ich do utylizacji firmie z którą Wykonawca powinien zawrzeć umowę</t>
  </si>
  <si>
    <t>Czyszczenie szyb w przystankach komunikacyjnych</t>
  </si>
  <si>
    <t>Mycie dachu przystanku (na dodatkowe zlecenie Zamawiajacego)</t>
  </si>
  <si>
    <t>Interwencyjne (na dodatkowe zlecenie Zamawiającego), czyszczenie szyb w przystankach komunikacyjnych</t>
  </si>
  <si>
    <t>Ustawienie pojemników na odpady zmieszane o pojemności 240l, ich opróżnianie i utylizacja odpadów</t>
  </si>
  <si>
    <t>Ustawienie pojemników na odpady biodegradowalne o pojemności 240l, ich opróżnianie i utylizacja odpadów</t>
  </si>
  <si>
    <t>Ustawienie pojemników na odpady zmieszane o pojemności 120l, ich opróżnianie i utylizacja odpadów</t>
  </si>
  <si>
    <t>Ustawienie pojemników na odpady zmieszane o pojemności 1100l, ich opróżnianie i utylizacja odpadów</t>
  </si>
  <si>
    <t>Ustawienie pojemników na odpady segregowane typ igloo, ich opróżnianie i utylizacja odpadów</t>
  </si>
  <si>
    <t>Ustawienie kontenera na odpady biodegradowalne o pojemności 7m3, ich opróżnianie i utylizacja odpadów</t>
  </si>
  <si>
    <t>Dodatkowe ustawienie pojemników na odpady zmieszane o pojemności 120l + jednokrotne opróżnianie i utylizacja odpadów</t>
  </si>
  <si>
    <t>Dodatkowe ustawienie pojemników na odpady zmieszane o pojemności 1100l + jednokrotne opróżnianie i utylizacja odpadów</t>
  </si>
  <si>
    <t>Mechaniczne zamiatanie ulic  o nawierzchni bitumicznej (Tabela 1b) oraz utylizacja urobku</t>
  </si>
  <si>
    <t>Mechaniczne zamiatanie ulic o nawierzchni z bruku (tabela 2) oraz utylizacja urobku</t>
  </si>
  <si>
    <t>Mechaniczne zamiatanie chodników i ścieżek pieszo-rowerowych  (tabela 1a) oraz utylizacja urobku</t>
  </si>
  <si>
    <t xml:space="preserve">Ręczne uprzątnięcie powierzchni przystanków komunikacyjnych (zamiatanie, zbieranie odpadów, usuwanie chwastów oraz utylizacja odpadów) </t>
  </si>
  <si>
    <t>Usunięcie odpadów zalegajacych przy pojemnikach na odpady wraz zutylizacją odpadów</t>
  </si>
  <si>
    <t>Ręczne uprzątnięcie parkingów wraz z odwodnieniem na parkingu przy dawnym Urzędzie Miasta oraz utylizacja odpadów</t>
  </si>
  <si>
    <t>Ręczne oczyszczenie tablic informacyjnych o powierzchni ok. 2m2 każda oraz utylizacja odpadów</t>
  </si>
  <si>
    <t>Rręczne czyszczenie słupa oraz utylizacja odpadów</t>
  </si>
  <si>
    <t>Ręczne uprzątnięcie kładek oraz utylizacja odpadów</t>
  </si>
  <si>
    <t>Ręczne uprzątnięcie terenów utwardzonych (tabela 4) oraz utylizacja odpadów</t>
  </si>
  <si>
    <t>Ręczne usuwanie chwastów z pasa o szerokosci około 50cm obejmującego fragment jezdni, krawężnik i fragment chodnika oraz utylizacja odpadów</t>
  </si>
  <si>
    <t>Dodatkowe ręczne uprzątnięcie parkingów oraz utylizacja odpadów. Czas przystąpienia do prac zgodnie z ofertą</t>
  </si>
  <si>
    <t>Cena jedn.</t>
  </si>
  <si>
    <t>Wartość netto</t>
  </si>
  <si>
    <t xml:space="preserve">RAZEM WARTOŚĆ NETTO </t>
  </si>
  <si>
    <t>NALEŻNY POD. VAT 8%</t>
  </si>
  <si>
    <t>RAZEM WARTOŚĆ BRUTTO</t>
  </si>
  <si>
    <t>Usunięcie z terenu rejonu 1 padłych zwierząt i ptaków, oraz przekazanie ich do utylizacji firmie z którą Wykonawca powinien zawrzeć umowę, prace wykonywane całą dobowę. Czas reakcji zgodnie z ofertą, nie mniej niż 1 godz, w godzinach 7 do 22, 7 dni w tygodniu</t>
  </si>
  <si>
    <t>RAZEM WARTOŚĆ NETTO</t>
  </si>
  <si>
    <t xml:space="preserve">NALEŻNY POD. VAT 23% </t>
  </si>
  <si>
    <t>Cena</t>
  </si>
  <si>
    <t>Wartość</t>
  </si>
  <si>
    <t>jedn.*</t>
  </si>
  <si>
    <t>netto</t>
  </si>
  <si>
    <t>8*</t>
  </si>
  <si>
    <t>2*</t>
  </si>
  <si>
    <t>* liczba oznacza ilość przystanków</t>
  </si>
  <si>
    <t>Opróżnianie pojemników wraz z wywozem na wysypisko i ich utylizacją. Na terenie miasta ustawiono 324 pojemników o pojemności 60 dm3 każdy</t>
  </si>
  <si>
    <t>Dodatkowe mechaniczne zamiatanie ulic  na zlecenie oraz utylizacja urobku</t>
  </si>
  <si>
    <t xml:space="preserve">Dodatkowe mechaniczne zamiatanie chodników i ścieżek pieszo-rowerowych na zlecenie oraz utylizacja urobku </t>
  </si>
  <si>
    <t>Ustawienie pojemnika na baterie o poj. 60l opróżnianie i utylizacja odpadów</t>
  </si>
  <si>
    <t xml:space="preserve">NALEŻNY POD. VAT </t>
  </si>
  <si>
    <t>Wykonawca lub upełnomocniony przedstawiciel Wykonawcy/ Kwalifikowany podpis elektroniczny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</si>
</sst>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charset val="238"/>
      <scheme val="minor"/>
    </font>
    <font>
      <b/>
      <sz val="12"/>
      <name val="Arial CE"/>
      <family val="2"/>
      <charset val="238"/>
    </font>
    <font>
      <sz val="10"/>
      <name val="Arial CE"/>
      <family val="2"/>
      <charset val="238"/>
    </font>
    <font>
      <b/>
      <sz val="10"/>
      <name val="Arial CE"/>
      <family val="2"/>
      <charset val="238"/>
    </font>
    <font>
      <b/>
      <sz val="10"/>
      <name val="Times New Roman"/>
      <family val="1"/>
      <charset val="238"/>
    </font>
    <font>
      <b/>
      <sz val="9"/>
      <name val="Times New Roman"/>
      <family val="1"/>
      <charset val="238"/>
    </font>
    <font>
      <sz val="9"/>
      <name val="Times New Roman"/>
      <family val="1"/>
      <charset val="238"/>
    </font>
    <font>
      <sz val="9"/>
      <name val="Arial CE"/>
      <family val="2"/>
      <charset val="238"/>
    </font>
    <font>
      <sz val="10"/>
      <name val="Times New Roman"/>
      <family val="1"/>
      <charset val="238"/>
    </font>
    <font>
      <sz val="9"/>
      <name val="Arial"/>
      <family val="2"/>
      <charset val="238"/>
    </font>
    <font>
      <sz val="9"/>
      <color theme="1"/>
      <name val="Times New Roman"/>
      <family val="1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6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8"/>
      </right>
      <top/>
      <bottom style="thin">
        <color indexed="64"/>
      </bottom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medium">
        <color indexed="8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102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6" fillId="0" borderId="3" xfId="0" applyFont="1" applyBorder="1" applyAlignment="1">
      <alignment horizontal="center"/>
    </xf>
    <xf numFmtId="3" fontId="6" fillId="0" borderId="3" xfId="0" applyNumberFormat="1" applyFont="1" applyBorder="1"/>
    <xf numFmtId="0" fontId="6" fillId="0" borderId="3" xfId="0" applyFont="1" applyBorder="1"/>
    <xf numFmtId="0" fontId="6" fillId="0" borderId="6" xfId="0" applyFont="1" applyBorder="1" applyAlignment="1">
      <alignment wrapText="1"/>
    </xf>
    <xf numFmtId="0" fontId="6" fillId="0" borderId="6" xfId="0" applyFont="1" applyBorder="1" applyAlignment="1">
      <alignment horizontal="center"/>
    </xf>
    <xf numFmtId="3" fontId="6" fillId="0" borderId="6" xfId="0" applyNumberFormat="1" applyFont="1" applyBorder="1"/>
    <xf numFmtId="0" fontId="6" fillId="0" borderId="6" xfId="0" applyFont="1" applyBorder="1"/>
    <xf numFmtId="4" fontId="6" fillId="0" borderId="6" xfId="0" applyNumberFormat="1" applyFont="1" applyBorder="1" applyAlignment="1">
      <alignment wrapText="1"/>
    </xf>
    <xf numFmtId="0" fontId="6" fillId="0" borderId="0" xfId="0" applyFont="1"/>
    <xf numFmtId="0" fontId="9" fillId="0" borderId="0" xfId="0" applyFont="1"/>
    <xf numFmtId="0" fontId="4" fillId="0" borderId="1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5" fillId="0" borderId="0" xfId="0" applyFont="1"/>
    <xf numFmtId="0" fontId="6" fillId="0" borderId="0" xfId="0" applyFont="1" applyAlignment="1">
      <alignment wrapText="1"/>
    </xf>
    <xf numFmtId="0" fontId="6" fillId="0" borderId="0" xfId="0" applyFont="1" applyAlignment="1">
      <alignment horizontal="center"/>
    </xf>
    <xf numFmtId="3" fontId="6" fillId="0" borderId="0" xfId="0" applyNumberFormat="1" applyFont="1"/>
    <xf numFmtId="4" fontId="6" fillId="0" borderId="0" xfId="0" applyNumberFormat="1" applyFont="1" applyAlignment="1">
      <alignment wrapText="1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/>
    </xf>
    <xf numFmtId="0" fontId="5" fillId="0" borderId="6" xfId="0" applyFont="1" applyBorder="1" applyAlignment="1">
      <alignment horizontal="center"/>
    </xf>
    <xf numFmtId="4" fontId="6" fillId="0" borderId="10" xfId="0" applyNumberFormat="1" applyFont="1" applyBorder="1" applyAlignment="1">
      <alignment wrapText="1"/>
    </xf>
    <xf numFmtId="0" fontId="6" fillId="0" borderId="1" xfId="0" applyFont="1" applyBorder="1" applyAlignment="1">
      <alignment horizontal="center"/>
    </xf>
    <xf numFmtId="3" fontId="6" fillId="0" borderId="1" xfId="0" applyNumberFormat="1" applyFont="1" applyBorder="1"/>
    <xf numFmtId="0" fontId="6" fillId="0" borderId="1" xfId="0" applyFont="1" applyBorder="1"/>
    <xf numFmtId="4" fontId="6" fillId="0" borderId="3" xfId="0" applyNumberFormat="1" applyFont="1" applyBorder="1" applyAlignment="1">
      <alignment wrapText="1"/>
    </xf>
    <xf numFmtId="0" fontId="6" fillId="0" borderId="3" xfId="0" applyFont="1" applyBorder="1" applyAlignment="1">
      <alignment wrapText="1"/>
    </xf>
    <xf numFmtId="4" fontId="6" fillId="0" borderId="7" xfId="0" applyNumberFormat="1" applyFont="1" applyBorder="1" applyAlignment="1">
      <alignment wrapText="1"/>
    </xf>
    <xf numFmtId="0" fontId="5" fillId="0" borderId="1" xfId="0" applyFont="1" applyBorder="1" applyAlignment="1">
      <alignment horizontal="center"/>
    </xf>
    <xf numFmtId="0" fontId="6" fillId="0" borderId="1" xfId="0" applyFont="1" applyBorder="1" applyAlignment="1">
      <alignment wrapText="1"/>
    </xf>
    <xf numFmtId="4" fontId="6" fillId="0" borderId="1" xfId="0" applyNumberFormat="1" applyFont="1" applyBorder="1" applyAlignment="1">
      <alignment wrapText="1"/>
    </xf>
    <xf numFmtId="3" fontId="6" fillId="0" borderId="8" xfId="0" applyNumberFormat="1" applyFont="1" applyBorder="1"/>
    <xf numFmtId="0" fontId="6" fillId="0" borderId="8" xfId="0" applyFont="1" applyBorder="1"/>
    <xf numFmtId="0" fontId="6" fillId="0" borderId="7" xfId="0" applyFont="1" applyBorder="1" applyAlignment="1">
      <alignment wrapText="1"/>
    </xf>
    <xf numFmtId="0" fontId="6" fillId="0" borderId="7" xfId="0" applyFont="1" applyBorder="1" applyAlignment="1">
      <alignment horizontal="center"/>
    </xf>
    <xf numFmtId="3" fontId="6" fillId="0" borderId="7" xfId="0" applyNumberFormat="1" applyFont="1" applyBorder="1"/>
    <xf numFmtId="0" fontId="6" fillId="0" borderId="7" xfId="0" applyFont="1" applyBorder="1"/>
    <xf numFmtId="0" fontId="7" fillId="0" borderId="0" xfId="0" applyFont="1"/>
    <xf numFmtId="0" fontId="8" fillId="0" borderId="0" xfId="0" applyFont="1"/>
    <xf numFmtId="4" fontId="6" fillId="0" borderId="11" xfId="0" applyNumberFormat="1" applyFont="1" applyBorder="1" applyAlignment="1">
      <alignment wrapText="1"/>
    </xf>
    <xf numFmtId="0" fontId="5" fillId="0" borderId="12" xfId="0" applyFont="1" applyBorder="1" applyAlignment="1">
      <alignment horizontal="center"/>
    </xf>
    <xf numFmtId="0" fontId="6" fillId="0" borderId="12" xfId="0" applyFont="1" applyBorder="1" applyAlignment="1">
      <alignment wrapText="1"/>
    </xf>
    <xf numFmtId="0" fontId="6" fillId="0" borderId="12" xfId="0" applyFont="1" applyBorder="1" applyAlignment="1">
      <alignment horizontal="center"/>
    </xf>
    <xf numFmtId="3" fontId="6" fillId="0" borderId="12" xfId="0" applyNumberFormat="1" applyFont="1" applyBorder="1"/>
    <xf numFmtId="0" fontId="6" fillId="0" borderId="12" xfId="0" applyFont="1" applyBorder="1"/>
    <xf numFmtId="4" fontId="6" fillId="0" borderId="12" xfId="0" applyNumberFormat="1" applyFont="1" applyBorder="1" applyAlignment="1">
      <alignment wrapText="1"/>
    </xf>
    <xf numFmtId="0" fontId="10" fillId="0" borderId="6" xfId="0" applyFont="1" applyBorder="1" applyAlignment="1">
      <alignment horizontal="center"/>
    </xf>
    <xf numFmtId="0" fontId="10" fillId="0" borderId="6" xfId="0" applyFont="1" applyBorder="1"/>
    <xf numFmtId="0" fontId="5" fillId="0" borderId="13" xfId="0" applyFont="1" applyBorder="1" applyAlignment="1">
      <alignment horizontal="center"/>
    </xf>
    <xf numFmtId="4" fontId="6" fillId="0" borderId="14" xfId="0" applyNumberFormat="1" applyFont="1" applyBorder="1" applyAlignment="1">
      <alignment wrapText="1"/>
    </xf>
    <xf numFmtId="4" fontId="6" fillId="0" borderId="1" xfId="0" applyNumberFormat="1" applyFont="1" applyBorder="1"/>
    <xf numFmtId="4" fontId="6" fillId="0" borderId="3" xfId="0" applyNumberFormat="1" applyFont="1" applyBorder="1"/>
    <xf numFmtId="0" fontId="5" fillId="0" borderId="15" xfId="0" applyFont="1" applyBorder="1"/>
    <xf numFmtId="0" fontId="6" fillId="0" borderId="18" xfId="0" applyFont="1" applyBorder="1"/>
    <xf numFmtId="4" fontId="6" fillId="0" borderId="18" xfId="0" applyNumberFormat="1" applyFont="1" applyBorder="1"/>
    <xf numFmtId="4" fontId="5" fillId="0" borderId="5" xfId="0" applyNumberFormat="1" applyFont="1" applyBorder="1"/>
    <xf numFmtId="0" fontId="5" fillId="0" borderId="16" xfId="0" applyFont="1" applyBorder="1"/>
    <xf numFmtId="0" fontId="6" fillId="0" borderId="17" xfId="0" applyFont="1" applyBorder="1"/>
    <xf numFmtId="4" fontId="6" fillId="0" borderId="17" xfId="0" applyNumberFormat="1" applyFont="1" applyBorder="1"/>
    <xf numFmtId="4" fontId="5" fillId="0" borderId="3" xfId="0" applyNumberFormat="1" applyFont="1" applyBorder="1"/>
    <xf numFmtId="0" fontId="4" fillId="0" borderId="3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5" fillId="0" borderId="9" xfId="0" applyFont="1" applyBorder="1" applyAlignment="1">
      <alignment horizontal="center"/>
    </xf>
    <xf numFmtId="0" fontId="6" fillId="0" borderId="9" xfId="0" applyFont="1" applyBorder="1" applyAlignment="1">
      <alignment wrapText="1"/>
    </xf>
    <xf numFmtId="0" fontId="6" fillId="0" borderId="8" xfId="0" applyFont="1" applyBorder="1" applyAlignment="1">
      <alignment horizontal="center"/>
    </xf>
    <xf numFmtId="4" fontId="6" fillId="0" borderId="19" xfId="0" applyNumberFormat="1" applyFont="1" applyBorder="1" applyAlignment="1">
      <alignment wrapText="1"/>
    </xf>
    <xf numFmtId="0" fontId="4" fillId="0" borderId="4" xfId="0" applyFont="1" applyBorder="1" applyAlignment="1">
      <alignment horizontal="center"/>
    </xf>
    <xf numFmtId="4" fontId="6" fillId="0" borderId="4" xfId="0" applyNumberFormat="1" applyFont="1" applyBorder="1" applyAlignment="1">
      <alignment wrapText="1"/>
    </xf>
    <xf numFmtId="0" fontId="5" fillId="0" borderId="20" xfId="0" applyFont="1" applyBorder="1" applyAlignment="1">
      <alignment horizontal="center"/>
    </xf>
    <xf numFmtId="0" fontId="6" fillId="0" borderId="20" xfId="0" applyFont="1" applyBorder="1" applyAlignment="1">
      <alignment horizontal="left" wrapText="1"/>
    </xf>
    <xf numFmtId="0" fontId="6" fillId="0" borderId="20" xfId="0" applyFont="1" applyBorder="1" applyAlignment="1">
      <alignment horizontal="center"/>
    </xf>
    <xf numFmtId="3" fontId="6" fillId="0" borderId="20" xfId="0" applyNumberFormat="1" applyFont="1" applyBorder="1"/>
    <xf numFmtId="0" fontId="6" fillId="0" borderId="20" xfId="0" applyFont="1" applyBorder="1"/>
    <xf numFmtId="4" fontId="6" fillId="0" borderId="21" xfId="0" applyNumberFormat="1" applyFont="1" applyBorder="1" applyAlignment="1">
      <alignment wrapText="1"/>
    </xf>
    <xf numFmtId="0" fontId="5" fillId="0" borderId="0" xfId="0" applyFont="1" applyAlignment="1">
      <alignment horizontal="center"/>
    </xf>
    <xf numFmtId="0" fontId="5" fillId="0" borderId="2" xfId="0" applyFont="1" applyBorder="1"/>
    <xf numFmtId="0" fontId="6" fillId="0" borderId="22" xfId="0" applyFont="1" applyBorder="1"/>
    <xf numFmtId="4" fontId="6" fillId="0" borderId="22" xfId="0" applyNumberFormat="1" applyFont="1" applyBorder="1"/>
    <xf numFmtId="4" fontId="5" fillId="0" borderId="1" xfId="0" applyNumberFormat="1" applyFont="1" applyBorder="1"/>
    <xf numFmtId="4" fontId="6" fillId="0" borderId="6" xfId="0" applyNumberFormat="1" applyFont="1" applyBorder="1"/>
    <xf numFmtId="4" fontId="6" fillId="0" borderId="0" xfId="0" applyNumberFormat="1" applyFont="1"/>
    <xf numFmtId="4" fontId="5" fillId="0" borderId="0" xfId="0" applyNumberFormat="1" applyFont="1"/>
    <xf numFmtId="4" fontId="6" fillId="0" borderId="23" xfId="0" applyNumberFormat="1" applyFont="1" applyBorder="1"/>
    <xf numFmtId="4" fontId="6" fillId="0" borderId="19" xfId="0" applyNumberFormat="1" applyFont="1" applyBorder="1"/>
    <xf numFmtId="4" fontId="6" fillId="0" borderId="4" xfId="0" applyNumberFormat="1" applyFont="1" applyBorder="1"/>
    <xf numFmtId="4" fontId="6" fillId="0" borderId="5" xfId="0" applyNumberFormat="1" applyFont="1" applyBorder="1"/>
    <xf numFmtId="3" fontId="6" fillId="0" borderId="6" xfId="0" applyNumberFormat="1" applyFont="1" applyBorder="1" applyAlignment="1">
      <alignment horizontal="right"/>
    </xf>
    <xf numFmtId="4" fontId="6" fillId="0" borderId="24" xfId="0" applyNumberFormat="1" applyFont="1" applyBorder="1"/>
    <xf numFmtId="0" fontId="5" fillId="2" borderId="15" xfId="0" applyFont="1" applyFill="1" applyBorder="1"/>
    <xf numFmtId="0" fontId="6" fillId="2" borderId="18" xfId="0" applyFont="1" applyFill="1" applyBorder="1"/>
    <xf numFmtId="4" fontId="6" fillId="2" borderId="18" xfId="0" applyNumberFormat="1" applyFont="1" applyFill="1" applyBorder="1"/>
    <xf numFmtId="4" fontId="5" fillId="2" borderId="5" xfId="0" applyNumberFormat="1" applyFont="1" applyFill="1" applyBorder="1"/>
    <xf numFmtId="0" fontId="5" fillId="2" borderId="16" xfId="0" applyFont="1" applyFill="1" applyBorder="1"/>
    <xf numFmtId="0" fontId="6" fillId="2" borderId="17" xfId="0" applyFont="1" applyFill="1" applyBorder="1"/>
    <xf numFmtId="4" fontId="6" fillId="2" borderId="17" xfId="0" applyNumberFormat="1" applyFont="1" applyFill="1" applyBorder="1"/>
    <xf numFmtId="4" fontId="5" fillId="2" borderId="3" xfId="0" applyNumberFormat="1" applyFont="1" applyFill="1" applyBorder="1"/>
    <xf numFmtId="0" fontId="0" fillId="0" borderId="25" xfId="0" applyBorder="1" applyAlignment="1">
      <alignment horizontal="center" wrapText="1"/>
    </xf>
    <xf numFmtId="0" fontId="0" fillId="0" borderId="0" xfId="0" applyAlignment="1">
      <alignment horizontal="center" wrapText="1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02441B-AF08-479D-A018-3471E651DF9E}">
  <dimension ref="A1:F15"/>
  <sheetViews>
    <sheetView topLeftCell="A4" workbookViewId="0">
      <selection activeCell="G19" sqref="G19"/>
    </sheetView>
  </sheetViews>
  <sheetFormatPr defaultRowHeight="15" x14ac:dyDescent="0.25"/>
  <cols>
    <col min="2" max="2" width="47.7109375" customWidth="1"/>
    <col min="6" max="6" width="28.5703125" customWidth="1"/>
  </cols>
  <sheetData>
    <row r="1" spans="1:6" ht="15.75" x14ac:dyDescent="0.25">
      <c r="A1" s="1" t="s">
        <v>4</v>
      </c>
      <c r="B1" s="17"/>
      <c r="C1" s="18"/>
      <c r="D1" s="19"/>
      <c r="E1" s="12"/>
      <c r="F1" s="20"/>
    </row>
    <row r="2" spans="1:6" x14ac:dyDescent="0.25">
      <c r="A2" s="3" t="s">
        <v>0</v>
      </c>
      <c r="B2" s="2"/>
      <c r="C2" s="2"/>
      <c r="D2" s="2"/>
      <c r="E2" s="2"/>
    </row>
    <row r="3" spans="1:6" x14ac:dyDescent="0.25">
      <c r="A3" s="14" t="s">
        <v>1</v>
      </c>
      <c r="B3" s="14" t="s">
        <v>5</v>
      </c>
      <c r="C3" s="14" t="s">
        <v>17</v>
      </c>
      <c r="D3" s="14" t="s">
        <v>2</v>
      </c>
      <c r="E3" s="14" t="s">
        <v>7</v>
      </c>
      <c r="F3" s="21" t="s">
        <v>8</v>
      </c>
    </row>
    <row r="4" spans="1:6" ht="15.75" thickBot="1" x14ac:dyDescent="0.3">
      <c r="A4" s="70"/>
      <c r="B4" s="70"/>
      <c r="C4" s="70" t="s">
        <v>18</v>
      </c>
      <c r="D4" s="70"/>
      <c r="E4" s="70"/>
      <c r="F4" s="71"/>
    </row>
    <row r="5" spans="1:6" ht="36.75" x14ac:dyDescent="0.25">
      <c r="A5" s="44">
        <v>1</v>
      </c>
      <c r="B5" s="45" t="s">
        <v>37</v>
      </c>
      <c r="C5" s="46" t="s">
        <v>11</v>
      </c>
      <c r="D5" s="47">
        <v>257</v>
      </c>
      <c r="E5" s="48">
        <v>7</v>
      </c>
      <c r="F5" s="49" t="s">
        <v>34</v>
      </c>
    </row>
    <row r="6" spans="1:6" ht="24.75" x14ac:dyDescent="0.25">
      <c r="A6" s="65">
        <v>2</v>
      </c>
      <c r="B6" s="30" t="s">
        <v>52</v>
      </c>
      <c r="C6" s="4" t="s">
        <v>11</v>
      </c>
      <c r="D6" s="5">
        <v>268</v>
      </c>
      <c r="E6" s="6">
        <v>4</v>
      </c>
      <c r="F6" s="29" t="s">
        <v>35</v>
      </c>
    </row>
    <row r="7" spans="1:6" ht="24.75" x14ac:dyDescent="0.25">
      <c r="A7" s="65">
        <v>3</v>
      </c>
      <c r="B7" s="30" t="s">
        <v>53</v>
      </c>
      <c r="C7" s="4" t="s">
        <v>11</v>
      </c>
      <c r="D7" s="5">
        <v>28</v>
      </c>
      <c r="E7" s="6">
        <v>4</v>
      </c>
      <c r="F7" s="29" t="s">
        <v>35</v>
      </c>
    </row>
    <row r="8" spans="1:6" ht="24.75" x14ac:dyDescent="0.25">
      <c r="A8" s="65">
        <v>4</v>
      </c>
      <c r="B8" s="30" t="s">
        <v>54</v>
      </c>
      <c r="C8" s="4" t="s">
        <v>12</v>
      </c>
      <c r="D8" s="5">
        <f>665+228</f>
        <v>893</v>
      </c>
      <c r="E8" s="6">
        <v>7</v>
      </c>
      <c r="F8" s="29" t="s">
        <v>34</v>
      </c>
    </row>
    <row r="9" spans="1:6" ht="24.75" x14ac:dyDescent="0.25">
      <c r="A9" s="65">
        <v>5</v>
      </c>
      <c r="B9" s="30" t="s">
        <v>38</v>
      </c>
      <c r="C9" s="4" t="s">
        <v>12</v>
      </c>
      <c r="D9" s="5">
        <v>451</v>
      </c>
      <c r="E9" s="6">
        <v>4</v>
      </c>
      <c r="F9" s="29" t="s">
        <v>35</v>
      </c>
    </row>
    <row r="10" spans="1:6" ht="24.75" x14ac:dyDescent="0.25">
      <c r="A10" s="65">
        <v>6</v>
      </c>
      <c r="B10" s="30" t="s">
        <v>80</v>
      </c>
      <c r="C10" s="4" t="s">
        <v>11</v>
      </c>
      <c r="D10" s="5">
        <v>500</v>
      </c>
      <c r="E10" s="6">
        <v>1</v>
      </c>
      <c r="F10" s="29" t="s">
        <v>20</v>
      </c>
    </row>
    <row r="11" spans="1:6" ht="24.75" x14ac:dyDescent="0.25">
      <c r="A11" s="65">
        <v>7</v>
      </c>
      <c r="B11" s="30" t="s">
        <v>81</v>
      </c>
      <c r="C11" s="4" t="s">
        <v>12</v>
      </c>
      <c r="D11" s="5">
        <v>200</v>
      </c>
      <c r="E11" s="6">
        <v>1</v>
      </c>
      <c r="F11" s="29" t="s">
        <v>20</v>
      </c>
    </row>
    <row r="12" spans="1:6" ht="24.75" x14ac:dyDescent="0.25">
      <c r="A12" s="65">
        <v>8</v>
      </c>
      <c r="B12" s="30" t="s">
        <v>36</v>
      </c>
      <c r="C12" s="4" t="s">
        <v>12</v>
      </c>
      <c r="D12" s="5">
        <v>200</v>
      </c>
      <c r="E12" s="6">
        <v>1</v>
      </c>
      <c r="F12" s="29" t="s">
        <v>20</v>
      </c>
    </row>
    <row r="13" spans="1:6" ht="36.75" x14ac:dyDescent="0.25">
      <c r="A13" s="24">
        <v>9</v>
      </c>
      <c r="B13" s="7" t="s">
        <v>62</v>
      </c>
      <c r="C13" s="50" t="s">
        <v>31</v>
      </c>
      <c r="D13" s="51">
        <v>400</v>
      </c>
      <c r="E13" s="51">
        <v>1</v>
      </c>
      <c r="F13" s="25" t="s">
        <v>21</v>
      </c>
    </row>
    <row r="14" spans="1:6" ht="36.75" x14ac:dyDescent="0.25">
      <c r="A14" s="52">
        <v>10</v>
      </c>
      <c r="B14" s="7" t="s">
        <v>40</v>
      </c>
      <c r="C14" s="8" t="s">
        <v>16</v>
      </c>
      <c r="D14" s="9">
        <v>9</v>
      </c>
      <c r="E14" s="10">
        <v>1</v>
      </c>
      <c r="F14" s="53" t="s">
        <v>27</v>
      </c>
    </row>
    <row r="15" spans="1:6" x14ac:dyDescent="0.25">
      <c r="A15" s="16" t="s">
        <v>33</v>
      </c>
    </row>
  </sheetData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A4F6FC-1640-4FB1-841F-2C506BC117FE}">
  <dimension ref="A1:F9"/>
  <sheetViews>
    <sheetView workbookViewId="0">
      <selection activeCell="E15" sqref="E15"/>
    </sheetView>
  </sheetViews>
  <sheetFormatPr defaultRowHeight="15" x14ac:dyDescent="0.25"/>
  <cols>
    <col min="2" max="2" width="35.5703125" customWidth="1"/>
    <col min="6" max="6" width="25.85546875" customWidth="1"/>
  </cols>
  <sheetData>
    <row r="1" spans="1:6" ht="15.75" x14ac:dyDescent="0.25">
      <c r="A1" s="1" t="s">
        <v>4</v>
      </c>
    </row>
    <row r="2" spans="1:6" x14ac:dyDescent="0.25">
      <c r="A2" s="3" t="s">
        <v>39</v>
      </c>
      <c r="B2" s="2"/>
      <c r="C2" s="2"/>
      <c r="D2" s="2"/>
      <c r="E2" s="2"/>
    </row>
    <row r="3" spans="1:6" x14ac:dyDescent="0.25">
      <c r="A3" s="21" t="s">
        <v>1</v>
      </c>
      <c r="B3" s="21" t="s">
        <v>5</v>
      </c>
      <c r="C3" s="22" t="s">
        <v>6</v>
      </c>
      <c r="D3" s="21" t="s">
        <v>2</v>
      </c>
      <c r="E3" s="21" t="s">
        <v>7</v>
      </c>
      <c r="F3" s="23" t="s">
        <v>8</v>
      </c>
    </row>
    <row r="4" spans="1:6" ht="41.25" customHeight="1" x14ac:dyDescent="0.25">
      <c r="A4" s="32">
        <v>1</v>
      </c>
      <c r="B4" s="33" t="s">
        <v>55</v>
      </c>
      <c r="C4" s="26" t="s">
        <v>23</v>
      </c>
      <c r="D4" s="27">
        <v>784</v>
      </c>
      <c r="E4" s="28">
        <v>10</v>
      </c>
      <c r="F4" s="34" t="s">
        <v>28</v>
      </c>
    </row>
    <row r="5" spans="1:6" ht="24.75" x14ac:dyDescent="0.25">
      <c r="A5" s="24">
        <v>2</v>
      </c>
      <c r="B5" s="7" t="s">
        <v>41</v>
      </c>
      <c r="C5" s="8" t="s">
        <v>13</v>
      </c>
      <c r="D5" s="90" t="s">
        <v>76</v>
      </c>
      <c r="E5" s="10">
        <v>4</v>
      </c>
      <c r="F5" s="25" t="s">
        <v>29</v>
      </c>
    </row>
    <row r="6" spans="1:6" ht="24.75" x14ac:dyDescent="0.25">
      <c r="A6" s="24">
        <v>3</v>
      </c>
      <c r="B6" s="7" t="s">
        <v>42</v>
      </c>
      <c r="C6" s="8" t="s">
        <v>13</v>
      </c>
      <c r="D6" s="9">
        <v>23</v>
      </c>
      <c r="E6" s="10">
        <v>1</v>
      </c>
      <c r="F6" s="11" t="s">
        <v>20</v>
      </c>
    </row>
    <row r="7" spans="1:6" ht="36.75" x14ac:dyDescent="0.25">
      <c r="A7" s="24">
        <v>4</v>
      </c>
      <c r="B7" s="7" t="s">
        <v>43</v>
      </c>
      <c r="C7" s="8" t="s">
        <v>13</v>
      </c>
      <c r="D7" s="90" t="s">
        <v>77</v>
      </c>
      <c r="E7" s="10">
        <v>1</v>
      </c>
      <c r="F7" s="11" t="s">
        <v>20</v>
      </c>
    </row>
    <row r="9" spans="1:6" x14ac:dyDescent="0.25">
      <c r="A9" t="s">
        <v>78</v>
      </c>
    </row>
  </sheetData>
  <pageMargins left="0.7" right="0.7" top="0.75" bottom="0.75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928450-D2BD-45E9-B13C-0819B09F1810}">
  <dimension ref="A1:F17"/>
  <sheetViews>
    <sheetView topLeftCell="A10" workbookViewId="0">
      <selection activeCell="B14" sqref="B14"/>
    </sheetView>
  </sheetViews>
  <sheetFormatPr defaultRowHeight="15" x14ac:dyDescent="0.25"/>
  <cols>
    <col min="2" max="2" width="50.28515625" customWidth="1"/>
    <col min="6" max="6" width="36" customWidth="1"/>
  </cols>
  <sheetData>
    <row r="1" spans="1:6" ht="15.75" x14ac:dyDescent="0.25">
      <c r="A1" s="1" t="s">
        <v>4</v>
      </c>
    </row>
    <row r="2" spans="1:6" x14ac:dyDescent="0.25">
      <c r="A2" s="3" t="s">
        <v>3</v>
      </c>
      <c r="B2" s="2"/>
      <c r="C2" s="2"/>
      <c r="D2" s="2"/>
      <c r="E2" s="2"/>
    </row>
    <row r="3" spans="1:6" x14ac:dyDescent="0.25">
      <c r="A3" s="21" t="s">
        <v>1</v>
      </c>
      <c r="B3" s="21" t="s">
        <v>5</v>
      </c>
      <c r="C3" s="22" t="s">
        <v>6</v>
      </c>
      <c r="D3" s="21" t="s">
        <v>2</v>
      </c>
      <c r="E3" s="21" t="s">
        <v>7</v>
      </c>
      <c r="F3" s="21" t="s">
        <v>8</v>
      </c>
    </row>
    <row r="4" spans="1:6" ht="36.75" x14ac:dyDescent="0.25">
      <c r="A4" s="66">
        <v>1</v>
      </c>
      <c r="B4" s="67" t="s">
        <v>79</v>
      </c>
      <c r="C4" s="68" t="s">
        <v>9</v>
      </c>
      <c r="D4" s="35">
        <f>324*60/100</f>
        <v>194.4</v>
      </c>
      <c r="E4" s="36">
        <f>147-38</f>
        <v>109</v>
      </c>
      <c r="F4" s="34" t="s">
        <v>10</v>
      </c>
    </row>
    <row r="5" spans="1:6" ht="36.75" x14ac:dyDescent="0.25">
      <c r="A5" s="65">
        <v>2</v>
      </c>
      <c r="B5" s="7" t="s">
        <v>44</v>
      </c>
      <c r="C5" s="8" t="s">
        <v>13</v>
      </c>
      <c r="D5" s="9">
        <v>3</v>
      </c>
      <c r="E5" s="10">
        <f>52-13</f>
        <v>39</v>
      </c>
      <c r="F5" s="43" t="s">
        <v>22</v>
      </c>
    </row>
    <row r="6" spans="1:6" ht="36.75" x14ac:dyDescent="0.25">
      <c r="A6" s="65">
        <v>3</v>
      </c>
      <c r="B6" s="7" t="s">
        <v>45</v>
      </c>
      <c r="C6" s="8" t="s">
        <v>13</v>
      </c>
      <c r="D6" s="9">
        <v>1</v>
      </c>
      <c r="E6" s="10">
        <f>52-13</f>
        <v>39</v>
      </c>
      <c r="F6" s="43" t="s">
        <v>22</v>
      </c>
    </row>
    <row r="7" spans="1:6" ht="36.75" x14ac:dyDescent="0.25">
      <c r="A7" s="65">
        <v>4</v>
      </c>
      <c r="B7" s="7" t="s">
        <v>46</v>
      </c>
      <c r="C7" s="8" t="s">
        <v>13</v>
      </c>
      <c r="D7" s="9">
        <v>1</v>
      </c>
      <c r="E7" s="10">
        <f>52-13</f>
        <v>39</v>
      </c>
      <c r="F7" s="43" t="s">
        <v>22</v>
      </c>
    </row>
    <row r="8" spans="1:6" ht="36.75" x14ac:dyDescent="0.25">
      <c r="A8" s="32">
        <v>5</v>
      </c>
      <c r="B8" s="37" t="s">
        <v>47</v>
      </c>
      <c r="C8" s="38" t="s">
        <v>13</v>
      </c>
      <c r="D8" s="39">
        <v>19</v>
      </c>
      <c r="E8" s="40">
        <f>52-13</f>
        <v>39</v>
      </c>
      <c r="F8" s="43" t="s">
        <v>22</v>
      </c>
    </row>
    <row r="9" spans="1:6" ht="24.75" x14ac:dyDescent="0.25">
      <c r="A9" s="24">
        <v>6</v>
      </c>
      <c r="B9" s="7" t="s">
        <v>48</v>
      </c>
      <c r="C9" s="8" t="s">
        <v>13</v>
      </c>
      <c r="D9" s="9">
        <v>3</v>
      </c>
      <c r="E9" s="10">
        <f>6-1</f>
        <v>5</v>
      </c>
      <c r="F9" s="43" t="s">
        <v>30</v>
      </c>
    </row>
    <row r="10" spans="1:6" ht="30.75" customHeight="1" x14ac:dyDescent="0.25">
      <c r="A10" s="32">
        <v>7</v>
      </c>
      <c r="B10" s="37" t="s">
        <v>49</v>
      </c>
      <c r="C10" s="38" t="s">
        <v>13</v>
      </c>
      <c r="D10" s="39">
        <v>1</v>
      </c>
      <c r="E10" s="40">
        <f>15-1</f>
        <v>14</v>
      </c>
      <c r="F10" s="43" t="s">
        <v>21</v>
      </c>
    </row>
    <row r="11" spans="1:6" ht="30" customHeight="1" x14ac:dyDescent="0.25">
      <c r="A11" s="24">
        <v>9</v>
      </c>
      <c r="B11" s="37" t="s">
        <v>56</v>
      </c>
      <c r="C11" s="38" t="s">
        <v>24</v>
      </c>
      <c r="D11" s="39">
        <v>1</v>
      </c>
      <c r="E11" s="40">
        <f>20-3</f>
        <v>17</v>
      </c>
      <c r="F11" s="43" t="s">
        <v>21</v>
      </c>
    </row>
    <row r="12" spans="1:6" ht="31.5" customHeight="1" x14ac:dyDescent="0.25">
      <c r="A12" s="24">
        <v>9</v>
      </c>
      <c r="B12" s="7" t="s">
        <v>50</v>
      </c>
      <c r="C12" s="8" t="s">
        <v>13</v>
      </c>
      <c r="D12" s="10">
        <v>1</v>
      </c>
      <c r="E12" s="10">
        <v>10</v>
      </c>
      <c r="F12" s="43" t="s">
        <v>21</v>
      </c>
    </row>
    <row r="13" spans="1:6" ht="39" customHeight="1" x14ac:dyDescent="0.25">
      <c r="A13" s="24">
        <v>10</v>
      </c>
      <c r="B13" s="7" t="s">
        <v>51</v>
      </c>
      <c r="C13" s="8" t="s">
        <v>13</v>
      </c>
      <c r="D13" s="10">
        <v>1</v>
      </c>
      <c r="E13" s="10">
        <v>30</v>
      </c>
      <c r="F13" s="25" t="s">
        <v>21</v>
      </c>
    </row>
    <row r="14" spans="1:6" ht="24.75" x14ac:dyDescent="0.25">
      <c r="A14" s="24">
        <v>11</v>
      </c>
      <c r="B14" s="7" t="s">
        <v>82</v>
      </c>
      <c r="C14" s="8" t="s">
        <v>13</v>
      </c>
      <c r="D14" s="10">
        <v>1</v>
      </c>
      <c r="E14" s="10">
        <v>4</v>
      </c>
      <c r="F14" s="25" t="s">
        <v>21</v>
      </c>
    </row>
    <row r="15" spans="1:6" x14ac:dyDescent="0.25">
      <c r="A15" s="41"/>
      <c r="B15" s="42"/>
    </row>
    <row r="16" spans="1:6" x14ac:dyDescent="0.25">
      <c r="A16" s="13"/>
      <c r="B16" s="42"/>
    </row>
    <row r="17" spans="2:2" x14ac:dyDescent="0.25">
      <c r="B17" s="42"/>
    </row>
  </sheetData>
  <pageMargins left="0.7" right="0.7" top="0.75" bottom="0.75" header="0.3" footer="0.3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DC436C-3D97-440C-A374-28F13AB94D75}">
  <dimension ref="A1:F10"/>
  <sheetViews>
    <sheetView workbookViewId="0">
      <selection activeCell="C21" sqref="C21"/>
    </sheetView>
  </sheetViews>
  <sheetFormatPr defaultRowHeight="15" x14ac:dyDescent="0.25"/>
  <cols>
    <col min="2" max="2" width="47" customWidth="1"/>
    <col min="3" max="3" width="11.5703125" customWidth="1"/>
    <col min="4" max="4" width="8" customWidth="1"/>
    <col min="5" max="5" width="10.42578125" customWidth="1"/>
    <col min="6" max="6" width="43" customWidth="1"/>
  </cols>
  <sheetData>
    <row r="1" spans="1:6" ht="15.75" x14ac:dyDescent="0.25">
      <c r="A1" s="1" t="s">
        <v>4</v>
      </c>
    </row>
    <row r="2" spans="1:6" x14ac:dyDescent="0.25">
      <c r="A2" s="3" t="s">
        <v>19</v>
      </c>
      <c r="B2" s="2"/>
      <c r="C2" s="2"/>
      <c r="D2" s="2"/>
      <c r="E2" s="2"/>
    </row>
    <row r="3" spans="1:6" x14ac:dyDescent="0.25">
      <c r="A3" s="21" t="s">
        <v>1</v>
      </c>
      <c r="B3" s="21" t="s">
        <v>5</v>
      </c>
      <c r="C3" s="22" t="s">
        <v>6</v>
      </c>
      <c r="D3" s="21" t="s">
        <v>2</v>
      </c>
      <c r="E3" s="21" t="s">
        <v>7</v>
      </c>
      <c r="F3" s="23" t="s">
        <v>8</v>
      </c>
    </row>
    <row r="4" spans="1:6" ht="24.75" x14ac:dyDescent="0.25">
      <c r="A4" s="24">
        <v>1</v>
      </c>
      <c r="B4" s="7" t="s">
        <v>58</v>
      </c>
      <c r="C4" s="8" t="s">
        <v>13</v>
      </c>
      <c r="D4" s="9">
        <v>8</v>
      </c>
      <c r="E4" s="10">
        <v>9</v>
      </c>
      <c r="F4" s="31" t="s">
        <v>25</v>
      </c>
    </row>
    <row r="5" spans="1:6" x14ac:dyDescent="0.25">
      <c r="A5" s="24">
        <v>2</v>
      </c>
      <c r="B5" s="7" t="s">
        <v>59</v>
      </c>
      <c r="C5" s="8" t="s">
        <v>13</v>
      </c>
      <c r="D5" s="9">
        <v>1</v>
      </c>
      <c r="E5" s="10">
        <v>9</v>
      </c>
      <c r="F5" s="31" t="s">
        <v>25</v>
      </c>
    </row>
    <row r="6" spans="1:6" x14ac:dyDescent="0.25">
      <c r="A6" s="24">
        <v>3</v>
      </c>
      <c r="B6" s="7" t="s">
        <v>60</v>
      </c>
      <c r="C6" s="8" t="s">
        <v>13</v>
      </c>
      <c r="D6" s="9">
        <v>2</v>
      </c>
      <c r="E6" s="10">
        <v>9</v>
      </c>
      <c r="F6" s="11" t="s">
        <v>25</v>
      </c>
    </row>
    <row r="7" spans="1:6" ht="36.75" x14ac:dyDescent="0.25">
      <c r="A7" s="72">
        <v>4</v>
      </c>
      <c r="B7" s="73" t="s">
        <v>57</v>
      </c>
      <c r="C7" s="74" t="s">
        <v>14</v>
      </c>
      <c r="D7" s="75">
        <v>322</v>
      </c>
      <c r="E7" s="76">
        <v>9</v>
      </c>
      <c r="F7" s="69" t="s">
        <v>21</v>
      </c>
    </row>
    <row r="8" spans="1:6" ht="24.75" x14ac:dyDescent="0.25">
      <c r="A8" s="24">
        <v>5</v>
      </c>
      <c r="B8" s="7" t="s">
        <v>63</v>
      </c>
      <c r="C8" s="8" t="s">
        <v>14</v>
      </c>
      <c r="D8" s="9">
        <v>300</v>
      </c>
      <c r="E8" s="10">
        <v>1</v>
      </c>
      <c r="F8" s="77" t="s">
        <v>15</v>
      </c>
    </row>
    <row r="9" spans="1:6" ht="24.75" x14ac:dyDescent="0.25">
      <c r="A9" s="24">
        <v>6</v>
      </c>
      <c r="B9" s="7" t="s">
        <v>61</v>
      </c>
      <c r="C9" s="8" t="s">
        <v>14</v>
      </c>
      <c r="D9" s="9">
        <v>9</v>
      </c>
      <c r="E9" s="10">
        <v>39</v>
      </c>
      <c r="F9" s="25" t="s">
        <v>21</v>
      </c>
    </row>
    <row r="10" spans="1:6" ht="24.75" x14ac:dyDescent="0.25">
      <c r="A10" s="24">
        <v>7</v>
      </c>
      <c r="B10" s="7" t="s">
        <v>32</v>
      </c>
      <c r="C10" s="8" t="s">
        <v>13</v>
      </c>
      <c r="D10" s="9">
        <v>100</v>
      </c>
      <c r="E10" s="10">
        <v>1</v>
      </c>
      <c r="F10" s="69" t="s">
        <v>26</v>
      </c>
    </row>
  </sheetData>
  <pageMargins left="0.7" right="0.7" top="0.75" bottom="0.75" header="0.3" footer="0.3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BABEE3-F6BC-4092-9945-E186DD194A65}">
  <dimension ref="A1:G25"/>
  <sheetViews>
    <sheetView tabSelected="1" workbookViewId="0">
      <selection activeCell="I20" sqref="I20"/>
    </sheetView>
  </sheetViews>
  <sheetFormatPr defaultRowHeight="15" x14ac:dyDescent="0.25"/>
  <cols>
    <col min="2" max="2" width="37.42578125" customWidth="1"/>
    <col min="7" max="7" width="12" bestFit="1" customWidth="1"/>
  </cols>
  <sheetData>
    <row r="1" spans="1:7" x14ac:dyDescent="0.25">
      <c r="A1" s="3" t="s">
        <v>0</v>
      </c>
      <c r="B1" s="2"/>
      <c r="C1" s="2"/>
      <c r="D1" s="2"/>
      <c r="E1" s="2"/>
      <c r="F1" s="2"/>
      <c r="G1" s="2"/>
    </row>
    <row r="2" spans="1:7" x14ac:dyDescent="0.25">
      <c r="A2" s="14" t="s">
        <v>1</v>
      </c>
      <c r="B2" s="14" t="s">
        <v>5</v>
      </c>
      <c r="C2" s="14" t="s">
        <v>17</v>
      </c>
      <c r="D2" s="14" t="s">
        <v>2</v>
      </c>
      <c r="E2" s="14" t="s">
        <v>7</v>
      </c>
      <c r="F2" s="14" t="s">
        <v>64</v>
      </c>
      <c r="G2" s="14" t="s">
        <v>65</v>
      </c>
    </row>
    <row r="3" spans="1:7" ht="15" customHeight="1" thickBot="1" x14ac:dyDescent="0.3">
      <c r="A3" s="70"/>
      <c r="B3" s="70"/>
      <c r="C3" s="70" t="s">
        <v>18</v>
      </c>
      <c r="D3" s="70"/>
      <c r="E3" s="70"/>
      <c r="F3" s="91"/>
      <c r="G3" s="91"/>
    </row>
    <row r="4" spans="1:7" ht="26.25" customHeight="1" x14ac:dyDescent="0.25">
      <c r="A4" s="44">
        <v>1</v>
      </c>
      <c r="B4" s="45" t="s">
        <v>37</v>
      </c>
      <c r="C4" s="46" t="s">
        <v>11</v>
      </c>
      <c r="D4" s="47">
        <v>257</v>
      </c>
      <c r="E4" s="48">
        <v>7</v>
      </c>
      <c r="F4" s="88"/>
      <c r="G4" s="89"/>
    </row>
    <row r="5" spans="1:7" ht="24.75" x14ac:dyDescent="0.25">
      <c r="A5" s="65">
        <v>2</v>
      </c>
      <c r="B5" s="30" t="s">
        <v>52</v>
      </c>
      <c r="C5" s="4" t="s">
        <v>11</v>
      </c>
      <c r="D5" s="5">
        <v>268</v>
      </c>
      <c r="E5" s="6">
        <v>4</v>
      </c>
      <c r="F5" s="55"/>
      <c r="G5" s="55"/>
    </row>
    <row r="6" spans="1:7" ht="24.75" x14ac:dyDescent="0.25">
      <c r="A6" s="65">
        <v>3</v>
      </c>
      <c r="B6" s="30" t="s">
        <v>53</v>
      </c>
      <c r="C6" s="4" t="s">
        <v>11</v>
      </c>
      <c r="D6" s="5">
        <v>28</v>
      </c>
      <c r="E6" s="6">
        <v>4</v>
      </c>
      <c r="F6" s="55"/>
      <c r="G6" s="55"/>
    </row>
    <row r="7" spans="1:7" ht="36.75" x14ac:dyDescent="0.25">
      <c r="A7" s="65">
        <v>4</v>
      </c>
      <c r="B7" s="30" t="s">
        <v>54</v>
      </c>
      <c r="C7" s="4" t="s">
        <v>12</v>
      </c>
      <c r="D7" s="5">
        <f>665+228</f>
        <v>893</v>
      </c>
      <c r="E7" s="6">
        <v>7</v>
      </c>
      <c r="F7" s="55"/>
      <c r="G7" s="55"/>
    </row>
    <row r="8" spans="1:7" ht="36.75" x14ac:dyDescent="0.25">
      <c r="A8" s="65">
        <v>5</v>
      </c>
      <c r="B8" s="30" t="s">
        <v>38</v>
      </c>
      <c r="C8" s="4" t="s">
        <v>12</v>
      </c>
      <c r="D8" s="5">
        <v>451</v>
      </c>
      <c r="E8" s="6">
        <v>4</v>
      </c>
      <c r="F8" s="55"/>
      <c r="G8" s="55"/>
    </row>
    <row r="9" spans="1:7" ht="24.75" x14ac:dyDescent="0.25">
      <c r="A9" s="65">
        <v>6</v>
      </c>
      <c r="B9" s="30" t="s">
        <v>80</v>
      </c>
      <c r="C9" s="4" t="s">
        <v>11</v>
      </c>
      <c r="D9" s="5">
        <v>500</v>
      </c>
      <c r="E9" s="6">
        <v>1</v>
      </c>
      <c r="F9" s="55"/>
      <c r="G9" s="55"/>
    </row>
    <row r="10" spans="1:7" ht="36.75" x14ac:dyDescent="0.25">
      <c r="A10" s="65">
        <v>7</v>
      </c>
      <c r="B10" s="30" t="s">
        <v>81</v>
      </c>
      <c r="C10" s="4" t="s">
        <v>12</v>
      </c>
      <c r="D10" s="5">
        <v>200</v>
      </c>
      <c r="E10" s="6">
        <v>1</v>
      </c>
      <c r="F10" s="55"/>
      <c r="G10" s="55"/>
    </row>
    <row r="11" spans="1:7" ht="27" customHeight="1" x14ac:dyDescent="0.25">
      <c r="A11" s="65">
        <v>8</v>
      </c>
      <c r="B11" s="30" t="s">
        <v>36</v>
      </c>
      <c r="C11" s="4" t="s">
        <v>12</v>
      </c>
      <c r="D11" s="5">
        <v>200</v>
      </c>
      <c r="E11" s="6">
        <v>1</v>
      </c>
      <c r="F11" s="54"/>
      <c r="G11" s="55"/>
    </row>
    <row r="12" spans="1:7" ht="48.75" x14ac:dyDescent="0.25">
      <c r="A12" s="24">
        <v>9</v>
      </c>
      <c r="B12" s="7" t="s">
        <v>62</v>
      </c>
      <c r="C12" s="50" t="s">
        <v>31</v>
      </c>
      <c r="D12" s="51">
        <v>400</v>
      </c>
      <c r="E12" s="51">
        <v>1</v>
      </c>
      <c r="F12" s="11"/>
      <c r="G12" s="55"/>
    </row>
    <row r="13" spans="1:7" ht="21.75" customHeight="1" x14ac:dyDescent="0.25">
      <c r="A13" s="78"/>
      <c r="B13" s="17"/>
      <c r="C13" s="18"/>
      <c r="D13" s="56" t="s">
        <v>70</v>
      </c>
      <c r="E13" s="57"/>
      <c r="F13" s="11"/>
      <c r="G13" s="55"/>
    </row>
    <row r="14" spans="1:7" x14ac:dyDescent="0.25">
      <c r="A14" s="12"/>
      <c r="B14" s="12"/>
      <c r="C14" s="12"/>
      <c r="D14" s="60" t="s">
        <v>67</v>
      </c>
      <c r="E14" s="61"/>
      <c r="F14" s="84"/>
      <c r="G14" s="59"/>
    </row>
    <row r="15" spans="1:7" x14ac:dyDescent="0.25">
      <c r="A15" s="12"/>
      <c r="B15" s="12"/>
      <c r="C15" s="12"/>
      <c r="D15" s="79" t="s">
        <v>68</v>
      </c>
      <c r="E15" s="80"/>
      <c r="F15" s="87"/>
      <c r="G15" s="63"/>
    </row>
    <row r="16" spans="1:7" ht="73.5" customHeight="1" x14ac:dyDescent="0.25">
      <c r="A16" s="24">
        <v>10</v>
      </c>
      <c r="B16" s="7" t="s">
        <v>69</v>
      </c>
      <c r="C16" s="8" t="s">
        <v>16</v>
      </c>
      <c r="D16" s="9">
        <v>9</v>
      </c>
      <c r="E16" s="10">
        <v>1</v>
      </c>
      <c r="F16" s="58"/>
      <c r="G16" s="59"/>
    </row>
    <row r="17" spans="1:7" x14ac:dyDescent="0.25">
      <c r="A17" s="78"/>
      <c r="B17" s="12"/>
      <c r="C17" s="12"/>
      <c r="D17" s="56" t="s">
        <v>70</v>
      </c>
      <c r="E17" s="57"/>
      <c r="F17" s="62"/>
      <c r="G17" s="63"/>
    </row>
    <row r="18" spans="1:7" x14ac:dyDescent="0.25">
      <c r="A18" s="12"/>
      <c r="B18" s="12"/>
      <c r="C18" s="12"/>
      <c r="D18" s="60" t="s">
        <v>71</v>
      </c>
      <c r="E18" s="61"/>
      <c r="F18" s="81"/>
      <c r="G18" s="82"/>
    </row>
    <row r="19" spans="1:7" ht="15" customHeight="1" x14ac:dyDescent="0.25">
      <c r="A19" s="2"/>
      <c r="B19" s="2"/>
      <c r="C19" s="12"/>
      <c r="D19" s="60" t="s">
        <v>68</v>
      </c>
      <c r="E19" s="61"/>
      <c r="F19" s="83"/>
      <c r="G19" s="83"/>
    </row>
    <row r="20" spans="1:7" x14ac:dyDescent="0.25">
      <c r="A20" s="78"/>
      <c r="B20" s="12"/>
      <c r="C20" s="12"/>
      <c r="D20" s="92" t="s">
        <v>70</v>
      </c>
      <c r="E20" s="93"/>
      <c r="F20" s="94"/>
      <c r="G20" s="95"/>
    </row>
    <row r="21" spans="1:7" x14ac:dyDescent="0.25">
      <c r="A21" s="12"/>
      <c r="B21" s="12"/>
      <c r="C21" s="12"/>
      <c r="D21" s="96" t="s">
        <v>83</v>
      </c>
      <c r="E21" s="97"/>
      <c r="F21" s="98"/>
      <c r="G21" s="99"/>
    </row>
    <row r="22" spans="1:7" x14ac:dyDescent="0.25">
      <c r="A22" s="2"/>
      <c r="B22" s="2"/>
      <c r="C22" s="12"/>
      <c r="D22" s="96" t="s">
        <v>68</v>
      </c>
      <c r="E22" s="97"/>
      <c r="F22" s="98"/>
      <c r="G22" s="99"/>
    </row>
    <row r="23" spans="1:7" x14ac:dyDescent="0.25">
      <c r="A23" s="2"/>
      <c r="B23" s="12"/>
      <c r="C23" s="12"/>
      <c r="D23" s="16"/>
      <c r="E23" s="12"/>
      <c r="F23" s="84"/>
      <c r="G23" s="85"/>
    </row>
    <row r="24" spans="1:7" x14ac:dyDescent="0.25">
      <c r="A24" s="2"/>
      <c r="B24" s="12"/>
      <c r="C24" s="12"/>
      <c r="D24" s="100" t="s">
        <v>84</v>
      </c>
      <c r="E24" s="100"/>
      <c r="F24" s="100"/>
      <c r="G24" s="100"/>
    </row>
    <row r="25" spans="1:7" x14ac:dyDescent="0.25">
      <c r="A25" s="2"/>
      <c r="B25" s="12"/>
      <c r="C25" s="12"/>
      <c r="D25" s="101"/>
      <c r="E25" s="101"/>
      <c r="F25" s="101"/>
      <c r="G25" s="101"/>
    </row>
  </sheetData>
  <mergeCells count="1">
    <mergeCell ref="D24:G25"/>
  </mergeCells>
  <pageMargins left="0.7" right="0.7" top="0.75" bottom="0.75" header="0.3" footer="0.3"/>
  <pageSetup paperSize="9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9759E7-E9B3-4625-94A8-B1D945901F51}">
  <dimension ref="A1:G17"/>
  <sheetViews>
    <sheetView workbookViewId="0">
      <selection activeCell="B25" sqref="B25"/>
    </sheetView>
  </sheetViews>
  <sheetFormatPr defaultRowHeight="15" x14ac:dyDescent="0.25"/>
  <cols>
    <col min="2" max="2" width="37.42578125" customWidth="1"/>
    <col min="7" max="7" width="12" bestFit="1" customWidth="1"/>
  </cols>
  <sheetData>
    <row r="1" spans="1:7" x14ac:dyDescent="0.25">
      <c r="A1" s="3"/>
      <c r="B1" s="2"/>
      <c r="C1" s="2"/>
      <c r="D1" s="2"/>
      <c r="E1" s="2"/>
      <c r="F1" s="2"/>
      <c r="G1" s="2"/>
    </row>
    <row r="2" spans="1:7" x14ac:dyDescent="0.25">
      <c r="A2" s="2"/>
      <c r="B2" s="12"/>
      <c r="C2" s="12"/>
      <c r="D2" s="16"/>
      <c r="E2" s="12"/>
      <c r="F2" s="84"/>
      <c r="G2" s="85"/>
    </row>
    <row r="3" spans="1:7" x14ac:dyDescent="0.25">
      <c r="A3" s="3" t="s">
        <v>39</v>
      </c>
      <c r="B3" s="2"/>
      <c r="C3" s="2"/>
      <c r="D3" s="2"/>
      <c r="E3" s="2"/>
      <c r="F3" s="2"/>
      <c r="G3" s="2"/>
    </row>
    <row r="4" spans="1:7" x14ac:dyDescent="0.25">
      <c r="A4" s="14" t="s">
        <v>1</v>
      </c>
      <c r="B4" s="14" t="s">
        <v>5</v>
      </c>
      <c r="C4" s="14" t="s">
        <v>17</v>
      </c>
      <c r="D4" s="14" t="s">
        <v>2</v>
      </c>
      <c r="E4" s="14" t="s">
        <v>7</v>
      </c>
      <c r="F4" s="14" t="s">
        <v>72</v>
      </c>
      <c r="G4" s="14" t="s">
        <v>73</v>
      </c>
    </row>
    <row r="5" spans="1:7" x14ac:dyDescent="0.25">
      <c r="A5" s="15"/>
      <c r="B5" s="15"/>
      <c r="C5" s="15" t="s">
        <v>18</v>
      </c>
      <c r="D5" s="15"/>
      <c r="E5" s="15"/>
      <c r="F5" s="15" t="s">
        <v>74</v>
      </c>
      <c r="G5" s="15" t="s">
        <v>75</v>
      </c>
    </row>
    <row r="6" spans="1:7" ht="36.75" x14ac:dyDescent="0.25">
      <c r="A6" s="32">
        <v>1</v>
      </c>
      <c r="B6" s="33" t="s">
        <v>55</v>
      </c>
      <c r="C6" s="26" t="s">
        <v>23</v>
      </c>
      <c r="D6" s="27">
        <v>784</v>
      </c>
      <c r="E6" s="28">
        <v>10</v>
      </c>
      <c r="F6" s="54"/>
      <c r="G6" s="86"/>
    </row>
    <row r="7" spans="1:7" ht="24.75" x14ac:dyDescent="0.25">
      <c r="A7" s="24">
        <v>2</v>
      </c>
      <c r="B7" s="7" t="s">
        <v>41</v>
      </c>
      <c r="C7" s="8" t="s">
        <v>13</v>
      </c>
      <c r="D7" s="90">
        <v>8</v>
      </c>
      <c r="E7" s="10">
        <v>4</v>
      </c>
      <c r="F7" s="54"/>
      <c r="G7" s="86"/>
    </row>
    <row r="8" spans="1:7" ht="24.75" x14ac:dyDescent="0.25">
      <c r="A8" s="24">
        <v>3</v>
      </c>
      <c r="B8" s="7" t="s">
        <v>42</v>
      </c>
      <c r="C8" s="8" t="s">
        <v>13</v>
      </c>
      <c r="D8" s="9">
        <v>23</v>
      </c>
      <c r="E8" s="10">
        <v>1</v>
      </c>
      <c r="F8" s="55"/>
      <c r="G8" s="86"/>
    </row>
    <row r="9" spans="1:7" ht="36.75" x14ac:dyDescent="0.25">
      <c r="A9" s="24">
        <v>4</v>
      </c>
      <c r="B9" s="7" t="s">
        <v>43</v>
      </c>
      <c r="C9" s="8" t="s">
        <v>13</v>
      </c>
      <c r="D9" s="90">
        <v>2</v>
      </c>
      <c r="E9" s="10">
        <v>1</v>
      </c>
      <c r="F9" s="55"/>
      <c r="G9" s="86"/>
    </row>
    <row r="10" spans="1:7" x14ac:dyDescent="0.25">
      <c r="A10" s="78"/>
      <c r="B10" s="12"/>
      <c r="C10" s="12"/>
      <c r="D10" s="56" t="s">
        <v>66</v>
      </c>
      <c r="E10" s="57"/>
      <c r="F10" s="11"/>
      <c r="G10" s="59"/>
    </row>
    <row r="11" spans="1:7" x14ac:dyDescent="0.25">
      <c r="A11" s="12"/>
      <c r="B11" s="12"/>
      <c r="C11" s="12"/>
      <c r="D11" s="60" t="s">
        <v>67</v>
      </c>
      <c r="E11" s="61"/>
      <c r="F11" s="62"/>
      <c r="G11" s="63"/>
    </row>
    <row r="12" spans="1:7" x14ac:dyDescent="0.25">
      <c r="A12" s="12"/>
      <c r="B12" s="12"/>
      <c r="C12" s="12"/>
      <c r="D12" s="60" t="s">
        <v>68</v>
      </c>
      <c r="E12" s="61"/>
      <c r="F12" s="62"/>
      <c r="G12" s="63"/>
    </row>
    <row r="13" spans="1:7" x14ac:dyDescent="0.25">
      <c r="A13" s="12"/>
      <c r="B13" s="12"/>
      <c r="C13" s="12"/>
      <c r="D13" s="16"/>
      <c r="E13" s="12"/>
      <c r="F13" s="84"/>
      <c r="G13" s="85"/>
    </row>
    <row r="14" spans="1:7" x14ac:dyDescent="0.25">
      <c r="A14" s="12"/>
      <c r="B14" s="12"/>
      <c r="C14" s="12"/>
      <c r="D14" s="16"/>
      <c r="E14" s="12"/>
      <c r="F14" s="84"/>
      <c r="G14" s="85"/>
    </row>
    <row r="15" spans="1:7" x14ac:dyDescent="0.25">
      <c r="A15" s="12"/>
      <c r="B15" s="12"/>
      <c r="C15" s="12"/>
      <c r="D15" s="100" t="s">
        <v>84</v>
      </c>
      <c r="E15" s="100"/>
      <c r="F15" s="100"/>
      <c r="G15" s="100"/>
    </row>
    <row r="16" spans="1:7" x14ac:dyDescent="0.25">
      <c r="A16" s="12"/>
      <c r="B16" s="12"/>
      <c r="C16" s="12"/>
      <c r="D16" s="101"/>
      <c r="E16" s="101"/>
      <c r="F16" s="101"/>
      <c r="G16" s="101"/>
    </row>
    <row r="17" spans="1:7" x14ac:dyDescent="0.25">
      <c r="A17" s="12"/>
      <c r="B17" s="12"/>
      <c r="C17" s="12"/>
      <c r="D17" s="16"/>
      <c r="E17" s="12"/>
      <c r="F17" s="84"/>
      <c r="G17" s="85"/>
    </row>
  </sheetData>
  <mergeCells count="1">
    <mergeCell ref="D15:G16"/>
  </mergeCells>
  <pageMargins left="0.7" right="0.7" top="0.75" bottom="0.75" header="0.3" footer="0.3"/>
  <pageSetup paperSize="9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A1C2F2-F0E9-4323-9A87-A46B3E02CA49}">
  <dimension ref="A1:G19"/>
  <sheetViews>
    <sheetView topLeftCell="A10" workbookViewId="0">
      <selection activeCell="H25" sqref="H25"/>
    </sheetView>
  </sheetViews>
  <sheetFormatPr defaultRowHeight="15" x14ac:dyDescent="0.25"/>
  <cols>
    <col min="2" max="2" width="37.42578125" customWidth="1"/>
    <col min="7" max="7" width="12" bestFit="1" customWidth="1"/>
  </cols>
  <sheetData>
    <row r="1" spans="1:7" x14ac:dyDescent="0.25">
      <c r="A1" s="3" t="s">
        <v>3</v>
      </c>
      <c r="B1" s="2"/>
      <c r="C1" s="2"/>
      <c r="D1" s="2"/>
      <c r="E1" s="2"/>
      <c r="F1" s="2"/>
      <c r="G1" s="2"/>
    </row>
    <row r="2" spans="1:7" x14ac:dyDescent="0.25">
      <c r="A2" s="21" t="s">
        <v>1</v>
      </c>
      <c r="B2" s="21" t="s">
        <v>5</v>
      </c>
      <c r="C2" s="22" t="s">
        <v>6</v>
      </c>
      <c r="D2" s="21" t="s">
        <v>2</v>
      </c>
      <c r="E2" s="21" t="s">
        <v>7</v>
      </c>
      <c r="F2" s="64" t="s">
        <v>64</v>
      </c>
      <c r="G2" s="64" t="s">
        <v>65</v>
      </c>
    </row>
    <row r="3" spans="1:7" ht="48.75" x14ac:dyDescent="0.25">
      <c r="A3" s="66">
        <v>1</v>
      </c>
      <c r="B3" s="67" t="s">
        <v>79</v>
      </c>
      <c r="C3" s="68" t="s">
        <v>9</v>
      </c>
      <c r="D3" s="35">
        <f>324*60/100</f>
        <v>194.4</v>
      </c>
      <c r="E3" s="36">
        <f>147-38</f>
        <v>109</v>
      </c>
      <c r="F3" s="54"/>
      <c r="G3" s="55"/>
    </row>
    <row r="4" spans="1:7" ht="36.75" x14ac:dyDescent="0.25">
      <c r="A4" s="65">
        <v>2</v>
      </c>
      <c r="B4" s="7" t="s">
        <v>44</v>
      </c>
      <c r="C4" s="8" t="s">
        <v>13</v>
      </c>
      <c r="D4" s="9">
        <v>3</v>
      </c>
      <c r="E4" s="10">
        <f>52-13</f>
        <v>39</v>
      </c>
      <c r="F4" s="54"/>
      <c r="G4" s="55"/>
    </row>
    <row r="5" spans="1:7" ht="36.75" x14ac:dyDescent="0.25">
      <c r="A5" s="65">
        <v>3</v>
      </c>
      <c r="B5" s="7" t="s">
        <v>45</v>
      </c>
      <c r="C5" s="8" t="s">
        <v>13</v>
      </c>
      <c r="D5" s="9">
        <v>1</v>
      </c>
      <c r="E5" s="10">
        <f>52-13</f>
        <v>39</v>
      </c>
      <c r="F5" s="54"/>
      <c r="G5" s="55"/>
    </row>
    <row r="6" spans="1:7" ht="36.75" x14ac:dyDescent="0.25">
      <c r="A6" s="65">
        <v>4</v>
      </c>
      <c r="B6" s="7" t="s">
        <v>46</v>
      </c>
      <c r="C6" s="8" t="s">
        <v>13</v>
      </c>
      <c r="D6" s="9">
        <v>1</v>
      </c>
      <c r="E6" s="10">
        <f>52-13</f>
        <v>39</v>
      </c>
      <c r="F6" s="54"/>
      <c r="G6" s="55"/>
    </row>
    <row r="7" spans="1:7" ht="36.75" x14ac:dyDescent="0.25">
      <c r="A7" s="32">
        <v>5</v>
      </c>
      <c r="B7" s="37" t="s">
        <v>47</v>
      </c>
      <c r="C7" s="38" t="s">
        <v>13</v>
      </c>
      <c r="D7" s="39">
        <v>19</v>
      </c>
      <c r="E7" s="40">
        <f>52-13</f>
        <v>39</v>
      </c>
      <c r="F7" s="54"/>
      <c r="G7" s="55"/>
    </row>
    <row r="8" spans="1:7" ht="24.75" x14ac:dyDescent="0.25">
      <c r="A8" s="24">
        <v>6</v>
      </c>
      <c r="B8" s="7" t="s">
        <v>48</v>
      </c>
      <c r="C8" s="8" t="s">
        <v>13</v>
      </c>
      <c r="D8" s="9">
        <v>3</v>
      </c>
      <c r="E8" s="10">
        <f>6-1</f>
        <v>5</v>
      </c>
      <c r="F8" s="54"/>
      <c r="G8" s="55"/>
    </row>
    <row r="9" spans="1:7" ht="36.75" x14ac:dyDescent="0.25">
      <c r="A9" s="32">
        <v>7</v>
      </c>
      <c r="B9" s="37" t="s">
        <v>49</v>
      </c>
      <c r="C9" s="38" t="s">
        <v>13</v>
      </c>
      <c r="D9" s="39">
        <v>1</v>
      </c>
      <c r="E9" s="40">
        <f>15-1</f>
        <v>14</v>
      </c>
      <c r="F9" s="54"/>
      <c r="G9" s="55"/>
    </row>
    <row r="10" spans="1:7" ht="24.75" x14ac:dyDescent="0.25">
      <c r="A10" s="24">
        <v>9</v>
      </c>
      <c r="B10" s="37" t="s">
        <v>56</v>
      </c>
      <c r="C10" s="38" t="s">
        <v>24</v>
      </c>
      <c r="D10" s="39">
        <v>1</v>
      </c>
      <c r="E10" s="40">
        <f>20-3</f>
        <v>17</v>
      </c>
      <c r="F10" s="54"/>
      <c r="G10" s="55"/>
    </row>
    <row r="11" spans="1:7" ht="35.25" customHeight="1" x14ac:dyDescent="0.25">
      <c r="A11" s="24">
        <v>9</v>
      </c>
      <c r="B11" s="7" t="s">
        <v>50</v>
      </c>
      <c r="C11" s="8" t="s">
        <v>13</v>
      </c>
      <c r="D11" s="10">
        <v>1</v>
      </c>
      <c r="E11" s="10">
        <v>10</v>
      </c>
      <c r="F11" s="54"/>
      <c r="G11" s="55"/>
    </row>
    <row r="12" spans="1:7" ht="41.25" customHeight="1" x14ac:dyDescent="0.25">
      <c r="A12" s="24">
        <v>10</v>
      </c>
      <c r="B12" s="7" t="s">
        <v>51</v>
      </c>
      <c r="C12" s="8" t="s">
        <v>13</v>
      </c>
      <c r="D12" s="10">
        <v>1</v>
      </c>
      <c r="E12" s="10">
        <v>30</v>
      </c>
      <c r="F12" s="55"/>
      <c r="G12" s="55"/>
    </row>
    <row r="13" spans="1:7" ht="24.75" x14ac:dyDescent="0.25">
      <c r="A13" s="24">
        <v>11</v>
      </c>
      <c r="B13" s="7" t="s">
        <v>82</v>
      </c>
      <c r="C13" s="8" t="s">
        <v>13</v>
      </c>
      <c r="D13" s="10">
        <v>1</v>
      </c>
      <c r="E13" s="10">
        <v>4</v>
      </c>
      <c r="F13" s="55"/>
      <c r="G13" s="55"/>
    </row>
    <row r="14" spans="1:7" x14ac:dyDescent="0.25">
      <c r="A14" s="78"/>
      <c r="B14" s="12"/>
      <c r="C14" s="12"/>
      <c r="D14" s="56" t="s">
        <v>66</v>
      </c>
      <c r="E14" s="57"/>
      <c r="F14" s="58"/>
      <c r="G14" s="59"/>
    </row>
    <row r="15" spans="1:7" x14ac:dyDescent="0.25">
      <c r="A15" s="12"/>
      <c r="B15" s="12"/>
      <c r="C15" s="12"/>
      <c r="D15" s="60" t="s">
        <v>67</v>
      </c>
      <c r="E15" s="61"/>
      <c r="F15" s="62"/>
      <c r="G15" s="63"/>
    </row>
    <row r="16" spans="1:7" x14ac:dyDescent="0.25">
      <c r="A16" s="12"/>
      <c r="B16" s="12"/>
      <c r="C16" s="12"/>
      <c r="D16" s="60" t="s">
        <v>68</v>
      </c>
      <c r="E16" s="61"/>
      <c r="F16" s="62"/>
      <c r="G16" s="63"/>
    </row>
    <row r="17" spans="1:7" x14ac:dyDescent="0.25">
      <c r="A17" s="12"/>
      <c r="B17" s="12"/>
      <c r="C17" s="12"/>
      <c r="D17" s="16"/>
      <c r="E17" s="12"/>
      <c r="F17" s="84"/>
      <c r="G17" s="85"/>
    </row>
    <row r="18" spans="1:7" x14ac:dyDescent="0.25">
      <c r="D18" s="100" t="s">
        <v>84</v>
      </c>
      <c r="E18" s="100"/>
      <c r="F18" s="100"/>
      <c r="G18" s="100"/>
    </row>
    <row r="19" spans="1:7" x14ac:dyDescent="0.25">
      <c r="D19" s="101"/>
      <c r="E19" s="101"/>
      <c r="F19" s="101"/>
      <c r="G19" s="101"/>
    </row>
  </sheetData>
  <mergeCells count="1">
    <mergeCell ref="D18:G19"/>
  </mergeCells>
  <pageMargins left="0.7" right="0.7" top="0.75" bottom="0.75" header="0.3" footer="0.3"/>
  <pageSetup paperSize="9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708A88-626C-43EF-8106-25F653919ACF}">
  <dimension ref="A2:G17"/>
  <sheetViews>
    <sheetView workbookViewId="0">
      <selection activeCell="L11" sqref="L11"/>
    </sheetView>
  </sheetViews>
  <sheetFormatPr defaultRowHeight="15" x14ac:dyDescent="0.25"/>
  <cols>
    <col min="2" max="2" width="37.42578125" customWidth="1"/>
    <col min="7" max="7" width="12" bestFit="1" customWidth="1"/>
  </cols>
  <sheetData>
    <row r="2" spans="1:7" x14ac:dyDescent="0.25">
      <c r="A2" s="3" t="s">
        <v>19</v>
      </c>
      <c r="B2" s="2"/>
      <c r="C2" s="2"/>
      <c r="D2" s="2"/>
      <c r="E2" s="2"/>
      <c r="F2" s="2"/>
      <c r="G2" s="2"/>
    </row>
    <row r="3" spans="1:7" x14ac:dyDescent="0.25">
      <c r="A3" s="21" t="s">
        <v>1</v>
      </c>
      <c r="B3" s="21" t="s">
        <v>5</v>
      </c>
      <c r="C3" s="22" t="s">
        <v>6</v>
      </c>
      <c r="D3" s="21" t="s">
        <v>2</v>
      </c>
      <c r="E3" s="21" t="s">
        <v>7</v>
      </c>
      <c r="F3" s="64" t="s">
        <v>64</v>
      </c>
      <c r="G3" s="64" t="s">
        <v>65</v>
      </c>
    </row>
    <row r="4" spans="1:7" ht="36.75" x14ac:dyDescent="0.25">
      <c r="A4" s="24">
        <v>1</v>
      </c>
      <c r="B4" s="7" t="s">
        <v>58</v>
      </c>
      <c r="C4" s="8" t="s">
        <v>13</v>
      </c>
      <c r="D4" s="9">
        <v>8</v>
      </c>
      <c r="E4" s="10">
        <v>9</v>
      </c>
      <c r="F4" s="54"/>
      <c r="G4" s="55"/>
    </row>
    <row r="5" spans="1:7" ht="24.75" x14ac:dyDescent="0.25">
      <c r="A5" s="24">
        <v>2</v>
      </c>
      <c r="B5" s="7" t="s">
        <v>59</v>
      </c>
      <c r="C5" s="8" t="s">
        <v>13</v>
      </c>
      <c r="D5" s="9">
        <v>1</v>
      </c>
      <c r="E5" s="10">
        <v>9</v>
      </c>
      <c r="F5" s="54"/>
      <c r="G5" s="55"/>
    </row>
    <row r="6" spans="1:7" ht="24.75" x14ac:dyDescent="0.25">
      <c r="A6" s="24">
        <v>3</v>
      </c>
      <c r="B6" s="7" t="s">
        <v>60</v>
      </c>
      <c r="C6" s="8" t="s">
        <v>13</v>
      </c>
      <c r="D6" s="9">
        <v>2</v>
      </c>
      <c r="E6" s="10">
        <v>9</v>
      </c>
      <c r="F6" s="55"/>
      <c r="G6" s="55"/>
    </row>
    <row r="7" spans="1:7" ht="36.75" x14ac:dyDescent="0.25">
      <c r="A7" s="72">
        <v>4</v>
      </c>
      <c r="B7" s="73" t="s">
        <v>57</v>
      </c>
      <c r="C7" s="74" t="s">
        <v>14</v>
      </c>
      <c r="D7" s="75">
        <v>322</v>
      </c>
      <c r="E7" s="76">
        <v>9</v>
      </c>
      <c r="F7" s="11"/>
      <c r="G7" s="55"/>
    </row>
    <row r="8" spans="1:7" ht="36.75" x14ac:dyDescent="0.25">
      <c r="A8" s="24">
        <v>5</v>
      </c>
      <c r="B8" s="7" t="s">
        <v>63</v>
      </c>
      <c r="C8" s="8" t="s">
        <v>14</v>
      </c>
      <c r="D8" s="9">
        <v>300</v>
      </c>
      <c r="E8" s="10">
        <v>1</v>
      </c>
      <c r="F8" s="84"/>
      <c r="G8" s="55"/>
    </row>
    <row r="9" spans="1:7" ht="24.75" x14ac:dyDescent="0.25">
      <c r="A9" s="24">
        <v>6</v>
      </c>
      <c r="B9" s="7" t="s">
        <v>61</v>
      </c>
      <c r="C9" s="8" t="s">
        <v>14</v>
      </c>
      <c r="D9" s="9">
        <v>9</v>
      </c>
      <c r="E9" s="10">
        <v>39</v>
      </c>
      <c r="F9" s="87"/>
      <c r="G9" s="55"/>
    </row>
    <row r="10" spans="1:7" ht="24.75" x14ac:dyDescent="0.25">
      <c r="A10" s="24">
        <v>7</v>
      </c>
      <c r="B10" s="7" t="s">
        <v>32</v>
      </c>
      <c r="C10" s="8" t="s">
        <v>13</v>
      </c>
      <c r="D10" s="9">
        <v>100</v>
      </c>
      <c r="E10" s="10">
        <v>1</v>
      </c>
      <c r="F10" s="55"/>
      <c r="G10" s="55"/>
    </row>
    <row r="11" spans="1:7" x14ac:dyDescent="0.25">
      <c r="D11" s="56" t="s">
        <v>66</v>
      </c>
      <c r="E11" s="57"/>
      <c r="F11" s="58"/>
      <c r="G11" s="59"/>
    </row>
    <row r="12" spans="1:7" x14ac:dyDescent="0.25">
      <c r="D12" s="60" t="s">
        <v>67</v>
      </c>
      <c r="E12" s="61"/>
      <c r="F12" s="62"/>
      <c r="G12" s="63"/>
    </row>
    <row r="13" spans="1:7" x14ac:dyDescent="0.25">
      <c r="D13" s="60" t="s">
        <v>68</v>
      </c>
      <c r="E13" s="61"/>
      <c r="F13" s="62"/>
      <c r="G13" s="63"/>
    </row>
    <row r="16" spans="1:7" x14ac:dyDescent="0.25">
      <c r="D16" s="100" t="s">
        <v>84</v>
      </c>
      <c r="E16" s="100"/>
      <c r="F16" s="100"/>
      <c r="G16" s="100"/>
    </row>
    <row r="17" spans="4:7" x14ac:dyDescent="0.25">
      <c r="D17" s="101"/>
      <c r="E17" s="101"/>
      <c r="F17" s="101"/>
      <c r="G17" s="101"/>
    </row>
  </sheetData>
  <mergeCells count="1">
    <mergeCell ref="D16:G17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8</vt:i4>
      </vt:variant>
    </vt:vector>
  </HeadingPairs>
  <TitlesOfParts>
    <vt:vector size="8" baseType="lpstr">
      <vt:lpstr>Przedmiar  1</vt:lpstr>
      <vt:lpstr>Przedmiar 2</vt:lpstr>
      <vt:lpstr>Przedmiar 3</vt:lpstr>
      <vt:lpstr>Przedmiar 4</vt:lpstr>
      <vt:lpstr>Kalkulacja ceny oferty-Zadanie1</vt:lpstr>
      <vt:lpstr>Kalkulacja ceny oferty-Zadanie2</vt:lpstr>
      <vt:lpstr>Kalkulacja ceny oferty-Zadanie3</vt:lpstr>
      <vt:lpstr>Kalkulacja ceny oferty-Zadanie4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Ewa Dudziak</dc:creator>
  <cp:lastModifiedBy>Elżbieta Kościelska</cp:lastModifiedBy>
  <cp:lastPrinted>2025-01-02T10:11:57Z</cp:lastPrinted>
  <dcterms:created xsi:type="dcterms:W3CDTF">2021-10-07T11:43:02Z</dcterms:created>
  <dcterms:modified xsi:type="dcterms:W3CDTF">2025-01-02T10:14:56Z</dcterms:modified>
</cp:coreProperties>
</file>