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a\BZP\2022\BZP.272.31.2022 - Udzielenie kredytu bankowego\SWZ z załącznikami\"/>
    </mc:Choice>
  </mc:AlternateContent>
  <xr:revisionPtr revIDLastSave="0" documentId="13_ncr:1_{22C45BEC-F4D9-47A3-8B8B-5AA1E69074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" sheetId="4" r:id="rId1"/>
  </sheets>
  <definedNames>
    <definedName name="_xlnm.Print_Area" localSheetId="0">Harmonogram!$B$2:$H$67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4" l="1"/>
  <c r="D51" i="4" l="1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G23" i="4"/>
  <c r="F24" i="4" l="1"/>
  <c r="E51" i="4"/>
  <c r="E54" i="4" s="1"/>
  <c r="E55" i="4" s="1"/>
  <c r="F23" i="4"/>
  <c r="G24" i="4"/>
  <c r="F25" i="4" l="1"/>
  <c r="G25" i="4"/>
  <c r="F26" i="4" l="1"/>
  <c r="G26" i="4"/>
  <c r="G27" i="4" l="1"/>
  <c r="F27" i="4"/>
  <c r="F28" i="4" l="1"/>
  <c r="G28" i="4"/>
  <c r="F29" i="4" l="1"/>
  <c r="G29" i="4"/>
  <c r="F30" i="4" l="1"/>
  <c r="G30" i="4"/>
  <c r="G31" i="4" l="1"/>
  <c r="F31" i="4"/>
  <c r="F32" i="4" l="1"/>
  <c r="G32" i="4"/>
  <c r="F33" i="4" l="1"/>
  <c r="G33" i="4"/>
  <c r="F34" i="4" l="1"/>
  <c r="G34" i="4"/>
  <c r="G35" i="4" l="1"/>
  <c r="F35" i="4"/>
  <c r="F36" i="4" l="1"/>
  <c r="G36" i="4"/>
  <c r="G37" i="4" l="1"/>
  <c r="F37" i="4"/>
  <c r="F38" i="4" l="1"/>
  <c r="G38" i="4"/>
  <c r="F39" i="4" l="1"/>
  <c r="G39" i="4"/>
  <c r="F40" i="4" l="1"/>
  <c r="G40" i="4"/>
  <c r="G41" i="4" l="1"/>
  <c r="F41" i="4"/>
  <c r="F42" i="4" l="1"/>
  <c r="G42" i="4"/>
  <c r="F43" i="4" l="1"/>
  <c r="G43" i="4"/>
  <c r="F44" i="4" l="1"/>
  <c r="G44" i="4"/>
  <c r="G45" i="4" l="1"/>
  <c r="F45" i="4"/>
  <c r="F46" i="4" l="1"/>
  <c r="G46" i="4"/>
  <c r="F47" i="4" l="1"/>
  <c r="G47" i="4"/>
  <c r="F48" i="4" l="1"/>
  <c r="G48" i="4"/>
  <c r="G49" i="4" l="1"/>
  <c r="F49" i="4"/>
  <c r="F50" i="4" l="1"/>
  <c r="F51" i="4" s="1"/>
  <c r="G50" i="4"/>
</calcChain>
</file>

<file path=xl/sharedStrings.xml><?xml version="1.0" encoding="utf-8"?>
<sst xmlns="http://schemas.openxmlformats.org/spreadsheetml/2006/main" count="66" uniqueCount="39">
  <si>
    <t>Kwota kredytu</t>
  </si>
  <si>
    <t>Oprocentowanie</t>
  </si>
  <si>
    <t>ilość rat kapitałowych</t>
  </si>
  <si>
    <t>Lp</t>
  </si>
  <si>
    <t>Rata kapitałowa</t>
  </si>
  <si>
    <t>Saldo po spłacie</t>
  </si>
  <si>
    <t>okres</t>
  </si>
  <si>
    <t>Razem</t>
  </si>
  <si>
    <t>odsetki miesięcznie</t>
  </si>
  <si>
    <t>liczba dni</t>
  </si>
  <si>
    <t>Wyjaśnienia</t>
  </si>
  <si>
    <t>Marża Banku</t>
  </si>
  <si>
    <t>Prowizja przygotowawcza</t>
  </si>
  <si>
    <t>Planowana data uruchomienia kredytu</t>
  </si>
  <si>
    <t>Liczba bazowa dni w roku do wyliczenia</t>
  </si>
  <si>
    <t>Koszty kredytu</t>
  </si>
  <si>
    <t>…………………………………………………..</t>
  </si>
  <si>
    <t>pieczęć i podpis oferenta</t>
  </si>
  <si>
    <t>Wysokość miesiącznych odsetek z tytułu kredytu należy wyliczyć według poniższego wzoru</t>
  </si>
  <si>
    <t xml:space="preserve">saldo kredytu x oprocentowanie x faktyczna liczba dni w miesiącu </t>
  </si>
  <si>
    <t>liczba bazowa dni</t>
  </si>
  <si>
    <t>miejscowość i data</t>
  </si>
  <si>
    <t>Stawka referencyjna przyjeta do kalkulacji (%)</t>
  </si>
  <si>
    <t>Proszę o wypełnienie pustych miejsc w tabeli z założeniami do kalkulacji kredytu oraz wyliczenie łącznych kosztów kredytu</t>
  </si>
  <si>
    <t>odsetki miesięczne =</t>
  </si>
  <si>
    <t>Spłata kredytu w ratach miesięcznych</t>
  </si>
  <si>
    <t>łącznie               (3+4)</t>
  </si>
  <si>
    <t>HARMONOGRAM SPŁATY KREDYTU</t>
  </si>
  <si>
    <t>Dane klienta</t>
  </si>
  <si>
    <t>Dane kredytu</t>
  </si>
  <si>
    <t xml:space="preserve">     WOJEWÓDZTWO PODLASKIE</t>
  </si>
  <si>
    <t xml:space="preserve">     ul. Kardynała Stefana Wyszyńskiego 1</t>
  </si>
  <si>
    <t xml:space="preserve">    15 - 888 Białystok</t>
  </si>
  <si>
    <t xml:space="preserve">     NIP 542-25-42-016</t>
  </si>
  <si>
    <t xml:space="preserve">     REGON 050658404</t>
  </si>
  <si>
    <t>-</t>
  </si>
  <si>
    <t>……………………………………………</t>
  </si>
  <si>
    <t>Łączna kwota odsetek za okres kredytowania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</si>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</sst>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z_ł_-;\-* #,##0\ _z_ł_-;_-* &quot;-&quot;\ _z_ł_-;_-@_-"/>
    <numFmt numFmtId="165" formatCode="_-* #,##0.00\ _z_ł_-;\-* #,##0.00\ _z_ł_-;_-* &quot;-&quot;??\ _z_ł_-;_-@_-"/>
    <numFmt numFmtId="166" formatCode="0.000%"/>
    <numFmt numFmtId="167" formatCode="yyyy/mm/dd;@"/>
    <numFmt numFmtId="168" formatCode="#,##0.00_ ;[Red]\-#,##0.00\ "/>
  </numFmts>
  <fonts count="6" x14ac:knownFonts="1">
    <font>
      <sz val="10"/>
      <name val="Arial CE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i/>
      <sz val="6"/>
      <name val="Tahoma"/>
      <family val="2"/>
      <charset val="238"/>
    </font>
    <font>
      <sz val="6"/>
      <name val="Tahoma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 applyAlignment="1">
      <alignment horizontal="right" vertical="center" wrapText="1" indent="1"/>
    </xf>
    <xf numFmtId="0" fontId="2" fillId="0" borderId="0" xfId="0" applyFont="1"/>
    <xf numFmtId="0" fontId="1" fillId="0" borderId="0" xfId="0" applyFont="1"/>
    <xf numFmtId="0" fontId="2" fillId="0" borderId="0" xfId="0" applyFont="1" applyFill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vertical="center" wrapText="1" indent="1"/>
    </xf>
    <xf numFmtId="167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right" vertical="center" wrapText="1" indent="1"/>
    </xf>
    <xf numFmtId="164" fontId="2" fillId="0" borderId="3" xfId="0" applyNumberFormat="1" applyFont="1" applyBorder="1" applyAlignment="1">
      <alignment horizontal="right" vertical="center" wrapText="1" indent="1"/>
    </xf>
    <xf numFmtId="1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 vertical="center" wrapText="1" inden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 shrinkToFit="1"/>
    </xf>
    <xf numFmtId="3" fontId="2" fillId="0" borderId="0" xfId="0" applyNumberFormat="1" applyFont="1" applyFill="1" applyBorder="1" applyAlignment="1" applyProtection="1">
      <alignment horizontal="right" vertical="center" wrapText="1" indent="1"/>
    </xf>
    <xf numFmtId="166" fontId="2" fillId="0" borderId="0" xfId="0" applyNumberFormat="1" applyFont="1" applyFill="1" applyBorder="1" applyAlignment="1" applyProtection="1">
      <alignment horizontal="right" vertical="center" wrapText="1" indent="1"/>
    </xf>
    <xf numFmtId="166" fontId="2" fillId="0" borderId="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right" vertical="center" wrapText="1" indent="1"/>
    </xf>
    <xf numFmtId="14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shrinkToFit="1"/>
    </xf>
    <xf numFmtId="0" fontId="2" fillId="0" borderId="0" xfId="0" applyFont="1"/>
    <xf numFmtId="0" fontId="2" fillId="0" borderId="0" xfId="0" applyFont="1"/>
    <xf numFmtId="165" fontId="2" fillId="0" borderId="3" xfId="0" applyNumberFormat="1" applyFont="1" applyFill="1" applyBorder="1" applyAlignment="1">
      <alignment horizontal="right" vertical="center" indent="1"/>
    </xf>
    <xf numFmtId="4" fontId="2" fillId="0" borderId="0" xfId="0" applyNumberFormat="1" applyFont="1" applyFill="1" applyBorder="1" applyAlignment="1">
      <alignment vertical="center"/>
    </xf>
    <xf numFmtId="168" fontId="2" fillId="0" borderId="0" xfId="0" applyNumberFormat="1" applyFont="1" applyFill="1" applyBorder="1"/>
    <xf numFmtId="4" fontId="1" fillId="3" borderId="3" xfId="0" applyNumberFormat="1" applyFont="1" applyFill="1" applyBorder="1" applyAlignment="1">
      <alignment horizontal="right" vertical="center" indent="1"/>
    </xf>
    <xf numFmtId="4" fontId="1" fillId="0" borderId="0" xfId="0" applyNumberFormat="1" applyFont="1" applyFill="1" applyBorder="1" applyAlignment="1">
      <alignment vertical="center"/>
    </xf>
    <xf numFmtId="168" fontId="1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1"/>
    </xf>
    <xf numFmtId="4" fontId="1" fillId="4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3" xfId="0" applyFont="1" applyFill="1" applyBorder="1" applyAlignme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wrapText="1" shrinkToFit="1"/>
    </xf>
    <xf numFmtId="10" fontId="2" fillId="0" borderId="0" xfId="0" applyNumberFormat="1" applyFont="1" applyFill="1" applyBorder="1" applyAlignment="1" applyProtection="1">
      <alignment horizontal="right" vertical="center" wrapText="1" indent="1"/>
    </xf>
    <xf numFmtId="10" fontId="2" fillId="0" borderId="0" xfId="0" applyNumberFormat="1" applyFont="1" applyFill="1" applyBorder="1" applyAlignment="1">
      <alignment horizontal="right" vertical="center" inden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90"/>
  <sheetViews>
    <sheetView tabSelected="1" zoomScaleNormal="100" workbookViewId="0">
      <selection activeCell="E16" sqref="E16"/>
    </sheetView>
  </sheetViews>
  <sheetFormatPr defaultRowHeight="10.5" x14ac:dyDescent="0.15"/>
  <cols>
    <col min="1" max="1" width="0.7109375" style="2" customWidth="1"/>
    <col min="2" max="2" width="6.42578125" style="2" customWidth="1"/>
    <col min="3" max="7" width="15.7109375" style="2" customWidth="1"/>
    <col min="8" max="8" width="9.42578125" style="7" customWidth="1"/>
    <col min="9" max="16384" width="9.140625" style="2"/>
  </cols>
  <sheetData>
    <row r="2" spans="2:8" ht="27.75" customHeight="1" x14ac:dyDescent="0.15">
      <c r="B2" s="63" t="s">
        <v>27</v>
      </c>
      <c r="C2" s="63"/>
      <c r="D2" s="63"/>
      <c r="E2" s="63"/>
      <c r="F2" s="63"/>
      <c r="G2" s="63"/>
      <c r="H2" s="63"/>
    </row>
    <row r="3" spans="2:8" x14ac:dyDescent="0.15">
      <c r="B3" s="62" t="s">
        <v>28</v>
      </c>
      <c r="C3" s="62"/>
      <c r="D3" s="62"/>
      <c r="E3" s="40"/>
      <c r="F3" s="40"/>
      <c r="G3" s="40"/>
      <c r="H3" s="31"/>
    </row>
    <row r="4" spans="2:8" x14ac:dyDescent="0.15">
      <c r="B4" s="61" t="s">
        <v>30</v>
      </c>
      <c r="C4" s="61"/>
      <c r="D4" s="61"/>
      <c r="E4" s="37"/>
      <c r="F4" s="37"/>
      <c r="G4" s="37"/>
      <c r="H4" s="32"/>
    </row>
    <row r="5" spans="2:8" x14ac:dyDescent="0.15">
      <c r="B5" s="61" t="s">
        <v>31</v>
      </c>
      <c r="C5" s="61"/>
      <c r="D5" s="61"/>
      <c r="E5" s="37"/>
      <c r="F5" s="37"/>
      <c r="G5" s="37"/>
      <c r="H5" s="33"/>
    </row>
    <row r="6" spans="2:8" ht="10.5" customHeight="1" x14ac:dyDescent="0.15">
      <c r="B6" s="61" t="s">
        <v>32</v>
      </c>
      <c r="C6" s="61"/>
      <c r="D6" s="61"/>
      <c r="E6" s="37"/>
      <c r="F6" s="37"/>
      <c r="G6" s="37"/>
      <c r="H6" s="34"/>
    </row>
    <row r="7" spans="2:8" x14ac:dyDescent="0.15">
      <c r="B7" s="61" t="s">
        <v>34</v>
      </c>
      <c r="C7" s="61"/>
      <c r="D7" s="61"/>
      <c r="E7" s="37"/>
      <c r="F7" s="37"/>
      <c r="G7" s="37"/>
      <c r="H7" s="34"/>
    </row>
    <row r="8" spans="2:8" ht="10.5" customHeight="1" x14ac:dyDescent="0.15">
      <c r="B8" s="61" t="s">
        <v>33</v>
      </c>
      <c r="C8" s="61"/>
      <c r="D8" s="61"/>
      <c r="E8" s="37"/>
      <c r="F8" s="37"/>
      <c r="G8" s="37"/>
      <c r="H8" s="34"/>
    </row>
    <row r="9" spans="2:8" ht="10.5" customHeight="1" x14ac:dyDescent="0.15">
      <c r="B9" s="61"/>
      <c r="C9" s="61"/>
      <c r="D9" s="61"/>
      <c r="E9" s="37"/>
      <c r="F9" s="37"/>
      <c r="G9" s="37"/>
      <c r="H9" s="35"/>
    </row>
    <row r="10" spans="2:8" ht="10.5" customHeight="1" x14ac:dyDescent="0.15">
      <c r="B10" s="61"/>
      <c r="C10" s="61"/>
      <c r="D10" s="61"/>
      <c r="E10" s="37"/>
      <c r="F10" s="37"/>
      <c r="G10" s="37"/>
      <c r="H10" s="36"/>
    </row>
    <row r="11" spans="2:8" ht="10.5" customHeight="1" x14ac:dyDescent="0.15">
      <c r="B11" s="62" t="s">
        <v>29</v>
      </c>
      <c r="C11" s="62"/>
      <c r="D11" s="62"/>
      <c r="E11" s="37"/>
      <c r="F11" s="37"/>
      <c r="G11" s="37"/>
      <c r="H11" s="38"/>
    </row>
    <row r="12" spans="2:8" ht="12.95" customHeight="1" x14ac:dyDescent="0.15">
      <c r="B12" s="50" t="s">
        <v>0</v>
      </c>
      <c r="C12" s="50"/>
      <c r="D12" s="50"/>
      <c r="E12" s="32">
        <v>13430124</v>
      </c>
      <c r="F12" s="30"/>
      <c r="G12" s="30"/>
      <c r="H12" s="39"/>
    </row>
    <row r="13" spans="2:8" ht="12.95" customHeight="1" x14ac:dyDescent="0.15">
      <c r="B13" s="50" t="s">
        <v>1</v>
      </c>
      <c r="C13" s="50"/>
      <c r="D13" s="50"/>
      <c r="E13" s="64">
        <f>E14+E15</f>
        <v>5.8900000000000001E-2</v>
      </c>
      <c r="F13" s="30"/>
      <c r="G13" s="30"/>
      <c r="H13" s="39"/>
    </row>
    <row r="14" spans="2:8" ht="12.95" customHeight="1" x14ac:dyDescent="0.15">
      <c r="B14" s="50" t="s">
        <v>22</v>
      </c>
      <c r="C14" s="50"/>
      <c r="D14" s="50"/>
      <c r="E14" s="65">
        <v>5.8900000000000001E-2</v>
      </c>
      <c r="F14" s="30"/>
      <c r="G14" s="30"/>
      <c r="H14" s="39"/>
    </row>
    <row r="15" spans="2:8" ht="12.95" customHeight="1" x14ac:dyDescent="0.15">
      <c r="B15" s="50" t="s">
        <v>11</v>
      </c>
      <c r="C15" s="50"/>
      <c r="D15" s="50"/>
      <c r="E15" s="34"/>
      <c r="F15" s="30"/>
      <c r="G15" s="30"/>
      <c r="H15" s="39"/>
    </row>
    <row r="16" spans="2:8" ht="12.95" customHeight="1" x14ac:dyDescent="0.15">
      <c r="B16" s="50" t="s">
        <v>12</v>
      </c>
      <c r="C16" s="50"/>
      <c r="D16" s="50"/>
      <c r="E16" s="65">
        <v>0</v>
      </c>
      <c r="F16" s="30"/>
      <c r="G16" s="30"/>
      <c r="H16" s="39"/>
    </row>
    <row r="17" spans="2:8" ht="12.95" customHeight="1" x14ac:dyDescent="0.15">
      <c r="B17" s="50" t="s">
        <v>2</v>
      </c>
      <c r="C17" s="50"/>
      <c r="D17" s="50"/>
      <c r="E17" s="35">
        <v>24</v>
      </c>
      <c r="F17" s="30"/>
      <c r="G17" s="30"/>
      <c r="H17" s="39"/>
    </row>
    <row r="18" spans="2:8" ht="12.95" customHeight="1" x14ac:dyDescent="0.15">
      <c r="B18" s="50" t="s">
        <v>13</v>
      </c>
      <c r="C18" s="50"/>
      <c r="D18" s="50"/>
      <c r="E18" s="36">
        <v>44805</v>
      </c>
      <c r="F18" s="30"/>
      <c r="G18" s="30"/>
      <c r="H18" s="39"/>
    </row>
    <row r="19" spans="2:8" ht="12.95" customHeight="1" x14ac:dyDescent="0.15">
      <c r="B19" s="50" t="s">
        <v>14</v>
      </c>
      <c r="C19" s="50"/>
      <c r="D19" s="50"/>
      <c r="E19" s="38">
        <v>365</v>
      </c>
      <c r="F19" s="30"/>
      <c r="G19" s="30"/>
      <c r="H19" s="39"/>
    </row>
    <row r="20" spans="2:8" s="4" customFormat="1" x14ac:dyDescent="0.15">
      <c r="B20" s="60"/>
      <c r="C20" s="60"/>
      <c r="D20" s="60"/>
      <c r="E20" s="60"/>
      <c r="F20" s="60"/>
      <c r="G20" s="60"/>
      <c r="H20" s="8"/>
    </row>
    <row r="21" spans="2:8" ht="33.950000000000003" customHeight="1" x14ac:dyDescent="0.15">
      <c r="B21" s="23" t="s">
        <v>3</v>
      </c>
      <c r="C21" s="23" t="s">
        <v>6</v>
      </c>
      <c r="D21" s="23" t="s">
        <v>4</v>
      </c>
      <c r="E21" s="23" t="s">
        <v>8</v>
      </c>
      <c r="F21" s="23" t="s">
        <v>26</v>
      </c>
      <c r="G21" s="23" t="s">
        <v>5</v>
      </c>
      <c r="H21" s="24" t="s">
        <v>9</v>
      </c>
    </row>
    <row r="22" spans="2:8" s="5" customFormat="1" ht="8.25" x14ac:dyDescent="0.2">
      <c r="B22" s="25">
        <v>1</v>
      </c>
      <c r="C22" s="25">
        <v>2</v>
      </c>
      <c r="D22" s="25">
        <v>3</v>
      </c>
      <c r="E22" s="25">
        <v>4</v>
      </c>
      <c r="F22" s="25">
        <v>5</v>
      </c>
      <c r="G22" s="25">
        <v>6</v>
      </c>
      <c r="H22" s="26">
        <v>7</v>
      </c>
    </row>
    <row r="23" spans="2:8" x14ac:dyDescent="0.15">
      <c r="B23" s="17">
        <v>1</v>
      </c>
      <c r="C23" s="18">
        <v>44834</v>
      </c>
      <c r="D23" s="19">
        <v>0</v>
      </c>
      <c r="E23" s="27" t="s">
        <v>35</v>
      </c>
      <c r="F23" s="27">
        <f>SUM(D23:E23)</f>
        <v>0</v>
      </c>
      <c r="G23" s="20">
        <f>+E12</f>
        <v>13430124</v>
      </c>
      <c r="H23" s="21">
        <f>+C23-E18+1</f>
        <v>30</v>
      </c>
    </row>
    <row r="24" spans="2:8" x14ac:dyDescent="0.15">
      <c r="B24" s="22">
        <v>2</v>
      </c>
      <c r="C24" s="18">
        <v>44865</v>
      </c>
      <c r="D24" s="19">
        <v>0</v>
      </c>
      <c r="E24" s="27" t="s">
        <v>35</v>
      </c>
      <c r="F24" s="28">
        <f>SUM(D24:E24)</f>
        <v>0</v>
      </c>
      <c r="G24" s="20">
        <f t="shared" ref="G24:G50" si="0">+G23-D24</f>
        <v>13430124</v>
      </c>
      <c r="H24" s="21">
        <f>+C24-C23</f>
        <v>31</v>
      </c>
    </row>
    <row r="25" spans="2:8" x14ac:dyDescent="0.15">
      <c r="B25" s="17">
        <v>3</v>
      </c>
      <c r="C25" s="18">
        <v>44895</v>
      </c>
      <c r="D25" s="19">
        <v>0</v>
      </c>
      <c r="E25" s="27" t="s">
        <v>35</v>
      </c>
      <c r="F25" s="28">
        <f>SUM(D25:E25)</f>
        <v>0</v>
      </c>
      <c r="G25" s="20">
        <f t="shared" si="0"/>
        <v>13430124</v>
      </c>
      <c r="H25" s="21">
        <f>+C25-C24</f>
        <v>30</v>
      </c>
    </row>
    <row r="26" spans="2:8" x14ac:dyDescent="0.15">
      <c r="B26" s="22">
        <v>4</v>
      </c>
      <c r="C26" s="18">
        <v>44926</v>
      </c>
      <c r="D26" s="19">
        <v>0</v>
      </c>
      <c r="E26" s="27" t="s">
        <v>35</v>
      </c>
      <c r="F26" s="28">
        <f t="shared" ref="F26:F50" si="1">SUM(D26:E26)</f>
        <v>0</v>
      </c>
      <c r="G26" s="20">
        <f t="shared" si="0"/>
        <v>13430124</v>
      </c>
      <c r="H26" s="21">
        <f t="shared" ref="H26:H50" si="2">+C26-C25</f>
        <v>31</v>
      </c>
    </row>
    <row r="27" spans="2:8" x14ac:dyDescent="0.15">
      <c r="B27" s="17">
        <v>5</v>
      </c>
      <c r="C27" s="18">
        <v>44957</v>
      </c>
      <c r="D27" s="19">
        <v>670000</v>
      </c>
      <c r="E27" s="27" t="s">
        <v>35</v>
      </c>
      <c r="F27" s="28">
        <f t="shared" si="1"/>
        <v>670000</v>
      </c>
      <c r="G27" s="20">
        <f t="shared" si="0"/>
        <v>12760124</v>
      </c>
      <c r="H27" s="21">
        <f t="shared" si="2"/>
        <v>31</v>
      </c>
    </row>
    <row r="28" spans="2:8" x14ac:dyDescent="0.15">
      <c r="B28" s="22">
        <v>6</v>
      </c>
      <c r="C28" s="18">
        <v>44985</v>
      </c>
      <c r="D28" s="19">
        <v>670000</v>
      </c>
      <c r="E28" s="27" t="s">
        <v>35</v>
      </c>
      <c r="F28" s="28">
        <f t="shared" si="1"/>
        <v>670000</v>
      </c>
      <c r="G28" s="20">
        <f t="shared" si="0"/>
        <v>12090124</v>
      </c>
      <c r="H28" s="21">
        <f t="shared" si="2"/>
        <v>28</v>
      </c>
    </row>
    <row r="29" spans="2:8" x14ac:dyDescent="0.15">
      <c r="B29" s="17">
        <v>7</v>
      </c>
      <c r="C29" s="18">
        <v>45016</v>
      </c>
      <c r="D29" s="19">
        <v>670000</v>
      </c>
      <c r="E29" s="27" t="s">
        <v>35</v>
      </c>
      <c r="F29" s="28">
        <f t="shared" si="1"/>
        <v>670000</v>
      </c>
      <c r="G29" s="20">
        <f t="shared" si="0"/>
        <v>11420124</v>
      </c>
      <c r="H29" s="21">
        <f t="shared" si="2"/>
        <v>31</v>
      </c>
    </row>
    <row r="30" spans="2:8" x14ac:dyDescent="0.15">
      <c r="B30" s="22">
        <v>8</v>
      </c>
      <c r="C30" s="18">
        <v>45046</v>
      </c>
      <c r="D30" s="19">
        <v>670000</v>
      </c>
      <c r="E30" s="27" t="s">
        <v>35</v>
      </c>
      <c r="F30" s="28">
        <f t="shared" si="1"/>
        <v>670000</v>
      </c>
      <c r="G30" s="20">
        <f t="shared" si="0"/>
        <v>10750124</v>
      </c>
      <c r="H30" s="21">
        <f t="shared" si="2"/>
        <v>30</v>
      </c>
    </row>
    <row r="31" spans="2:8" x14ac:dyDescent="0.15">
      <c r="B31" s="17">
        <v>9</v>
      </c>
      <c r="C31" s="18">
        <v>45077</v>
      </c>
      <c r="D31" s="19">
        <v>670000</v>
      </c>
      <c r="E31" s="27" t="s">
        <v>35</v>
      </c>
      <c r="F31" s="28">
        <f t="shared" si="1"/>
        <v>670000</v>
      </c>
      <c r="G31" s="20">
        <f t="shared" si="0"/>
        <v>10080124</v>
      </c>
      <c r="H31" s="21">
        <f t="shared" si="2"/>
        <v>31</v>
      </c>
    </row>
    <row r="32" spans="2:8" x14ac:dyDescent="0.15">
      <c r="B32" s="22">
        <v>10</v>
      </c>
      <c r="C32" s="18">
        <v>45107</v>
      </c>
      <c r="D32" s="19">
        <v>670000</v>
      </c>
      <c r="E32" s="27" t="s">
        <v>35</v>
      </c>
      <c r="F32" s="28">
        <f t="shared" si="1"/>
        <v>670000</v>
      </c>
      <c r="G32" s="20">
        <f t="shared" si="0"/>
        <v>9410124</v>
      </c>
      <c r="H32" s="21">
        <f t="shared" si="2"/>
        <v>30</v>
      </c>
    </row>
    <row r="33" spans="2:8" x14ac:dyDescent="0.15">
      <c r="B33" s="17">
        <v>11</v>
      </c>
      <c r="C33" s="18">
        <v>45138</v>
      </c>
      <c r="D33" s="19">
        <v>670000</v>
      </c>
      <c r="E33" s="27" t="s">
        <v>35</v>
      </c>
      <c r="F33" s="28">
        <f t="shared" si="1"/>
        <v>670000</v>
      </c>
      <c r="G33" s="20">
        <f t="shared" si="0"/>
        <v>8740124</v>
      </c>
      <c r="H33" s="21">
        <f t="shared" si="2"/>
        <v>31</v>
      </c>
    </row>
    <row r="34" spans="2:8" x14ac:dyDescent="0.15">
      <c r="B34" s="22">
        <v>12</v>
      </c>
      <c r="C34" s="18">
        <v>45169</v>
      </c>
      <c r="D34" s="19">
        <v>670000</v>
      </c>
      <c r="E34" s="27" t="s">
        <v>35</v>
      </c>
      <c r="F34" s="28">
        <f t="shared" si="1"/>
        <v>670000</v>
      </c>
      <c r="G34" s="20">
        <f t="shared" si="0"/>
        <v>8070124</v>
      </c>
      <c r="H34" s="21">
        <f t="shared" si="2"/>
        <v>31</v>
      </c>
    </row>
    <row r="35" spans="2:8" x14ac:dyDescent="0.15">
      <c r="B35" s="17">
        <v>13</v>
      </c>
      <c r="C35" s="18">
        <v>45199</v>
      </c>
      <c r="D35" s="19">
        <v>670000</v>
      </c>
      <c r="E35" s="27" t="s">
        <v>35</v>
      </c>
      <c r="F35" s="28">
        <f t="shared" si="1"/>
        <v>670000</v>
      </c>
      <c r="G35" s="20">
        <f t="shared" si="0"/>
        <v>7400124</v>
      </c>
      <c r="H35" s="21">
        <f t="shared" si="2"/>
        <v>30</v>
      </c>
    </row>
    <row r="36" spans="2:8" x14ac:dyDescent="0.15">
      <c r="B36" s="22">
        <v>14</v>
      </c>
      <c r="C36" s="18">
        <v>45230</v>
      </c>
      <c r="D36" s="19">
        <v>670000</v>
      </c>
      <c r="E36" s="27" t="s">
        <v>35</v>
      </c>
      <c r="F36" s="28">
        <f t="shared" si="1"/>
        <v>670000</v>
      </c>
      <c r="G36" s="20">
        <f t="shared" si="0"/>
        <v>6730124</v>
      </c>
      <c r="H36" s="21">
        <f t="shared" si="2"/>
        <v>31</v>
      </c>
    </row>
    <row r="37" spans="2:8" x14ac:dyDescent="0.15">
      <c r="B37" s="17">
        <v>15</v>
      </c>
      <c r="C37" s="18">
        <v>45260</v>
      </c>
      <c r="D37" s="19">
        <v>670000</v>
      </c>
      <c r="E37" s="27" t="s">
        <v>35</v>
      </c>
      <c r="F37" s="28">
        <f t="shared" si="1"/>
        <v>670000</v>
      </c>
      <c r="G37" s="20">
        <f t="shared" si="0"/>
        <v>6060124</v>
      </c>
      <c r="H37" s="21">
        <f t="shared" si="2"/>
        <v>30</v>
      </c>
    </row>
    <row r="38" spans="2:8" x14ac:dyDescent="0.15">
      <c r="B38" s="22">
        <v>16</v>
      </c>
      <c r="C38" s="18">
        <v>45291</v>
      </c>
      <c r="D38" s="19">
        <v>630000</v>
      </c>
      <c r="E38" s="27" t="s">
        <v>35</v>
      </c>
      <c r="F38" s="28">
        <f t="shared" si="1"/>
        <v>630000</v>
      </c>
      <c r="G38" s="20">
        <f t="shared" si="0"/>
        <v>5430124</v>
      </c>
      <c r="H38" s="21">
        <f t="shared" si="2"/>
        <v>31</v>
      </c>
    </row>
    <row r="39" spans="2:8" x14ac:dyDescent="0.15">
      <c r="B39" s="17">
        <v>17</v>
      </c>
      <c r="C39" s="18">
        <v>45322</v>
      </c>
      <c r="D39" s="19">
        <v>450000</v>
      </c>
      <c r="E39" s="27" t="s">
        <v>35</v>
      </c>
      <c r="F39" s="28">
        <f t="shared" si="1"/>
        <v>450000</v>
      </c>
      <c r="G39" s="20">
        <f t="shared" si="0"/>
        <v>4980124</v>
      </c>
      <c r="H39" s="21">
        <f t="shared" si="2"/>
        <v>31</v>
      </c>
    </row>
    <row r="40" spans="2:8" x14ac:dyDescent="0.15">
      <c r="B40" s="22">
        <v>18</v>
      </c>
      <c r="C40" s="18">
        <v>45351</v>
      </c>
      <c r="D40" s="19">
        <v>450000</v>
      </c>
      <c r="E40" s="27" t="s">
        <v>35</v>
      </c>
      <c r="F40" s="28">
        <f t="shared" si="1"/>
        <v>450000</v>
      </c>
      <c r="G40" s="20">
        <f t="shared" si="0"/>
        <v>4530124</v>
      </c>
      <c r="H40" s="21">
        <f t="shared" si="2"/>
        <v>29</v>
      </c>
    </row>
    <row r="41" spans="2:8" x14ac:dyDescent="0.15">
      <c r="B41" s="17">
        <v>19</v>
      </c>
      <c r="C41" s="18">
        <v>45382</v>
      </c>
      <c r="D41" s="19">
        <v>450000</v>
      </c>
      <c r="E41" s="27" t="s">
        <v>35</v>
      </c>
      <c r="F41" s="28">
        <f t="shared" si="1"/>
        <v>450000</v>
      </c>
      <c r="G41" s="20">
        <f t="shared" si="0"/>
        <v>4080124</v>
      </c>
      <c r="H41" s="21">
        <f t="shared" si="2"/>
        <v>31</v>
      </c>
    </row>
    <row r="42" spans="2:8" x14ac:dyDescent="0.15">
      <c r="B42" s="22">
        <v>20</v>
      </c>
      <c r="C42" s="18">
        <v>45412</v>
      </c>
      <c r="D42" s="19">
        <v>450000</v>
      </c>
      <c r="E42" s="27" t="s">
        <v>35</v>
      </c>
      <c r="F42" s="28">
        <f t="shared" si="1"/>
        <v>450000</v>
      </c>
      <c r="G42" s="20">
        <f t="shared" si="0"/>
        <v>3630124</v>
      </c>
      <c r="H42" s="21">
        <f t="shared" si="2"/>
        <v>30</v>
      </c>
    </row>
    <row r="43" spans="2:8" x14ac:dyDescent="0.15">
      <c r="B43" s="17">
        <v>21</v>
      </c>
      <c r="C43" s="18">
        <v>45443</v>
      </c>
      <c r="D43" s="19">
        <v>450000</v>
      </c>
      <c r="E43" s="27" t="s">
        <v>35</v>
      </c>
      <c r="F43" s="28">
        <f t="shared" si="1"/>
        <v>450000</v>
      </c>
      <c r="G43" s="20">
        <f t="shared" si="0"/>
        <v>3180124</v>
      </c>
      <c r="H43" s="21">
        <f t="shared" si="2"/>
        <v>31</v>
      </c>
    </row>
    <row r="44" spans="2:8" x14ac:dyDescent="0.15">
      <c r="B44" s="22">
        <v>22</v>
      </c>
      <c r="C44" s="18">
        <v>45473</v>
      </c>
      <c r="D44" s="19">
        <v>450000</v>
      </c>
      <c r="E44" s="27" t="s">
        <v>35</v>
      </c>
      <c r="F44" s="28">
        <f t="shared" si="1"/>
        <v>450000</v>
      </c>
      <c r="G44" s="20">
        <f t="shared" si="0"/>
        <v>2730124</v>
      </c>
      <c r="H44" s="21">
        <f t="shared" si="2"/>
        <v>30</v>
      </c>
    </row>
    <row r="45" spans="2:8" x14ac:dyDescent="0.15">
      <c r="B45" s="17">
        <v>23</v>
      </c>
      <c r="C45" s="18">
        <v>45504</v>
      </c>
      <c r="D45" s="19">
        <v>450000</v>
      </c>
      <c r="E45" s="27" t="s">
        <v>35</v>
      </c>
      <c r="F45" s="28">
        <f t="shared" si="1"/>
        <v>450000</v>
      </c>
      <c r="G45" s="20">
        <f t="shared" si="0"/>
        <v>2280124</v>
      </c>
      <c r="H45" s="21">
        <f t="shared" si="2"/>
        <v>31</v>
      </c>
    </row>
    <row r="46" spans="2:8" x14ac:dyDescent="0.15">
      <c r="B46" s="22">
        <v>24</v>
      </c>
      <c r="C46" s="18">
        <v>45535</v>
      </c>
      <c r="D46" s="19">
        <v>450000</v>
      </c>
      <c r="E46" s="27" t="s">
        <v>35</v>
      </c>
      <c r="F46" s="28">
        <f t="shared" si="1"/>
        <v>450000</v>
      </c>
      <c r="G46" s="20">
        <f t="shared" si="0"/>
        <v>1830124</v>
      </c>
      <c r="H46" s="21">
        <f t="shared" si="2"/>
        <v>31</v>
      </c>
    </row>
    <row r="47" spans="2:8" x14ac:dyDescent="0.15">
      <c r="B47" s="17">
        <v>25</v>
      </c>
      <c r="C47" s="18">
        <v>45565</v>
      </c>
      <c r="D47" s="19">
        <v>450000</v>
      </c>
      <c r="E47" s="27" t="s">
        <v>35</v>
      </c>
      <c r="F47" s="28">
        <f t="shared" si="1"/>
        <v>450000</v>
      </c>
      <c r="G47" s="20">
        <f t="shared" si="0"/>
        <v>1380124</v>
      </c>
      <c r="H47" s="21">
        <f t="shared" si="2"/>
        <v>30</v>
      </c>
    </row>
    <row r="48" spans="2:8" x14ac:dyDescent="0.15">
      <c r="B48" s="22">
        <v>26</v>
      </c>
      <c r="C48" s="18">
        <v>45596</v>
      </c>
      <c r="D48" s="19">
        <v>450000</v>
      </c>
      <c r="E48" s="27" t="s">
        <v>35</v>
      </c>
      <c r="F48" s="28">
        <f t="shared" si="1"/>
        <v>450000</v>
      </c>
      <c r="G48" s="20">
        <f t="shared" si="0"/>
        <v>930124</v>
      </c>
      <c r="H48" s="21">
        <f t="shared" si="2"/>
        <v>31</v>
      </c>
    </row>
    <row r="49" spans="2:8" x14ac:dyDescent="0.15">
      <c r="B49" s="17">
        <v>27</v>
      </c>
      <c r="C49" s="18">
        <v>45626</v>
      </c>
      <c r="D49" s="19">
        <v>450000</v>
      </c>
      <c r="E49" s="27" t="s">
        <v>35</v>
      </c>
      <c r="F49" s="28">
        <f t="shared" si="1"/>
        <v>450000</v>
      </c>
      <c r="G49" s="20">
        <f t="shared" si="0"/>
        <v>480124</v>
      </c>
      <c r="H49" s="21">
        <f t="shared" si="2"/>
        <v>30</v>
      </c>
    </row>
    <row r="50" spans="2:8" x14ac:dyDescent="0.15">
      <c r="B50" s="22">
        <v>28</v>
      </c>
      <c r="C50" s="18">
        <v>45657</v>
      </c>
      <c r="D50" s="19">
        <v>480124</v>
      </c>
      <c r="E50" s="27" t="s">
        <v>35</v>
      </c>
      <c r="F50" s="28">
        <f t="shared" si="1"/>
        <v>480124</v>
      </c>
      <c r="G50" s="20">
        <f t="shared" si="0"/>
        <v>0</v>
      </c>
      <c r="H50" s="21">
        <f t="shared" si="2"/>
        <v>31</v>
      </c>
    </row>
    <row r="51" spans="2:8" x14ac:dyDescent="0.15">
      <c r="B51" s="51" t="s">
        <v>7</v>
      </c>
      <c r="C51" s="51"/>
      <c r="D51" s="29">
        <f>ROUND(SUM(D23:D50),2)</f>
        <v>13430124</v>
      </c>
      <c r="E51" s="29">
        <f>ROUND(SUM(E23:E50),2)</f>
        <v>0</v>
      </c>
      <c r="F51" s="29">
        <f>ROUND(SUM(F23:F50),2)</f>
        <v>13430124</v>
      </c>
      <c r="G51" s="1"/>
    </row>
    <row r="52" spans="2:8" x14ac:dyDescent="0.15">
      <c r="B52" s="41"/>
      <c r="C52" s="41"/>
      <c r="D52" s="41"/>
      <c r="E52" s="41"/>
      <c r="F52" s="41"/>
      <c r="G52" s="41"/>
    </row>
    <row r="53" spans="2:8" s="42" customFormat="1" x14ac:dyDescent="0.15">
      <c r="B53" s="52"/>
      <c r="C53" s="52"/>
      <c r="D53" s="53"/>
      <c r="E53" s="24" t="s">
        <v>15</v>
      </c>
      <c r="F53" s="9"/>
      <c r="G53" s="9"/>
      <c r="H53" s="8"/>
    </row>
    <row r="54" spans="2:8" s="42" customFormat="1" x14ac:dyDescent="0.15">
      <c r="B54" s="54" t="s">
        <v>37</v>
      </c>
      <c r="C54" s="54"/>
      <c r="D54" s="54"/>
      <c r="E54" s="43">
        <f>E51</f>
        <v>0</v>
      </c>
      <c r="F54" s="44"/>
      <c r="G54" s="45"/>
      <c r="H54" s="8"/>
    </row>
    <row r="55" spans="2:8" s="42" customFormat="1" x14ac:dyDescent="0.15">
      <c r="D55" s="24" t="s">
        <v>38</v>
      </c>
      <c r="E55" s="46">
        <f>SUM(E54:E54)</f>
        <v>0</v>
      </c>
      <c r="F55" s="47"/>
      <c r="G55" s="48"/>
      <c r="H55" s="8"/>
    </row>
    <row r="57" spans="2:8" ht="12.75" customHeight="1" x14ac:dyDescent="0.15">
      <c r="B57" s="3" t="s">
        <v>10</v>
      </c>
    </row>
    <row r="58" spans="2:8" x14ac:dyDescent="0.15">
      <c r="B58" s="6">
        <v>1</v>
      </c>
      <c r="C58" s="49" t="s">
        <v>23</v>
      </c>
      <c r="D58" s="49"/>
      <c r="E58" s="49"/>
      <c r="F58" s="49"/>
      <c r="G58" s="49"/>
      <c r="H58" s="49"/>
    </row>
    <row r="59" spans="2:8" x14ac:dyDescent="0.15">
      <c r="B59" s="6">
        <v>2</v>
      </c>
      <c r="C59" s="49" t="s">
        <v>25</v>
      </c>
      <c r="D59" s="49"/>
      <c r="E59" s="49"/>
      <c r="F59" s="49"/>
      <c r="G59" s="49"/>
      <c r="H59" s="49"/>
    </row>
    <row r="60" spans="2:8" x14ac:dyDescent="0.15">
      <c r="B60" s="6">
        <v>3</v>
      </c>
      <c r="C60" s="56" t="s">
        <v>18</v>
      </c>
      <c r="D60" s="56"/>
      <c r="E60" s="56"/>
      <c r="F60" s="56"/>
      <c r="G60" s="56"/>
      <c r="H60" s="15"/>
    </row>
    <row r="61" spans="2:8" x14ac:dyDescent="0.15">
      <c r="B61" s="11"/>
      <c r="C61" s="57" t="s">
        <v>24</v>
      </c>
      <c r="D61" s="58" t="s">
        <v>19</v>
      </c>
      <c r="E61" s="58"/>
      <c r="F61" s="58"/>
      <c r="G61" s="58"/>
      <c r="H61" s="16"/>
    </row>
    <row r="62" spans="2:8" x14ac:dyDescent="0.15">
      <c r="B62" s="11"/>
      <c r="C62" s="57"/>
      <c r="D62" s="59" t="s">
        <v>20</v>
      </c>
      <c r="E62" s="59"/>
      <c r="F62" s="59"/>
      <c r="G62" s="59"/>
      <c r="H62" s="12"/>
    </row>
    <row r="63" spans="2:8" x14ac:dyDescent="0.15">
      <c r="B63" s="11"/>
      <c r="C63" s="13"/>
      <c r="D63" s="13"/>
      <c r="E63" s="12"/>
      <c r="F63" s="12"/>
      <c r="G63" s="12"/>
      <c r="H63" s="12"/>
    </row>
    <row r="64" spans="2:8" s="42" customFormat="1" x14ac:dyDescent="0.15">
      <c r="B64" s="11"/>
      <c r="C64" s="13"/>
      <c r="D64" s="13"/>
      <c r="E64" s="12"/>
      <c r="F64" s="12"/>
      <c r="G64" s="12"/>
      <c r="H64" s="12"/>
    </row>
    <row r="65" spans="2:8" s="42" customFormat="1" x14ac:dyDescent="0.15">
      <c r="B65" s="11"/>
      <c r="C65" s="13"/>
      <c r="D65" s="13"/>
      <c r="E65" s="12"/>
      <c r="F65" s="12"/>
      <c r="G65" s="12"/>
      <c r="H65" s="12"/>
    </row>
    <row r="66" spans="2:8" x14ac:dyDescent="0.15">
      <c r="C66" s="2" t="s">
        <v>36</v>
      </c>
      <c r="H66" s="10" t="s">
        <v>16</v>
      </c>
    </row>
    <row r="67" spans="2:8" x14ac:dyDescent="0.15">
      <c r="C67" s="14" t="s">
        <v>21</v>
      </c>
      <c r="G67" s="55" t="s">
        <v>17</v>
      </c>
      <c r="H67" s="55"/>
    </row>
    <row r="83" ht="17.100000000000001" customHeight="1" x14ac:dyDescent="0.15"/>
    <row r="84" ht="3.95" customHeight="1" x14ac:dyDescent="0.15"/>
    <row r="85" ht="17.100000000000001" customHeight="1" x14ac:dyDescent="0.15"/>
    <row r="86" ht="12.95" customHeight="1" x14ac:dyDescent="0.15"/>
    <row r="87" ht="12.95" customHeight="1" x14ac:dyDescent="0.15"/>
    <row r="88" ht="12.95" customHeight="1" x14ac:dyDescent="0.15"/>
    <row r="89" ht="17.100000000000001" customHeight="1" x14ac:dyDescent="0.15"/>
    <row r="90" ht="3.95" customHeight="1" x14ac:dyDescent="0.15"/>
  </sheetData>
  <mergeCells count="29">
    <mergeCell ref="B2:H2"/>
    <mergeCell ref="B12:D12"/>
    <mergeCell ref="B13:D13"/>
    <mergeCell ref="B14:D14"/>
    <mergeCell ref="B15:D15"/>
    <mergeCell ref="B3:D3"/>
    <mergeCell ref="B4:D4"/>
    <mergeCell ref="B5:D5"/>
    <mergeCell ref="B6:D6"/>
    <mergeCell ref="B7:D7"/>
    <mergeCell ref="B16:D16"/>
    <mergeCell ref="B20:G20"/>
    <mergeCell ref="B8:D8"/>
    <mergeCell ref="B11:D11"/>
    <mergeCell ref="B9:D9"/>
    <mergeCell ref="B10:D10"/>
    <mergeCell ref="G67:H67"/>
    <mergeCell ref="C60:G60"/>
    <mergeCell ref="C61:C62"/>
    <mergeCell ref="D61:G61"/>
    <mergeCell ref="D62:G62"/>
    <mergeCell ref="C58:H58"/>
    <mergeCell ref="C59:H59"/>
    <mergeCell ref="B18:D18"/>
    <mergeCell ref="B19:D19"/>
    <mergeCell ref="B17:D17"/>
    <mergeCell ref="B51:C51"/>
    <mergeCell ref="B53:D53"/>
    <mergeCell ref="B54:D54"/>
  </mergeCells>
  <phoneticPr fontId="5" type="noConversion"/>
  <printOptions horizontalCentered="1"/>
  <pageMargins left="0.98425196850393704" right="0.98425196850393704" top="0.59055118110236227" bottom="0.59055118110236227" header="0.51181102362204722" footer="0.51181102362204722"/>
  <pageSetup paperSize="9" scale="86" orientation="portrait" r:id="rId1"/>
  <headerFooter alignWithMargins="0">
    <oddHeader>&amp;R&amp;"Times New Roman,Kursywa"&amp;9Załącznik nr 3 do SIWZ</oddHeader>
  </headerFooter>
  <ignoredErrors>
    <ignoredError sqref="D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</vt:lpstr>
      <vt:lpstr>Harmonogram!Obszar_wydruku</vt:lpstr>
    </vt:vector>
  </TitlesOfParts>
  <Company>Kredyt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darek</dc:creator>
  <cp:lastModifiedBy>Czułowski Łukasz</cp:lastModifiedBy>
  <cp:lastPrinted>2022-06-17T06:38:51Z</cp:lastPrinted>
  <dcterms:created xsi:type="dcterms:W3CDTF">2004-12-13T11:17:16Z</dcterms:created>
  <dcterms:modified xsi:type="dcterms:W3CDTF">2022-06-27T12:33:04Z</dcterms:modified>
</cp:coreProperties>
</file>