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202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<sst xmlns="http://schemas.openxmlformats.org/spreadsheetml/2006/main" count="965" uniqueCount="319">
  <si>
    <t>SZCZEGÓŁOWY OPIS PRZEDMIOTU ZAMÓWIENIA</t>
  </si>
  <si>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</si>
  <si>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</si>
  <si>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</si>
  <si>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</si>
  <si>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</si>
  <si>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</si>
  <si>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</si>
  <si>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Kod PPE</t>
  </si>
  <si>
    <t>Grupa taryfowa</t>
  </si>
  <si>
    <t>Moc umowna kW</t>
  </si>
  <si>
    <t>OŚWIETLENIE</t>
  </si>
  <si>
    <t>C11o</t>
  </si>
  <si>
    <t>oświetlenie uliczne</t>
  </si>
  <si>
    <t>Kębliny ul. Letniskowa</t>
  </si>
  <si>
    <t>95-001</t>
  </si>
  <si>
    <t>Biała</t>
  </si>
  <si>
    <t>Gieczno ul. Sportowa</t>
  </si>
  <si>
    <t>Szczawin Duży ul. Strykowska</t>
  </si>
  <si>
    <t>95-002</t>
  </si>
  <si>
    <t>Smardzew</t>
  </si>
  <si>
    <t>Kotowice</t>
  </si>
  <si>
    <t>Leonów</t>
  </si>
  <si>
    <t>Józefów</t>
  </si>
  <si>
    <t>Wiktorów</t>
  </si>
  <si>
    <t>95-100</t>
  </si>
  <si>
    <t>Zgierz</t>
  </si>
  <si>
    <t>Janów</t>
  </si>
  <si>
    <t>Leonardów</t>
  </si>
  <si>
    <t xml:space="preserve">95-002 </t>
  </si>
  <si>
    <t>Rogóźno</t>
  </si>
  <si>
    <t>Lorenki</t>
  </si>
  <si>
    <t>Czaplinek</t>
  </si>
  <si>
    <t>Podole</t>
  </si>
  <si>
    <t>Glinnik</t>
  </si>
  <si>
    <t>Kębliny działki</t>
  </si>
  <si>
    <t>Swoboda</t>
  </si>
  <si>
    <t>Dzierżązna</t>
  </si>
  <si>
    <t>Jedlicze A</t>
  </si>
  <si>
    <t>95-073</t>
  </si>
  <si>
    <t>Grotniki</t>
  </si>
  <si>
    <t>Jedlicze A ul. Jedlinowa</t>
  </si>
  <si>
    <t xml:space="preserve"> Grotniki </t>
  </si>
  <si>
    <t>Emilia</t>
  </si>
  <si>
    <t>Besiekierz</t>
  </si>
  <si>
    <t>Besiekierz PGR</t>
  </si>
  <si>
    <t>Wola Rogozińska</t>
  </si>
  <si>
    <t>Władysławów</t>
  </si>
  <si>
    <t>Wołyń</t>
  </si>
  <si>
    <t>Maciejów</t>
  </si>
  <si>
    <t>Kolonia Głowa</t>
  </si>
  <si>
    <t>Wola Branicka</t>
  </si>
  <si>
    <t>ul. Lipowa</t>
  </si>
  <si>
    <t xml:space="preserve">95-073 </t>
  </si>
  <si>
    <t>ul. Ozorkowska</t>
  </si>
  <si>
    <t>Grotniki Ustronie</t>
  </si>
  <si>
    <t>ul. Brzozowa</t>
  </si>
  <si>
    <t>ul. Rozrywkowa</t>
  </si>
  <si>
    <t>ul. Marszałkowska</t>
  </si>
  <si>
    <t>Gieczno</t>
  </si>
  <si>
    <t>Dąbrówka Wielka</t>
  </si>
  <si>
    <t>Dąbrówka Strumiany</t>
  </si>
  <si>
    <t>Ustronie</t>
  </si>
  <si>
    <t>Dąbrówka Marianka</t>
  </si>
  <si>
    <t>Ustronie ul. Ozorkowska</t>
  </si>
  <si>
    <t xml:space="preserve">Grotniki </t>
  </si>
  <si>
    <t>Warszyce</t>
  </si>
  <si>
    <t>Dąbrówka Strumiany ul. Pogodna</t>
  </si>
  <si>
    <t>Rosanów ul. Wymokłe</t>
  </si>
  <si>
    <t xml:space="preserve">95-100 </t>
  </si>
  <si>
    <t xml:space="preserve">Zgierz </t>
  </si>
  <si>
    <t>Rosanów ul. Renaty</t>
  </si>
  <si>
    <t>Cyprianów ul. Wczasowa</t>
  </si>
  <si>
    <t>Besiekierz Nawojowy</t>
  </si>
  <si>
    <t>Besiekierz Rudny</t>
  </si>
  <si>
    <t>Szczawin Kolonia</t>
  </si>
  <si>
    <t>Lućmierz ul. Św Huberta</t>
  </si>
  <si>
    <t>Szczawin Kolonia ul. Dębowa</t>
  </si>
  <si>
    <t>Kania Góra</t>
  </si>
  <si>
    <t>Jasionka</t>
  </si>
  <si>
    <t xml:space="preserve">Brachowice </t>
  </si>
  <si>
    <t>Grabiszew</t>
  </si>
  <si>
    <t>Śladków Górny</t>
  </si>
  <si>
    <t xml:space="preserve">95-001 </t>
  </si>
  <si>
    <t>Słowik</t>
  </si>
  <si>
    <t>Jedlicze B ul. Stara Droga</t>
  </si>
  <si>
    <t>Ustronie ul. Grunwaldzka</t>
  </si>
  <si>
    <t>Jedlicze A ul. Polna</t>
  </si>
  <si>
    <t>Wypychów</t>
  </si>
  <si>
    <t>Szczawin Kościelny</t>
  </si>
  <si>
    <t>Szczawin Mały</t>
  </si>
  <si>
    <t>Szczawin Duży</t>
  </si>
  <si>
    <t>Rosanów</t>
  </si>
  <si>
    <t>Łagiewniki Nowe</t>
  </si>
  <si>
    <t>Ciosny</t>
  </si>
  <si>
    <t>Skotniki</t>
  </si>
  <si>
    <t>Jedlicze B</t>
  </si>
  <si>
    <t>Kwilno</t>
  </si>
  <si>
    <t>Białą</t>
  </si>
  <si>
    <t>Bądków</t>
  </si>
  <si>
    <t>Piaski Wróblewskie</t>
  </si>
  <si>
    <t>Zgierz Adolfów</t>
  </si>
  <si>
    <t>Lućmierz ul. Akacjowa</t>
  </si>
  <si>
    <t>Lućmierz</t>
  </si>
  <si>
    <t xml:space="preserve">Kębliny </t>
  </si>
  <si>
    <t>jedlicze B ul. Bukowa</t>
  </si>
  <si>
    <t>Dabrówka Strumiany ul. Główna</t>
  </si>
  <si>
    <t>ul. Podleśna</t>
  </si>
  <si>
    <t>Lućmierz Las</t>
  </si>
  <si>
    <t>Dębniak</t>
  </si>
  <si>
    <t>Wiktorów Zimna Woda</t>
  </si>
  <si>
    <t>PODSUMOWANIE</t>
  </si>
  <si>
    <t>Komentarze:</t>
  </si>
  <si>
    <t>Gieczno ul. Główna</t>
  </si>
  <si>
    <t>Szczawin Mały ul. Bielska</t>
  </si>
  <si>
    <t>Rosanów ul. Jakuba</t>
  </si>
  <si>
    <t>Rosanów Długa (Józefa-1-go Maja)</t>
  </si>
  <si>
    <t>Lućmierz Las ul. Sadowa Rosanów ul. Łanowa</t>
  </si>
  <si>
    <t>Dąbrówka Wielka ul. Kasztanowa</t>
  </si>
  <si>
    <t>2. Umowy o świadczenie usług dystrybucji energii elektrycznej  z PGE Dystrybucja SA Oddział Łódź, z siedzibą 90-021 Łódź ul. Tuwima 58 zawarte są na czas nieoznaczony.</t>
  </si>
  <si>
    <t>89160646</t>
  </si>
  <si>
    <t>95454256</t>
  </si>
  <si>
    <t>Kębliny ul. Wrzosowa</t>
  </si>
  <si>
    <t>Bądków-Kotowice</t>
  </si>
  <si>
    <t>Dąbrówka Strumiany ul. Szczawińska</t>
  </si>
  <si>
    <t xml:space="preserve">Biała - Cyprianów </t>
  </si>
  <si>
    <t>Dąbrówka - Jeżewo</t>
  </si>
  <si>
    <t>1)</t>
  </si>
  <si>
    <t>2)</t>
  </si>
  <si>
    <t>Glinnik ul. Truskawkowa 15</t>
  </si>
  <si>
    <t>Wola Branicka dz. 116/2</t>
  </si>
  <si>
    <t>Dąbrówka Wielka ul. Ciosnowska</t>
  </si>
  <si>
    <t>Michałów dz. 365</t>
  </si>
  <si>
    <t>94790284</t>
  </si>
  <si>
    <t>01788265</t>
  </si>
  <si>
    <t>Załącznik Nr 1 do SWZ opis przedmiotu zamówienia (OŚWIETLENIE)</t>
  </si>
  <si>
    <r>
      <t xml:space="preserve">Przedmiotem zamówienia jest sprzedaż energii elektrycznej w rozumieniu ustawy z dnia 10.04.1997 r. Prawo energetyczne (tekst jednolity </t>
    </r>
    <r>
      <rPr>
        <sz val="10"/>
        <rFont val="Arial"/>
        <family val="2"/>
      </rPr>
      <t>Dz.U. 2022 r. poz. 1385 ze zmianami) do punktów poboru Zamawiającego wyszczególnionych w poniższej tabeli.</t>
    </r>
  </si>
  <si>
    <t>C 11o</t>
  </si>
  <si>
    <t>3)</t>
  </si>
  <si>
    <t>4)</t>
  </si>
  <si>
    <t>5)</t>
  </si>
  <si>
    <t>Gieczno ul. Podleśna</t>
  </si>
  <si>
    <t>Rosanów ul. Pauliny, Marysieńki</t>
  </si>
  <si>
    <t>Kębliny, ul. Strykowska</t>
  </si>
  <si>
    <t>92343140</t>
  </si>
  <si>
    <t>Emilia, ul. Dębowa dz. 184</t>
  </si>
  <si>
    <t>Szacowane zużycie energii elektrycznej od 01.01.2024 r. do  31.12.2024 r. (kWh)</t>
  </si>
  <si>
    <t>Szacowane zużycie energii elektrycznej od 01.01.2024 r. do 31.12.2024 r.</t>
  </si>
  <si>
    <t>590543530800488372</t>
  </si>
  <si>
    <t>590543530800518222</t>
  </si>
  <si>
    <t>590543530800412285</t>
  </si>
  <si>
    <t>590543530800699341</t>
  </si>
  <si>
    <t>590543530800167765</t>
  </si>
  <si>
    <t>590543530800327978</t>
  </si>
  <si>
    <t>590543530800293297</t>
  </si>
  <si>
    <t>590543530800326728</t>
  </si>
  <si>
    <t>590543530800326582</t>
  </si>
  <si>
    <t>590543530800378581</t>
  </si>
  <si>
    <t>590543530800315333</t>
  </si>
  <si>
    <t>590543530800329101</t>
  </si>
  <si>
    <t>590543530800377263</t>
  </si>
  <si>
    <t>590543530800158626</t>
  </si>
  <si>
    <t>590543530800375887</t>
  </si>
  <si>
    <t>590543530800374699</t>
  </si>
  <si>
    <t>590543530800372183</t>
  </si>
  <si>
    <t>590543530800370592</t>
  </si>
  <si>
    <t>590543530800161879</t>
  </si>
  <si>
    <t>590543530800369640</t>
  </si>
  <si>
    <t>590543530800368056</t>
  </si>
  <si>
    <t>590543530800422017</t>
  </si>
  <si>
    <t>590543530800420709</t>
  </si>
  <si>
    <t>590543530800323147</t>
  </si>
  <si>
    <t>590543530800419239</t>
  </si>
  <si>
    <t>590543530800418157</t>
  </si>
  <si>
    <t>590543530800721479</t>
  </si>
  <si>
    <t>590543530800720205</t>
  </si>
  <si>
    <t>590543530800719384</t>
  </si>
  <si>
    <t>590543530800718080</t>
  </si>
  <si>
    <t>590543530800716567</t>
  </si>
  <si>
    <t>590543530800715379</t>
  </si>
  <si>
    <t>590543530800714525</t>
  </si>
  <si>
    <t>590543530800713276</t>
  </si>
  <si>
    <t>590543530800711838</t>
  </si>
  <si>
    <t>590543530800023863</t>
  </si>
  <si>
    <t>590543530800700429</t>
  </si>
  <si>
    <t>590543530800022354</t>
  </si>
  <si>
    <t>590543530800702058</t>
  </si>
  <si>
    <t>590543530800021418</t>
  </si>
  <si>
    <t>590543530800020206</t>
  </si>
  <si>
    <t>590543530800609081</t>
  </si>
  <si>
    <t>590543530800019194</t>
  </si>
  <si>
    <t>590543530800697828</t>
  </si>
  <si>
    <t>590543530800017817</t>
  </si>
  <si>
    <t>590543530800016865</t>
  </si>
  <si>
    <t>590543530800015417</t>
  </si>
  <si>
    <t>590543530800014137</t>
  </si>
  <si>
    <t>590543530800142632</t>
  </si>
  <si>
    <t>590543530800013055</t>
  </si>
  <si>
    <t>590543530800177092</t>
  </si>
  <si>
    <t>590543530800173988</t>
  </si>
  <si>
    <t>590543530800590235</t>
  </si>
  <si>
    <t>590543530800664592</t>
  </si>
  <si>
    <t>590543530800597685</t>
  </si>
  <si>
    <t>590543530800272766</t>
  </si>
  <si>
    <t>590543530800499286</t>
  </si>
  <si>
    <t>590543530800156349</t>
  </si>
  <si>
    <t>590543530800581837</t>
  </si>
  <si>
    <t>590543530800394635</t>
  </si>
  <si>
    <t>590543530800393294</t>
  </si>
  <si>
    <t>590543530800654074</t>
  </si>
  <si>
    <t>590543530800316385</t>
  </si>
  <si>
    <t>590543530800314947</t>
  </si>
  <si>
    <t>590543530800379564</t>
  </si>
  <si>
    <t>590543530800618908</t>
  </si>
  <si>
    <t>590543530800611374</t>
  </si>
  <si>
    <t>590543530800397711</t>
  </si>
  <si>
    <t>590543530800482967</t>
  </si>
  <si>
    <t>590543530800484039</t>
  </si>
  <si>
    <t>590543530800480383</t>
  </si>
  <si>
    <t>590543530800428033</t>
  </si>
  <si>
    <t>590543530800434287</t>
  </si>
  <si>
    <t>590543530800435482</t>
  </si>
  <si>
    <t>590543530800431385</t>
  </si>
  <si>
    <t>590543530800147262</t>
  </si>
  <si>
    <t>590543530800276825</t>
  </si>
  <si>
    <t>590543530800609869</t>
  </si>
  <si>
    <t>590543530800171526</t>
  </si>
  <si>
    <t>590543530800156288</t>
  </si>
  <si>
    <t>590543530800263863</t>
  </si>
  <si>
    <t>590543530800306669</t>
  </si>
  <si>
    <t>590543530800725644</t>
  </si>
  <si>
    <t>590543530800168724</t>
  </si>
  <si>
    <t>590543530800166393</t>
  </si>
  <si>
    <t>590543530800163804</t>
  </si>
  <si>
    <t>590543530800158459</t>
  </si>
  <si>
    <t>590543530800156035</t>
  </si>
  <si>
    <t>590543530800307840</t>
  </si>
  <si>
    <t>590543530800153171</t>
  </si>
  <si>
    <t>590543530800219815</t>
  </si>
  <si>
    <t>590543530800218665</t>
  </si>
  <si>
    <t>590543530800553926</t>
  </si>
  <si>
    <t>590543530800552820</t>
  </si>
  <si>
    <t>590543530800322607</t>
  </si>
  <si>
    <t>590543530800311595</t>
  </si>
  <si>
    <t>590543530800551533</t>
  </si>
  <si>
    <t>590543530800549080</t>
  </si>
  <si>
    <t>590543530800153867</t>
  </si>
  <si>
    <t>590543530800548069</t>
  </si>
  <si>
    <t>590543530800600958</t>
  </si>
  <si>
    <t>590543530800473903</t>
  </si>
  <si>
    <t>590543530800550451</t>
  </si>
  <si>
    <t>590543530800599696</t>
  </si>
  <si>
    <t>590543530800610063</t>
  </si>
  <si>
    <t>590543530800471732</t>
  </si>
  <si>
    <t>590543530800729086</t>
  </si>
  <si>
    <t>590543530800467834</t>
  </si>
  <si>
    <t>590543530800728102</t>
  </si>
  <si>
    <t>590543530800736985</t>
  </si>
  <si>
    <t>590543530800597494</t>
  </si>
  <si>
    <t>590543530800469388</t>
  </si>
  <si>
    <t>590543530800596398</t>
  </si>
  <si>
    <t>590543530800573795</t>
  </si>
  <si>
    <t>590543530800488846</t>
  </si>
  <si>
    <t>590543530800298056</t>
  </si>
  <si>
    <t>590543530800304627</t>
  </si>
  <si>
    <t>590543530800595445</t>
  </si>
  <si>
    <t>590543530800541527</t>
  </si>
  <si>
    <t>590543530800574983</t>
  </si>
  <si>
    <t>590543530800597227</t>
  </si>
  <si>
    <t>590543530800540445</t>
  </si>
  <si>
    <t>590543530800480611</t>
  </si>
  <si>
    <t>590543530800483872</t>
  </si>
  <si>
    <t>590543530800629744</t>
  </si>
  <si>
    <t>590543530800491624</t>
  </si>
  <si>
    <t>590543530800491204</t>
  </si>
  <si>
    <t>590543530800689816</t>
  </si>
  <si>
    <t>590543530800126243</t>
  </si>
  <si>
    <t>590543530800129442</t>
  </si>
  <si>
    <t>590543530800127370</t>
  </si>
  <si>
    <t>590543530800075817</t>
  </si>
  <si>
    <t>590543530800075350</t>
  </si>
  <si>
    <t>590543530800154277</t>
  </si>
  <si>
    <t>590543530800126809</t>
  </si>
  <si>
    <t>590543530802693477</t>
  </si>
  <si>
    <t>590543530802687537</t>
  </si>
  <si>
    <t>590543530802689944</t>
  </si>
  <si>
    <t>590543530802690216</t>
  </si>
  <si>
    <t>590543530802689029</t>
  </si>
  <si>
    <t>590543530802689036</t>
  </si>
  <si>
    <t>590543530802690322</t>
  </si>
  <si>
    <t>590543530802689166</t>
  </si>
  <si>
    <t>590543530802690308</t>
  </si>
  <si>
    <t>590543530802689197</t>
  </si>
  <si>
    <t>590543530802701349</t>
  </si>
  <si>
    <t>Lućmierz-Las, dz. nr 258/19</t>
  </si>
  <si>
    <t>1) poz. 23 zwiększona moc i szacunkowe zużycie w związku z planowaną budową oświetlenia w m. Emilia, ul. Zgierska (dz. nr 122/5) w 2024 r.</t>
  </si>
  <si>
    <t>6)</t>
  </si>
  <si>
    <t>Rosanów, ul. Letnia, Poprzeczna, Przedwiośnie i ul. Zimowa</t>
  </si>
  <si>
    <t>2) poz. 53 zwiększona moc i szacunkowe zużycie w związku z planowaną budową oświetlenia w m. Warszyce - Wola Rogozińska (dz. nr 73) w 2024 r.</t>
  </si>
  <si>
    <t>4) poz. 84 zwiększona moc i szacunkowe zużycie w związku z budową oświetlenia w m. Wypychów w 2023 r.</t>
  </si>
  <si>
    <t>5) poz. 90 zwiększona moc i szacunkowe zużycie w związku z budową oświetlenia w m. Rosanów ul. Wrzosowa w 2023 r.</t>
  </si>
  <si>
    <t>6) poz. 92 zwiększona moc i szacunkowe zużycie w związku z planowaną budową oświetlenia w m. Rosanów, ul. Wesoła (dz. nr 950) w 2024 r.</t>
  </si>
  <si>
    <t>7) poz. 116 zwiększona moc i szacunkowe zużycie w związku z planowaną budową oświetlenia w m. Swoboda w 2024 r.</t>
  </si>
  <si>
    <t>9)</t>
  </si>
  <si>
    <t>10)</t>
  </si>
  <si>
    <t>8)</t>
  </si>
  <si>
    <t>7)</t>
  </si>
  <si>
    <t>1. Dotychczasowe umowy na dostawę energii elektrycznej ze sprzedawcą obowiązują do czasu ich wypowiedzenia.</t>
  </si>
  <si>
    <t>3. Umowa kompleksowa na dostawę energii elektrycznej dla punktu Emilia, ul. Dębowa (poz. 146) z terminem obowiązywania do 31.12.2023 r.</t>
  </si>
  <si>
    <t>4. Szacunkowe poziomy zużycia energii elektrycznej oparte są na planowanym  poborze energii elektrycznej w roku 2024 r. w okresie 01.01.2024 r. - 31.12.2024 r. oraz planowanym zwiększeniu poboru energii elektrycznej dla części ww. PPE i szacunkowym dla planowanych do budowy nowych punktów PPE.</t>
  </si>
  <si>
    <t>5. Częstotliwość rozliczeń stosowana przez OSD: co 2 miesiące</t>
  </si>
  <si>
    <r>
      <t>6. Ilość nabytej energii elektrycznej rozliczana będzie według rzeczywistego zużycia tej energii przez Zamawiającego. Szacowane zużycie energii elektrycznej w okresie 01.01.2024 r. - 31.12.2024 r.</t>
    </r>
    <r>
      <rPr>
        <sz val="10"/>
        <rFont val="Arial"/>
        <family val="2"/>
      </rPr>
      <t xml:space="preserve"> zostało wykonane z należytą starannością, jednakże ma charakter orientacyjny, służący do porównania ofert i w żadnym wypadku nie stanowi ze strony Zamawiającego zobowiązania do zakupu energii w podanej ilości. Sprzedającemu nie będzie przysługiwało jakiekolwiek roszczenie z tytułu braku poboru przez Zamawiającego przewidywanej ilości energii elektrycznej.</t>
    </r>
  </si>
  <si>
    <t xml:space="preserve"> 7. Rozpoczęcie dostaw energii elektrycznej nastąpi po pozytywnie przeprowadzonej procedurze zmiany sprzedawcy.</t>
  </si>
  <si>
    <t>9) poz. 143 zwiększona moc i szacunkowe zużycie w związku z planowaną budową oświetlenia w m. Palestyna, ul. Krecia-Leśna w 2024 r.</t>
  </si>
  <si>
    <t>10) poz. 147 i poz. 148 moc umowna i szacunkowe zużycie w związku z budową oświetlenia w 2023 r.</t>
  </si>
  <si>
    <t>11) poz. 149, poz. 150, poz. 151 i poz. 152 moc umowna i szacunkowe zużycie w związku z planowaną budową oświetlenia w 2024 r.</t>
  </si>
  <si>
    <t>3) poz. 56 zwiększona moc i szacunkowe zużycie w związku z budową oświetlenia w m. Rosanów ul. Orzeszkowej w 2023 r.</t>
  </si>
  <si>
    <t>8) poz. 135 zwiększona moc i szacunkowe zużycie w związku z budową oświetlenia w m. Rosanów ul. Wojciecha w 2023 r.</t>
  </si>
  <si>
    <t>11)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</si>
</sst>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[Red]\-#,##0\ "/>
    <numFmt numFmtId="171" formatCode="#,##0.0"/>
    <numFmt numFmtId="172" formatCode="[$-415]dddd\,\ d\ mmmm\ yyyy"/>
  </numFmts>
  <fonts count="4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6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45" fillId="0" borderId="0" xfId="0" applyFont="1" applyFill="1" applyAlignment="1">
      <alignment vertical="center"/>
    </xf>
    <xf numFmtId="3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2" xfId="6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5"/>
  <sheetViews>
    <sheetView tabSelected="1" zoomScalePageLayoutView="0" workbookViewId="0" topLeftCell="A160">
      <selection activeCell="J142" sqref="J142"/>
    </sheetView>
  </sheetViews>
  <sheetFormatPr defaultColWidth="9.140625" defaultRowHeight="12.75"/>
  <cols>
    <col min="1" max="1" width="8.57421875" style="1" customWidth="1"/>
    <col min="2" max="2" width="21.140625" style="1" customWidth="1"/>
    <col min="3" max="3" width="31.7109375" style="1" customWidth="1"/>
    <col min="4" max="4" width="9.140625" style="1" customWidth="1"/>
    <col min="5" max="5" width="15.57421875" style="1" customWidth="1"/>
    <col min="6" max="6" width="13.8515625" style="1" customWidth="1"/>
    <col min="7" max="7" width="12.140625" style="1" customWidth="1"/>
    <col min="8" max="8" width="27.57421875" style="2" customWidth="1"/>
    <col min="9" max="9" width="11.00390625" style="2" customWidth="1"/>
    <col min="10" max="10" width="8.28125" style="3" customWidth="1"/>
    <col min="11" max="11" width="15.00390625" style="1" customWidth="1"/>
    <col min="12" max="12" width="9.140625" style="1" customWidth="1"/>
    <col min="13" max="13" width="15.00390625" style="71" customWidth="1"/>
    <col min="14" max="14" width="9.7109375" style="93" bestFit="1" customWidth="1"/>
    <col min="15" max="15" width="9.140625" style="71" customWidth="1"/>
    <col min="16" max="17" width="9.140625" style="93" customWidth="1"/>
    <col min="18" max="18" width="13.28125" style="71" customWidth="1"/>
    <col min="19" max="19" width="9.140625" style="1" customWidth="1"/>
    <col min="20" max="20" width="17.8515625" style="1" customWidth="1"/>
    <col min="21" max="21" width="16.140625" style="1" customWidth="1"/>
    <col min="22" max="22" width="28.57421875" style="1" customWidth="1"/>
    <col min="23" max="16384" width="9.140625" style="1" customWidth="1"/>
  </cols>
  <sheetData>
    <row r="1" spans="1:20" ht="15.75" customHeight="1">
      <c r="A1" s="16"/>
      <c r="B1" s="16"/>
      <c r="C1" s="16"/>
      <c r="D1" s="16"/>
      <c r="E1" s="16"/>
      <c r="F1" s="16"/>
      <c r="G1" s="16"/>
      <c r="H1" s="10" t="s">
        <v>135</v>
      </c>
      <c r="I1" s="10"/>
      <c r="J1" s="10"/>
      <c r="K1" s="16"/>
      <c r="L1" s="16"/>
      <c r="M1" s="88"/>
      <c r="O1" s="88"/>
      <c r="T1" s="16"/>
    </row>
    <row r="2" spans="1:20" ht="12.75">
      <c r="A2" s="16" t="s">
        <v>0</v>
      </c>
      <c r="B2" s="16"/>
      <c r="C2" s="16"/>
      <c r="D2" s="16"/>
      <c r="E2" s="16"/>
      <c r="F2" s="16"/>
      <c r="G2" s="16"/>
      <c r="H2" s="10"/>
      <c r="I2" s="10"/>
      <c r="J2" s="11"/>
      <c r="K2" s="16"/>
      <c r="L2" s="16"/>
      <c r="M2" s="88"/>
      <c r="O2" s="88"/>
      <c r="T2" s="16"/>
    </row>
    <row r="3" spans="1:20" ht="12.75">
      <c r="A3" s="16"/>
      <c r="B3" s="16"/>
      <c r="C3" s="16"/>
      <c r="D3" s="16"/>
      <c r="E3" s="16"/>
      <c r="F3" s="16"/>
      <c r="G3" s="16"/>
      <c r="H3" s="10"/>
      <c r="I3" s="10"/>
      <c r="J3" s="11"/>
      <c r="K3" s="16"/>
      <c r="L3" s="16"/>
      <c r="M3" s="88"/>
      <c r="O3" s="88"/>
      <c r="T3" s="16"/>
    </row>
    <row r="4" spans="1:20" ht="35.25" customHeight="1">
      <c r="A4" s="121" t="s">
        <v>136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6"/>
      <c r="M4" s="17"/>
      <c r="O4" s="88"/>
      <c r="T4" s="16"/>
    </row>
    <row r="5" spans="1:20" ht="13.5" customHeight="1" thickBot="1">
      <c r="A5" s="16"/>
      <c r="B5" s="16"/>
      <c r="C5" s="16"/>
      <c r="D5" s="16"/>
      <c r="E5" s="16"/>
      <c r="F5" s="16"/>
      <c r="G5" s="16"/>
      <c r="H5" s="10"/>
      <c r="I5" s="10"/>
      <c r="J5" s="10"/>
      <c r="K5" s="16"/>
      <c r="L5" s="16"/>
      <c r="M5" s="88"/>
      <c r="O5" s="88"/>
      <c r="T5" s="16"/>
    </row>
    <row r="6" spans="1:20" ht="96" customHeight="1" thickBot="1">
      <c r="A6" s="50" t="s">
        <v>1</v>
      </c>
      <c r="B6" s="51" t="s">
        <v>2</v>
      </c>
      <c r="C6" s="51" t="s">
        <v>3</v>
      </c>
      <c r="D6" s="52" t="s">
        <v>4</v>
      </c>
      <c r="E6" s="52" t="s">
        <v>5</v>
      </c>
      <c r="F6" s="52" t="s">
        <v>6</v>
      </c>
      <c r="G6" s="53" t="s">
        <v>7</v>
      </c>
      <c r="H6" s="54" t="s">
        <v>8</v>
      </c>
      <c r="I6" s="52" t="s">
        <v>9</v>
      </c>
      <c r="J6" s="55" t="s">
        <v>10</v>
      </c>
      <c r="K6" s="56" t="s">
        <v>146</v>
      </c>
      <c r="L6" s="16"/>
      <c r="M6" s="29"/>
      <c r="O6" s="88"/>
      <c r="T6" s="6"/>
    </row>
    <row r="7" spans="1:24" ht="12.75" customHeight="1" thickBot="1">
      <c r="A7" s="122" t="s">
        <v>11</v>
      </c>
      <c r="B7" s="123"/>
      <c r="C7" s="123"/>
      <c r="D7" s="123"/>
      <c r="E7" s="123"/>
      <c r="F7" s="123"/>
      <c r="G7" s="123"/>
      <c r="H7" s="124"/>
      <c r="I7" s="18" t="s">
        <v>12</v>
      </c>
      <c r="J7" s="75">
        <f>SUM(J8:J159)</f>
        <v>485.50000000000006</v>
      </c>
      <c r="K7" s="90">
        <f>SUM(K8:K159)</f>
        <v>1180818</v>
      </c>
      <c r="L7" s="16"/>
      <c r="M7" s="89"/>
      <c r="N7" s="89"/>
      <c r="O7" s="88"/>
      <c r="T7" s="28"/>
      <c r="U7" s="82"/>
      <c r="V7" s="71"/>
      <c r="W7" s="71"/>
      <c r="X7" s="71"/>
    </row>
    <row r="8" spans="1:24" ht="12.75">
      <c r="A8" s="48">
        <v>1</v>
      </c>
      <c r="B8" s="19" t="s">
        <v>13</v>
      </c>
      <c r="C8" s="19" t="s">
        <v>14</v>
      </c>
      <c r="D8" s="12" t="s">
        <v>15</v>
      </c>
      <c r="E8" s="12" t="s">
        <v>16</v>
      </c>
      <c r="F8" s="12">
        <v>800401586</v>
      </c>
      <c r="G8" s="32">
        <v>93390595</v>
      </c>
      <c r="H8" s="102" t="s">
        <v>148</v>
      </c>
      <c r="I8" s="14" t="s">
        <v>12</v>
      </c>
      <c r="J8" s="41">
        <v>4</v>
      </c>
      <c r="K8" s="91">
        <v>19100</v>
      </c>
      <c r="L8" s="17"/>
      <c r="M8" s="82"/>
      <c r="N8" s="28"/>
      <c r="O8" s="17"/>
      <c r="P8" s="94"/>
      <c r="T8" s="28"/>
      <c r="U8" s="71"/>
      <c r="V8" s="28"/>
      <c r="W8" s="82"/>
      <c r="X8" s="71"/>
    </row>
    <row r="9" spans="1:24" ht="12.75">
      <c r="A9" s="49">
        <v>2</v>
      </c>
      <c r="B9" s="20" t="s">
        <v>13</v>
      </c>
      <c r="C9" s="20" t="s">
        <v>17</v>
      </c>
      <c r="D9" s="7" t="s">
        <v>15</v>
      </c>
      <c r="E9" s="7" t="s">
        <v>16</v>
      </c>
      <c r="F9" s="7">
        <v>800401587</v>
      </c>
      <c r="G9" s="33">
        <v>24535191</v>
      </c>
      <c r="H9" s="102" t="s">
        <v>149</v>
      </c>
      <c r="I9" s="14" t="s">
        <v>12</v>
      </c>
      <c r="J9" s="41">
        <v>5</v>
      </c>
      <c r="K9" s="92">
        <v>450</v>
      </c>
      <c r="L9" s="17"/>
      <c r="M9" s="82"/>
      <c r="N9" s="28"/>
      <c r="O9" s="17"/>
      <c r="T9" s="28"/>
      <c r="U9" s="71"/>
      <c r="V9" s="28"/>
      <c r="W9" s="82"/>
      <c r="X9" s="71"/>
    </row>
    <row r="10" spans="1:24" ht="12.75">
      <c r="A10" s="49">
        <v>3</v>
      </c>
      <c r="B10" s="20" t="s">
        <v>13</v>
      </c>
      <c r="C10" s="20" t="s">
        <v>18</v>
      </c>
      <c r="D10" s="7" t="s">
        <v>19</v>
      </c>
      <c r="E10" s="7" t="s">
        <v>20</v>
      </c>
      <c r="F10" s="7">
        <v>800401588</v>
      </c>
      <c r="G10" s="33">
        <v>30654410</v>
      </c>
      <c r="H10" s="102" t="s">
        <v>150</v>
      </c>
      <c r="I10" s="14" t="s">
        <v>12</v>
      </c>
      <c r="J10" s="41">
        <v>1</v>
      </c>
      <c r="K10" s="92">
        <v>380</v>
      </c>
      <c r="L10" s="17"/>
      <c r="M10" s="82"/>
      <c r="N10" s="28"/>
      <c r="O10" s="17"/>
      <c r="T10" s="28"/>
      <c r="U10" s="71"/>
      <c r="V10" s="28"/>
      <c r="W10" s="82"/>
      <c r="X10" s="71"/>
    </row>
    <row r="11" spans="1:24" ht="12.75">
      <c r="A11" s="49">
        <v>4</v>
      </c>
      <c r="B11" s="20" t="s">
        <v>13</v>
      </c>
      <c r="C11" s="20" t="s">
        <v>21</v>
      </c>
      <c r="D11" s="7" t="s">
        <v>15</v>
      </c>
      <c r="E11" s="7" t="s">
        <v>21</v>
      </c>
      <c r="F11" s="7">
        <v>800401589</v>
      </c>
      <c r="G11" s="33">
        <v>83994329</v>
      </c>
      <c r="H11" s="102" t="s">
        <v>151</v>
      </c>
      <c r="I11" s="14" t="s">
        <v>12</v>
      </c>
      <c r="J11" s="41">
        <v>1</v>
      </c>
      <c r="K11" s="92">
        <v>5100</v>
      </c>
      <c r="L11" s="17"/>
      <c r="M11" s="82"/>
      <c r="N11" s="28"/>
      <c r="O11" s="17"/>
      <c r="P11" s="94"/>
      <c r="T11" s="28"/>
      <c r="U11" s="71"/>
      <c r="V11" s="28"/>
      <c r="W11" s="82"/>
      <c r="X11" s="71"/>
    </row>
    <row r="12" spans="1:24" ht="12.75">
      <c r="A12" s="48">
        <v>5</v>
      </c>
      <c r="B12" s="20" t="s">
        <v>13</v>
      </c>
      <c r="C12" s="20" t="s">
        <v>22</v>
      </c>
      <c r="D12" s="7" t="s">
        <v>15</v>
      </c>
      <c r="E12" s="7" t="s">
        <v>16</v>
      </c>
      <c r="F12" s="7">
        <v>800401590</v>
      </c>
      <c r="G12" s="33">
        <v>83995006</v>
      </c>
      <c r="H12" s="102" t="s">
        <v>152</v>
      </c>
      <c r="I12" s="14" t="s">
        <v>12</v>
      </c>
      <c r="J12" s="41">
        <v>1</v>
      </c>
      <c r="K12" s="92">
        <v>650</v>
      </c>
      <c r="L12" s="17"/>
      <c r="M12" s="82"/>
      <c r="N12" s="28"/>
      <c r="O12" s="17"/>
      <c r="T12" s="28"/>
      <c r="U12" s="71"/>
      <c r="V12" s="28"/>
      <c r="W12" s="82"/>
      <c r="X12" s="71"/>
    </row>
    <row r="13" spans="1:24" ht="12.75">
      <c r="A13" s="49">
        <v>6</v>
      </c>
      <c r="B13" s="20" t="s">
        <v>13</v>
      </c>
      <c r="C13" s="20" t="s">
        <v>23</v>
      </c>
      <c r="D13" s="7" t="s">
        <v>19</v>
      </c>
      <c r="E13" s="7" t="s">
        <v>20</v>
      </c>
      <c r="F13" s="7">
        <v>800401591</v>
      </c>
      <c r="G13" s="33">
        <v>21472039</v>
      </c>
      <c r="H13" s="102" t="s">
        <v>153</v>
      </c>
      <c r="I13" s="14" t="s">
        <v>12</v>
      </c>
      <c r="J13" s="41">
        <v>1</v>
      </c>
      <c r="K13" s="92">
        <v>6233</v>
      </c>
      <c r="L13" s="17"/>
      <c r="M13" s="82"/>
      <c r="N13" s="28"/>
      <c r="O13" s="17"/>
      <c r="P13" s="94"/>
      <c r="T13" s="28"/>
      <c r="U13" s="71"/>
      <c r="V13" s="28"/>
      <c r="W13" s="82"/>
      <c r="X13" s="71"/>
    </row>
    <row r="14" spans="1:24" ht="12.75">
      <c r="A14" s="48">
        <v>7</v>
      </c>
      <c r="B14" s="20" t="s">
        <v>13</v>
      </c>
      <c r="C14" s="20" t="s">
        <v>24</v>
      </c>
      <c r="D14" s="7" t="s">
        <v>25</v>
      </c>
      <c r="E14" s="7" t="s">
        <v>26</v>
      </c>
      <c r="F14" s="7">
        <v>800401592</v>
      </c>
      <c r="G14" s="33">
        <v>83919509</v>
      </c>
      <c r="H14" s="102" t="s">
        <v>154</v>
      </c>
      <c r="I14" s="14" t="s">
        <v>12</v>
      </c>
      <c r="J14" s="41">
        <v>1</v>
      </c>
      <c r="K14" s="92">
        <v>250</v>
      </c>
      <c r="L14" s="17"/>
      <c r="M14" s="82"/>
      <c r="N14" s="28"/>
      <c r="O14" s="17"/>
      <c r="T14" s="28"/>
      <c r="U14" s="71"/>
      <c r="V14" s="28"/>
      <c r="W14" s="82"/>
      <c r="X14" s="71"/>
    </row>
    <row r="15" spans="1:24" ht="12.75">
      <c r="A15" s="49">
        <v>8</v>
      </c>
      <c r="B15" s="20" t="s">
        <v>13</v>
      </c>
      <c r="C15" s="20" t="s">
        <v>27</v>
      </c>
      <c r="D15" s="7" t="s">
        <v>19</v>
      </c>
      <c r="E15" s="7" t="s">
        <v>20</v>
      </c>
      <c r="F15" s="7">
        <v>800401593</v>
      </c>
      <c r="G15" s="33">
        <v>89064450</v>
      </c>
      <c r="H15" s="102" t="s">
        <v>155</v>
      </c>
      <c r="I15" s="14" t="s">
        <v>12</v>
      </c>
      <c r="J15" s="41">
        <v>9</v>
      </c>
      <c r="K15" s="92">
        <v>5400</v>
      </c>
      <c r="L15" s="17"/>
      <c r="M15" s="82"/>
      <c r="N15" s="28"/>
      <c r="O15" s="17"/>
      <c r="T15" s="28"/>
      <c r="U15" s="71"/>
      <c r="V15" s="28"/>
      <c r="W15" s="82"/>
      <c r="X15" s="71"/>
    </row>
    <row r="16" spans="1:24" ht="12.75">
      <c r="A16" s="49">
        <v>9</v>
      </c>
      <c r="B16" s="20" t="s">
        <v>13</v>
      </c>
      <c r="C16" s="20" t="s">
        <v>28</v>
      </c>
      <c r="D16" s="7" t="s">
        <v>29</v>
      </c>
      <c r="E16" s="7" t="s">
        <v>20</v>
      </c>
      <c r="F16" s="7">
        <v>800401594</v>
      </c>
      <c r="G16" s="33">
        <v>27730771</v>
      </c>
      <c r="H16" s="102" t="s">
        <v>156</v>
      </c>
      <c r="I16" s="14" t="s">
        <v>12</v>
      </c>
      <c r="J16" s="41">
        <v>1</v>
      </c>
      <c r="K16" s="92">
        <v>2800</v>
      </c>
      <c r="L16" s="17"/>
      <c r="M16" s="82"/>
      <c r="N16" s="28"/>
      <c r="O16" s="17"/>
      <c r="T16" s="28"/>
      <c r="U16" s="71"/>
      <c r="V16" s="28"/>
      <c r="W16" s="82"/>
      <c r="X16" s="71"/>
    </row>
    <row r="17" spans="1:24" ht="12.75">
      <c r="A17" s="49">
        <v>10</v>
      </c>
      <c r="B17" s="20" t="s">
        <v>13</v>
      </c>
      <c r="C17" s="20" t="s">
        <v>30</v>
      </c>
      <c r="D17" s="7" t="s">
        <v>15</v>
      </c>
      <c r="E17" s="7" t="s">
        <v>16</v>
      </c>
      <c r="F17" s="7">
        <v>800401595</v>
      </c>
      <c r="G17" s="33">
        <v>9412246</v>
      </c>
      <c r="H17" s="102" t="s">
        <v>157</v>
      </c>
      <c r="I17" s="14" t="s">
        <v>12</v>
      </c>
      <c r="J17" s="41">
        <v>4</v>
      </c>
      <c r="K17" s="92">
        <v>6340</v>
      </c>
      <c r="L17" s="17"/>
      <c r="M17" s="82"/>
      <c r="N17" s="28"/>
      <c r="O17" s="17"/>
      <c r="P17" s="94"/>
      <c r="T17" s="28"/>
      <c r="U17" s="71"/>
      <c r="V17" s="28"/>
      <c r="W17" s="82"/>
      <c r="X17" s="71"/>
    </row>
    <row r="18" spans="1:24" ht="12.75">
      <c r="A18" s="48">
        <v>11</v>
      </c>
      <c r="B18" s="20" t="s">
        <v>13</v>
      </c>
      <c r="C18" s="20" t="s">
        <v>31</v>
      </c>
      <c r="D18" s="7" t="s">
        <v>15</v>
      </c>
      <c r="E18" s="7" t="s">
        <v>16</v>
      </c>
      <c r="F18" s="7">
        <v>800401596</v>
      </c>
      <c r="G18" s="33">
        <v>20127601</v>
      </c>
      <c r="H18" s="102" t="s">
        <v>158</v>
      </c>
      <c r="I18" s="14" t="s">
        <v>12</v>
      </c>
      <c r="J18" s="41">
        <v>1</v>
      </c>
      <c r="K18" s="92">
        <v>4300</v>
      </c>
      <c r="L18" s="17"/>
      <c r="M18" s="82"/>
      <c r="N18" s="28"/>
      <c r="O18" s="17"/>
      <c r="P18" s="94"/>
      <c r="T18" s="28"/>
      <c r="U18" s="71"/>
      <c r="V18" s="28"/>
      <c r="W18" s="82"/>
      <c r="X18" s="71"/>
    </row>
    <row r="19" spans="1:24" ht="12.75">
      <c r="A19" s="49">
        <v>12</v>
      </c>
      <c r="B19" s="20" t="s">
        <v>13</v>
      </c>
      <c r="C19" s="20" t="s">
        <v>31</v>
      </c>
      <c r="D19" s="7" t="s">
        <v>15</v>
      </c>
      <c r="E19" s="7" t="s">
        <v>16</v>
      </c>
      <c r="F19" s="7">
        <v>800401597</v>
      </c>
      <c r="G19" s="33">
        <v>21866011</v>
      </c>
      <c r="H19" s="102" t="s">
        <v>159</v>
      </c>
      <c r="I19" s="14" t="s">
        <v>12</v>
      </c>
      <c r="J19" s="41">
        <v>2</v>
      </c>
      <c r="K19" s="92">
        <v>9650</v>
      </c>
      <c r="L19" s="17"/>
      <c r="M19" s="82"/>
      <c r="N19" s="28"/>
      <c r="O19" s="17"/>
      <c r="P19" s="94"/>
      <c r="T19" s="28"/>
      <c r="U19" s="71"/>
      <c r="V19" s="28"/>
      <c r="W19" s="82"/>
      <c r="X19" s="71"/>
    </row>
    <row r="20" spans="1:24" ht="12.75">
      <c r="A20" s="48">
        <v>13</v>
      </c>
      <c r="B20" s="20" t="s">
        <v>13</v>
      </c>
      <c r="C20" s="20" t="s">
        <v>32</v>
      </c>
      <c r="D20" s="7" t="s">
        <v>19</v>
      </c>
      <c r="E20" s="7" t="s">
        <v>20</v>
      </c>
      <c r="F20" s="7">
        <v>800401598</v>
      </c>
      <c r="G20" s="33">
        <v>11374565</v>
      </c>
      <c r="H20" s="102" t="s">
        <v>160</v>
      </c>
      <c r="I20" s="14" t="s">
        <v>12</v>
      </c>
      <c r="J20" s="41">
        <v>1</v>
      </c>
      <c r="K20" s="92">
        <v>12000</v>
      </c>
      <c r="L20" s="17"/>
      <c r="M20" s="82"/>
      <c r="N20" s="28"/>
      <c r="O20" s="17"/>
      <c r="P20" s="94"/>
      <c r="T20" s="28"/>
      <c r="U20" s="71"/>
      <c r="V20" s="28"/>
      <c r="W20" s="82"/>
      <c r="X20" s="71"/>
    </row>
    <row r="21" spans="1:24" ht="12.75">
      <c r="A21" s="49">
        <v>14</v>
      </c>
      <c r="B21" s="20" t="s">
        <v>13</v>
      </c>
      <c r="C21" s="20" t="s">
        <v>33</v>
      </c>
      <c r="D21" s="7" t="s">
        <v>19</v>
      </c>
      <c r="E21" s="7" t="s">
        <v>20</v>
      </c>
      <c r="F21" s="7">
        <v>800401599</v>
      </c>
      <c r="G21" s="33">
        <v>9611817</v>
      </c>
      <c r="H21" s="102" t="s">
        <v>161</v>
      </c>
      <c r="I21" s="14" t="s">
        <v>12</v>
      </c>
      <c r="J21" s="41">
        <v>3</v>
      </c>
      <c r="K21" s="92">
        <v>13000</v>
      </c>
      <c r="L21" s="17"/>
      <c r="M21" s="82"/>
      <c r="N21" s="28"/>
      <c r="O21" s="17"/>
      <c r="P21" s="94"/>
      <c r="T21" s="28"/>
      <c r="U21" s="71"/>
      <c r="V21" s="28"/>
      <c r="W21" s="82"/>
      <c r="X21" s="71"/>
    </row>
    <row r="22" spans="1:24" ht="12.75">
      <c r="A22" s="49">
        <v>15</v>
      </c>
      <c r="B22" s="20" t="s">
        <v>13</v>
      </c>
      <c r="C22" s="20" t="s">
        <v>34</v>
      </c>
      <c r="D22" s="7" t="s">
        <v>29</v>
      </c>
      <c r="E22" s="7" t="s">
        <v>20</v>
      </c>
      <c r="F22" s="7">
        <v>800401600</v>
      </c>
      <c r="G22" s="33">
        <v>21472168</v>
      </c>
      <c r="H22" s="102" t="s">
        <v>162</v>
      </c>
      <c r="I22" s="14" t="s">
        <v>12</v>
      </c>
      <c r="J22" s="41">
        <v>4</v>
      </c>
      <c r="K22" s="92">
        <v>12800</v>
      </c>
      <c r="L22" s="17"/>
      <c r="M22" s="82"/>
      <c r="N22" s="28"/>
      <c r="O22" s="17"/>
      <c r="P22" s="94"/>
      <c r="T22" s="28"/>
      <c r="U22" s="71"/>
      <c r="V22" s="28"/>
      <c r="W22" s="82"/>
      <c r="X22" s="71"/>
    </row>
    <row r="23" spans="1:24" ht="12.75">
      <c r="A23" s="49">
        <v>16</v>
      </c>
      <c r="B23" s="20" t="s">
        <v>13</v>
      </c>
      <c r="C23" s="20" t="s">
        <v>35</v>
      </c>
      <c r="D23" s="7" t="s">
        <v>15</v>
      </c>
      <c r="E23" s="7" t="s">
        <v>16</v>
      </c>
      <c r="F23" s="7">
        <v>800401601</v>
      </c>
      <c r="G23" s="33">
        <v>21866357</v>
      </c>
      <c r="H23" s="102" t="s">
        <v>163</v>
      </c>
      <c r="I23" s="14" t="s">
        <v>12</v>
      </c>
      <c r="J23" s="41">
        <v>2</v>
      </c>
      <c r="K23" s="92">
        <v>4850</v>
      </c>
      <c r="L23" s="17"/>
      <c r="M23" s="82"/>
      <c r="N23" s="28"/>
      <c r="O23" s="17"/>
      <c r="P23" s="94"/>
      <c r="T23" s="28"/>
      <c r="U23" s="71"/>
      <c r="V23" s="28"/>
      <c r="W23" s="82"/>
      <c r="X23" s="71"/>
    </row>
    <row r="24" spans="1:24" ht="12.75">
      <c r="A24" s="48">
        <v>17</v>
      </c>
      <c r="B24" s="20" t="s">
        <v>13</v>
      </c>
      <c r="C24" s="20" t="s">
        <v>36</v>
      </c>
      <c r="D24" s="7" t="s">
        <v>15</v>
      </c>
      <c r="E24" s="7" t="s">
        <v>16</v>
      </c>
      <c r="F24" s="7">
        <v>800401602</v>
      </c>
      <c r="G24" s="33">
        <v>21602079</v>
      </c>
      <c r="H24" s="102" t="s">
        <v>164</v>
      </c>
      <c r="I24" s="14" t="s">
        <v>12</v>
      </c>
      <c r="J24" s="41">
        <v>1</v>
      </c>
      <c r="K24" s="92">
        <v>2640</v>
      </c>
      <c r="L24" s="17"/>
      <c r="M24" s="82"/>
      <c r="N24" s="28"/>
      <c r="O24" s="17"/>
      <c r="T24" s="28"/>
      <c r="U24" s="71"/>
      <c r="V24" s="28"/>
      <c r="W24" s="82"/>
      <c r="X24" s="71"/>
    </row>
    <row r="25" spans="1:24" ht="12.75">
      <c r="A25" s="49">
        <v>18</v>
      </c>
      <c r="B25" s="20" t="s">
        <v>13</v>
      </c>
      <c r="C25" s="20" t="s">
        <v>37</v>
      </c>
      <c r="D25" s="7" t="s">
        <v>15</v>
      </c>
      <c r="E25" s="7" t="s">
        <v>16</v>
      </c>
      <c r="F25" s="7">
        <v>800401603</v>
      </c>
      <c r="G25" s="33">
        <v>21916540</v>
      </c>
      <c r="H25" s="102" t="s">
        <v>165</v>
      </c>
      <c r="I25" s="14" t="s">
        <v>12</v>
      </c>
      <c r="J25" s="41">
        <v>3</v>
      </c>
      <c r="K25" s="92">
        <v>10840</v>
      </c>
      <c r="L25" s="17"/>
      <c r="M25" s="82"/>
      <c r="N25" s="28"/>
      <c r="O25" s="17"/>
      <c r="T25" s="28"/>
      <c r="U25" s="71"/>
      <c r="V25" s="28"/>
      <c r="W25" s="82"/>
      <c r="X25" s="71"/>
    </row>
    <row r="26" spans="1:24" ht="12.75">
      <c r="A26" s="48">
        <v>19</v>
      </c>
      <c r="B26" s="20" t="s">
        <v>13</v>
      </c>
      <c r="C26" s="20" t="s">
        <v>38</v>
      </c>
      <c r="D26" s="7" t="s">
        <v>39</v>
      </c>
      <c r="E26" s="7" t="s">
        <v>40</v>
      </c>
      <c r="F26" s="7">
        <v>800401604</v>
      </c>
      <c r="G26" s="69">
        <v>97223807</v>
      </c>
      <c r="H26" s="102" t="s">
        <v>166</v>
      </c>
      <c r="I26" s="14" t="s">
        <v>12</v>
      </c>
      <c r="J26" s="41">
        <v>3</v>
      </c>
      <c r="K26" s="92">
        <v>3100</v>
      </c>
      <c r="L26" s="17"/>
      <c r="M26" s="82"/>
      <c r="N26" s="28"/>
      <c r="O26" s="17"/>
      <c r="T26" s="28"/>
      <c r="U26" s="71"/>
      <c r="V26" s="28"/>
      <c r="W26" s="82"/>
      <c r="X26" s="71"/>
    </row>
    <row r="27" spans="1:24" ht="12.75">
      <c r="A27" s="49">
        <v>20</v>
      </c>
      <c r="B27" s="20" t="s">
        <v>13</v>
      </c>
      <c r="C27" s="20" t="s">
        <v>38</v>
      </c>
      <c r="D27" s="7" t="s">
        <v>39</v>
      </c>
      <c r="E27" s="7" t="s">
        <v>40</v>
      </c>
      <c r="F27" s="7">
        <v>800401605</v>
      </c>
      <c r="G27" s="33">
        <v>18300989</v>
      </c>
      <c r="H27" s="102" t="s">
        <v>167</v>
      </c>
      <c r="I27" s="14" t="s">
        <v>12</v>
      </c>
      <c r="J27" s="41">
        <v>1</v>
      </c>
      <c r="K27" s="92">
        <v>2650</v>
      </c>
      <c r="L27" s="17"/>
      <c r="M27" s="82"/>
      <c r="N27" s="28"/>
      <c r="O27" s="17"/>
      <c r="T27" s="28"/>
      <c r="U27" s="71"/>
      <c r="V27" s="28"/>
      <c r="W27" s="82"/>
      <c r="X27" s="71"/>
    </row>
    <row r="28" spans="1:24" ht="12.75">
      <c r="A28" s="49">
        <v>21</v>
      </c>
      <c r="B28" s="20" t="s">
        <v>13</v>
      </c>
      <c r="C28" s="20" t="s">
        <v>41</v>
      </c>
      <c r="D28" s="7" t="s">
        <v>39</v>
      </c>
      <c r="E28" s="7" t="s">
        <v>42</v>
      </c>
      <c r="F28" s="7">
        <v>800401606</v>
      </c>
      <c r="G28" s="34" t="s">
        <v>133</v>
      </c>
      <c r="H28" s="102" t="s">
        <v>168</v>
      </c>
      <c r="I28" s="14" t="s">
        <v>12</v>
      </c>
      <c r="J28" s="41">
        <v>2</v>
      </c>
      <c r="K28" s="92">
        <v>6500</v>
      </c>
      <c r="L28" s="17"/>
      <c r="M28" s="82"/>
      <c r="N28" s="28"/>
      <c r="O28" s="17"/>
      <c r="T28" s="28"/>
      <c r="U28" s="71"/>
      <c r="V28" s="28"/>
      <c r="W28" s="82"/>
      <c r="X28" s="71"/>
    </row>
    <row r="29" spans="1:24" ht="12.75">
      <c r="A29" s="49">
        <v>22</v>
      </c>
      <c r="B29" s="20" t="s">
        <v>13</v>
      </c>
      <c r="C29" s="20" t="s">
        <v>38</v>
      </c>
      <c r="D29" s="7" t="s">
        <v>39</v>
      </c>
      <c r="E29" s="7" t="s">
        <v>40</v>
      </c>
      <c r="F29" s="7">
        <v>800401607</v>
      </c>
      <c r="G29" s="33">
        <v>11753736</v>
      </c>
      <c r="H29" s="102" t="s">
        <v>169</v>
      </c>
      <c r="I29" s="14" t="s">
        <v>12</v>
      </c>
      <c r="J29" s="41">
        <v>4</v>
      </c>
      <c r="K29" s="92">
        <v>15900</v>
      </c>
      <c r="L29" s="17"/>
      <c r="M29" s="82"/>
      <c r="N29" s="28"/>
      <c r="O29" s="17"/>
      <c r="T29" s="28"/>
      <c r="U29" s="71"/>
      <c r="V29" s="28"/>
      <c r="W29" s="82"/>
      <c r="X29" s="71"/>
    </row>
    <row r="30" spans="1:24" ht="12.75">
      <c r="A30" s="48">
        <v>23</v>
      </c>
      <c r="B30" s="20" t="s">
        <v>13</v>
      </c>
      <c r="C30" s="20" t="s">
        <v>43</v>
      </c>
      <c r="D30" s="7" t="s">
        <v>25</v>
      </c>
      <c r="E30" s="7" t="s">
        <v>26</v>
      </c>
      <c r="F30" s="7">
        <v>800401608</v>
      </c>
      <c r="G30" s="33">
        <v>9414308</v>
      </c>
      <c r="H30" s="102" t="s">
        <v>170</v>
      </c>
      <c r="I30" s="14" t="s">
        <v>12</v>
      </c>
      <c r="J30" s="41">
        <f>7+2</f>
        <v>9</v>
      </c>
      <c r="K30" s="92">
        <f>8550+3500</f>
        <v>12050</v>
      </c>
      <c r="L30" s="17" t="s">
        <v>127</v>
      </c>
      <c r="M30" s="82"/>
      <c r="N30" s="28"/>
      <c r="O30" s="17"/>
      <c r="T30" s="28"/>
      <c r="U30" s="71"/>
      <c r="V30" s="28"/>
      <c r="W30" s="82"/>
      <c r="X30" s="71"/>
    </row>
    <row r="31" spans="1:24" ht="12.75">
      <c r="A31" s="49">
        <v>24</v>
      </c>
      <c r="B31" s="20" t="s">
        <v>13</v>
      </c>
      <c r="C31" s="20" t="s">
        <v>44</v>
      </c>
      <c r="D31" s="7" t="s">
        <v>15</v>
      </c>
      <c r="E31" s="7" t="s">
        <v>16</v>
      </c>
      <c r="F31" s="7">
        <v>800401609</v>
      </c>
      <c r="G31" s="33">
        <v>19418294</v>
      </c>
      <c r="H31" s="102" t="s">
        <v>171</v>
      </c>
      <c r="I31" s="14" t="s">
        <v>12</v>
      </c>
      <c r="J31" s="41">
        <v>1</v>
      </c>
      <c r="K31" s="92">
        <v>4720</v>
      </c>
      <c r="L31" s="17"/>
      <c r="M31" s="82"/>
      <c r="N31" s="28"/>
      <c r="O31" s="17"/>
      <c r="P31" s="94"/>
      <c r="T31" s="28"/>
      <c r="U31" s="71"/>
      <c r="V31" s="28"/>
      <c r="W31" s="82"/>
      <c r="X31" s="71"/>
    </row>
    <row r="32" spans="1:24" ht="12.75">
      <c r="A32" s="48">
        <v>25</v>
      </c>
      <c r="B32" s="20" t="s">
        <v>13</v>
      </c>
      <c r="C32" s="20" t="s">
        <v>44</v>
      </c>
      <c r="D32" s="7" t="s">
        <v>15</v>
      </c>
      <c r="E32" s="7" t="s">
        <v>16</v>
      </c>
      <c r="F32" s="7">
        <v>800401610</v>
      </c>
      <c r="G32" s="33">
        <v>90502210</v>
      </c>
      <c r="H32" s="102" t="s">
        <v>172</v>
      </c>
      <c r="I32" s="14" t="s">
        <v>12</v>
      </c>
      <c r="J32" s="41">
        <v>2</v>
      </c>
      <c r="K32" s="92">
        <v>9790</v>
      </c>
      <c r="L32" s="17"/>
      <c r="M32" s="82"/>
      <c r="N32" s="28"/>
      <c r="O32" s="17"/>
      <c r="T32" s="28"/>
      <c r="U32" s="71"/>
      <c r="V32" s="28"/>
      <c r="W32" s="82"/>
      <c r="X32" s="71"/>
    </row>
    <row r="33" spans="1:24" ht="12.75">
      <c r="A33" s="49">
        <v>26</v>
      </c>
      <c r="B33" s="20" t="s">
        <v>13</v>
      </c>
      <c r="C33" s="20" t="s">
        <v>44</v>
      </c>
      <c r="D33" s="7" t="s">
        <v>15</v>
      </c>
      <c r="E33" s="7" t="s">
        <v>16</v>
      </c>
      <c r="F33" s="7">
        <v>800401611</v>
      </c>
      <c r="G33" s="33">
        <v>21905553</v>
      </c>
      <c r="H33" s="102" t="s">
        <v>173</v>
      </c>
      <c r="I33" s="14" t="s">
        <v>12</v>
      </c>
      <c r="J33" s="41">
        <v>1</v>
      </c>
      <c r="K33" s="92">
        <v>7600</v>
      </c>
      <c r="L33" s="17"/>
      <c r="M33" s="82"/>
      <c r="N33" s="28"/>
      <c r="O33" s="17"/>
      <c r="P33" s="94"/>
      <c r="T33" s="28"/>
      <c r="U33" s="71"/>
      <c r="V33" s="28"/>
      <c r="W33" s="82"/>
      <c r="X33" s="71"/>
    </row>
    <row r="34" spans="1:24" ht="12.75">
      <c r="A34" s="49">
        <v>27</v>
      </c>
      <c r="B34" s="20" t="s">
        <v>13</v>
      </c>
      <c r="C34" s="20" t="s">
        <v>45</v>
      </c>
      <c r="D34" s="7" t="s">
        <v>15</v>
      </c>
      <c r="E34" s="7" t="s">
        <v>16</v>
      </c>
      <c r="F34" s="7">
        <v>800401612</v>
      </c>
      <c r="G34" s="33">
        <v>97223754</v>
      </c>
      <c r="H34" s="102" t="s">
        <v>174</v>
      </c>
      <c r="I34" s="14" t="s">
        <v>12</v>
      </c>
      <c r="J34" s="41">
        <v>1</v>
      </c>
      <c r="K34" s="92">
        <v>720</v>
      </c>
      <c r="L34" s="17"/>
      <c r="M34" s="82"/>
      <c r="N34" s="28"/>
      <c r="O34" s="17"/>
      <c r="T34" s="28"/>
      <c r="U34" s="71"/>
      <c r="V34" s="28"/>
      <c r="W34" s="82"/>
      <c r="X34" s="71"/>
    </row>
    <row r="35" spans="1:24" ht="12.75">
      <c r="A35" s="49">
        <v>28</v>
      </c>
      <c r="B35" s="20" t="s">
        <v>13</v>
      </c>
      <c r="C35" s="20" t="s">
        <v>46</v>
      </c>
      <c r="D35" s="7" t="s">
        <v>15</v>
      </c>
      <c r="E35" s="7" t="s">
        <v>16</v>
      </c>
      <c r="F35" s="7">
        <v>800401613</v>
      </c>
      <c r="G35" s="33">
        <v>94762311</v>
      </c>
      <c r="H35" s="102" t="s">
        <v>175</v>
      </c>
      <c r="I35" s="14" t="s">
        <v>12</v>
      </c>
      <c r="J35" s="41">
        <v>6</v>
      </c>
      <c r="K35" s="92">
        <v>9920</v>
      </c>
      <c r="L35" s="17"/>
      <c r="M35" s="82"/>
      <c r="N35" s="28"/>
      <c r="O35" s="17"/>
      <c r="P35" s="94"/>
      <c r="T35" s="28"/>
      <c r="U35" s="71"/>
      <c r="V35" s="28"/>
      <c r="W35" s="82"/>
      <c r="X35" s="71"/>
    </row>
    <row r="36" spans="1:24" ht="12.75">
      <c r="A36" s="48">
        <v>29</v>
      </c>
      <c r="B36" s="20" t="s">
        <v>13</v>
      </c>
      <c r="C36" s="20" t="s">
        <v>47</v>
      </c>
      <c r="D36" s="7" t="s">
        <v>15</v>
      </c>
      <c r="E36" s="7" t="s">
        <v>16</v>
      </c>
      <c r="F36" s="7">
        <v>800401614</v>
      </c>
      <c r="G36" s="33">
        <v>97223864</v>
      </c>
      <c r="H36" s="102" t="s">
        <v>176</v>
      </c>
      <c r="I36" s="14" t="s">
        <v>12</v>
      </c>
      <c r="J36" s="41">
        <v>2</v>
      </c>
      <c r="K36" s="92">
        <v>11640</v>
      </c>
      <c r="L36" s="17"/>
      <c r="M36" s="82"/>
      <c r="N36" s="28"/>
      <c r="O36" s="17"/>
      <c r="P36" s="94"/>
      <c r="T36" s="28"/>
      <c r="U36" s="71"/>
      <c r="V36" s="28"/>
      <c r="W36" s="82"/>
      <c r="X36" s="71"/>
    </row>
    <row r="37" spans="1:24" ht="12.75">
      <c r="A37" s="49">
        <v>30</v>
      </c>
      <c r="B37" s="20" t="s">
        <v>13</v>
      </c>
      <c r="C37" s="20" t="s">
        <v>47</v>
      </c>
      <c r="D37" s="7" t="s">
        <v>15</v>
      </c>
      <c r="E37" s="7" t="s">
        <v>16</v>
      </c>
      <c r="F37" s="7">
        <v>800401615</v>
      </c>
      <c r="G37" s="33">
        <v>11828212</v>
      </c>
      <c r="H37" s="102" t="s">
        <v>177</v>
      </c>
      <c r="I37" s="14" t="s">
        <v>12</v>
      </c>
      <c r="J37" s="41">
        <v>1</v>
      </c>
      <c r="K37" s="92">
        <v>8180</v>
      </c>
      <c r="L37" s="17"/>
      <c r="M37" s="82"/>
      <c r="N37" s="28"/>
      <c r="O37" s="17"/>
      <c r="P37" s="94"/>
      <c r="T37" s="28"/>
      <c r="U37" s="71"/>
      <c r="V37" s="28"/>
      <c r="W37" s="82"/>
      <c r="X37" s="71"/>
    </row>
    <row r="38" spans="1:24" ht="12.75">
      <c r="A38" s="48">
        <v>31</v>
      </c>
      <c r="B38" s="20" t="s">
        <v>13</v>
      </c>
      <c r="C38" s="20" t="s">
        <v>48</v>
      </c>
      <c r="D38" s="7" t="s">
        <v>19</v>
      </c>
      <c r="E38" s="7" t="s">
        <v>20</v>
      </c>
      <c r="F38" s="7">
        <v>800401616</v>
      </c>
      <c r="G38" s="33">
        <v>13665589</v>
      </c>
      <c r="H38" s="102" t="s">
        <v>178</v>
      </c>
      <c r="I38" s="14" t="s">
        <v>12</v>
      </c>
      <c r="J38" s="41">
        <v>3</v>
      </c>
      <c r="K38" s="92">
        <v>11560</v>
      </c>
      <c r="L38" s="17"/>
      <c r="M38" s="82"/>
      <c r="N38" s="28"/>
      <c r="O38" s="17"/>
      <c r="P38" s="94"/>
      <c r="T38" s="28"/>
      <c r="U38" s="71"/>
      <c r="V38" s="28"/>
      <c r="W38" s="82"/>
      <c r="X38" s="71"/>
    </row>
    <row r="39" spans="1:24" ht="12.75">
      <c r="A39" s="49">
        <v>32</v>
      </c>
      <c r="B39" s="20" t="s">
        <v>13</v>
      </c>
      <c r="C39" s="20" t="s">
        <v>49</v>
      </c>
      <c r="D39" s="7" t="s">
        <v>19</v>
      </c>
      <c r="E39" s="7" t="s">
        <v>20</v>
      </c>
      <c r="F39" s="7">
        <v>800401617</v>
      </c>
      <c r="G39" s="33">
        <v>9414765</v>
      </c>
      <c r="H39" s="102" t="s">
        <v>179</v>
      </c>
      <c r="I39" s="14" t="s">
        <v>12</v>
      </c>
      <c r="J39" s="41">
        <v>2</v>
      </c>
      <c r="K39" s="92">
        <v>6120</v>
      </c>
      <c r="L39" s="17"/>
      <c r="M39" s="82"/>
      <c r="N39" s="28"/>
      <c r="O39" s="17"/>
      <c r="P39" s="94"/>
      <c r="T39" s="28"/>
      <c r="U39" s="71"/>
      <c r="V39" s="28"/>
      <c r="W39" s="82"/>
      <c r="X39" s="71"/>
    </row>
    <row r="40" spans="1:24" ht="12.75">
      <c r="A40" s="49">
        <v>33</v>
      </c>
      <c r="B40" s="20" t="s">
        <v>13</v>
      </c>
      <c r="C40" s="20" t="s">
        <v>20</v>
      </c>
      <c r="D40" s="7" t="s">
        <v>19</v>
      </c>
      <c r="E40" s="7" t="s">
        <v>20</v>
      </c>
      <c r="F40" s="7">
        <v>800401618</v>
      </c>
      <c r="G40" s="33">
        <v>12826082</v>
      </c>
      <c r="H40" s="102" t="s">
        <v>180</v>
      </c>
      <c r="I40" s="14" t="s">
        <v>12</v>
      </c>
      <c r="J40" s="41">
        <v>2</v>
      </c>
      <c r="K40" s="92">
        <v>7820</v>
      </c>
      <c r="L40" s="17"/>
      <c r="M40" s="82"/>
      <c r="N40" s="28"/>
      <c r="O40" s="17"/>
      <c r="P40" s="94"/>
      <c r="T40" s="28"/>
      <c r="U40" s="71"/>
      <c r="V40" s="28"/>
      <c r="W40" s="82"/>
      <c r="X40" s="71"/>
    </row>
    <row r="41" spans="1:24" ht="12.75">
      <c r="A41" s="49">
        <v>34</v>
      </c>
      <c r="B41" s="20" t="s">
        <v>13</v>
      </c>
      <c r="C41" s="20" t="s">
        <v>16</v>
      </c>
      <c r="D41" s="7" t="s">
        <v>15</v>
      </c>
      <c r="E41" s="7" t="s">
        <v>16</v>
      </c>
      <c r="F41" s="7">
        <v>800401619</v>
      </c>
      <c r="G41" s="33">
        <v>18048097</v>
      </c>
      <c r="H41" s="102" t="s">
        <v>181</v>
      </c>
      <c r="I41" s="14" t="s">
        <v>12</v>
      </c>
      <c r="J41" s="41">
        <v>2</v>
      </c>
      <c r="K41" s="92">
        <v>11300</v>
      </c>
      <c r="L41" s="17"/>
      <c r="M41" s="82"/>
      <c r="N41" s="28"/>
      <c r="O41" s="17"/>
      <c r="P41" s="94"/>
      <c r="T41" s="28"/>
      <c r="U41" s="71"/>
      <c r="V41" s="28"/>
      <c r="W41" s="82"/>
      <c r="X41" s="71"/>
    </row>
    <row r="42" spans="1:24" ht="12.75">
      <c r="A42" s="48">
        <v>35</v>
      </c>
      <c r="B42" s="20" t="s">
        <v>13</v>
      </c>
      <c r="C42" s="20" t="s">
        <v>16</v>
      </c>
      <c r="D42" s="7" t="s">
        <v>15</v>
      </c>
      <c r="E42" s="7" t="s">
        <v>16</v>
      </c>
      <c r="F42" s="7">
        <v>800401620</v>
      </c>
      <c r="G42" s="33">
        <v>9604561</v>
      </c>
      <c r="H42" s="102" t="s">
        <v>182</v>
      </c>
      <c r="I42" s="14" t="s">
        <v>12</v>
      </c>
      <c r="J42" s="41">
        <v>6</v>
      </c>
      <c r="K42" s="92">
        <v>14480</v>
      </c>
      <c r="L42" s="17"/>
      <c r="M42" s="82"/>
      <c r="N42" s="28"/>
      <c r="O42" s="17"/>
      <c r="P42" s="94"/>
      <c r="T42" s="28"/>
      <c r="U42" s="71"/>
      <c r="V42" s="28"/>
      <c r="W42" s="82"/>
      <c r="X42" s="71"/>
    </row>
    <row r="43" spans="1:24" ht="12.75">
      <c r="A43" s="49">
        <v>36</v>
      </c>
      <c r="B43" s="20" t="s">
        <v>13</v>
      </c>
      <c r="C43" s="20" t="s">
        <v>16</v>
      </c>
      <c r="D43" s="7" t="s">
        <v>15</v>
      </c>
      <c r="E43" s="7" t="s">
        <v>16</v>
      </c>
      <c r="F43" s="7">
        <v>800401621</v>
      </c>
      <c r="G43" s="33">
        <v>9414764</v>
      </c>
      <c r="H43" s="102" t="s">
        <v>183</v>
      </c>
      <c r="I43" s="14" t="s">
        <v>12</v>
      </c>
      <c r="J43" s="41">
        <v>9</v>
      </c>
      <c r="K43" s="92">
        <v>10920</v>
      </c>
      <c r="L43" s="17"/>
      <c r="M43" s="82"/>
      <c r="N43" s="28"/>
      <c r="O43" s="17"/>
      <c r="P43" s="94"/>
      <c r="T43" s="28"/>
      <c r="U43" s="71"/>
      <c r="V43" s="28"/>
      <c r="W43" s="82"/>
      <c r="X43" s="71"/>
    </row>
    <row r="44" spans="1:24" ht="12.75">
      <c r="A44" s="48">
        <v>37</v>
      </c>
      <c r="B44" s="20" t="s">
        <v>13</v>
      </c>
      <c r="C44" s="20" t="s">
        <v>50</v>
      </c>
      <c r="D44" s="7" t="s">
        <v>15</v>
      </c>
      <c r="E44" s="7" t="s">
        <v>16</v>
      </c>
      <c r="F44" s="7">
        <v>800401622</v>
      </c>
      <c r="G44" s="33">
        <v>21472047</v>
      </c>
      <c r="H44" s="102" t="s">
        <v>184</v>
      </c>
      <c r="I44" s="14" t="s">
        <v>12</v>
      </c>
      <c r="J44" s="41">
        <v>2</v>
      </c>
      <c r="K44" s="92">
        <v>9150</v>
      </c>
      <c r="L44" s="17"/>
      <c r="M44" s="82"/>
      <c r="N44" s="28"/>
      <c r="O44" s="17"/>
      <c r="P44" s="94"/>
      <c r="T44" s="28"/>
      <c r="U44" s="71"/>
      <c r="V44" s="28"/>
      <c r="W44" s="82"/>
      <c r="X44" s="71"/>
    </row>
    <row r="45" spans="1:24" ht="12.75">
      <c r="A45" s="49">
        <v>38</v>
      </c>
      <c r="B45" s="20" t="s">
        <v>13</v>
      </c>
      <c r="C45" s="20" t="s">
        <v>51</v>
      </c>
      <c r="D45" s="7" t="s">
        <v>15</v>
      </c>
      <c r="E45" s="7" t="s">
        <v>16</v>
      </c>
      <c r="F45" s="7">
        <v>800401623</v>
      </c>
      <c r="G45" s="33">
        <v>10786392</v>
      </c>
      <c r="H45" s="102" t="s">
        <v>185</v>
      </c>
      <c r="I45" s="14" t="s">
        <v>12</v>
      </c>
      <c r="J45" s="41">
        <v>2</v>
      </c>
      <c r="K45" s="92">
        <v>6600</v>
      </c>
      <c r="L45" s="17"/>
      <c r="M45" s="82"/>
      <c r="N45" s="28"/>
      <c r="O45" s="17"/>
      <c r="P45" s="94"/>
      <c r="T45" s="28"/>
      <c r="U45" s="71"/>
      <c r="V45" s="28"/>
      <c r="W45" s="82"/>
      <c r="X45" s="71"/>
    </row>
    <row r="46" spans="1:24" ht="12.75">
      <c r="A46" s="49">
        <v>39</v>
      </c>
      <c r="B46" s="20" t="s">
        <v>13</v>
      </c>
      <c r="C46" s="20" t="s">
        <v>52</v>
      </c>
      <c r="D46" s="7" t="s">
        <v>53</v>
      </c>
      <c r="E46" s="7" t="s">
        <v>40</v>
      </c>
      <c r="F46" s="7">
        <v>800401624</v>
      </c>
      <c r="G46" s="33">
        <v>9611992</v>
      </c>
      <c r="H46" s="102" t="s">
        <v>186</v>
      </c>
      <c r="I46" s="14" t="s">
        <v>12</v>
      </c>
      <c r="J46" s="41">
        <v>2</v>
      </c>
      <c r="K46" s="92">
        <v>8500</v>
      </c>
      <c r="L46" s="17"/>
      <c r="M46" s="82"/>
      <c r="N46" s="28"/>
      <c r="O46" s="17"/>
      <c r="T46" s="28"/>
      <c r="U46" s="71"/>
      <c r="V46" s="28"/>
      <c r="W46" s="82"/>
      <c r="X46" s="71"/>
    </row>
    <row r="47" spans="1:24" ht="12.75">
      <c r="A47" s="49">
        <v>40</v>
      </c>
      <c r="B47" s="20" t="s">
        <v>13</v>
      </c>
      <c r="C47" s="20" t="s">
        <v>54</v>
      </c>
      <c r="D47" s="7" t="s">
        <v>39</v>
      </c>
      <c r="E47" s="7" t="s">
        <v>55</v>
      </c>
      <c r="F47" s="7">
        <v>800401625</v>
      </c>
      <c r="G47" s="33">
        <v>10629157</v>
      </c>
      <c r="H47" s="102" t="s">
        <v>187</v>
      </c>
      <c r="I47" s="14" t="s">
        <v>12</v>
      </c>
      <c r="J47" s="41">
        <v>5</v>
      </c>
      <c r="K47" s="92">
        <v>16600</v>
      </c>
      <c r="L47" s="17"/>
      <c r="M47" s="82"/>
      <c r="N47" s="28"/>
      <c r="O47" s="17"/>
      <c r="T47" s="28"/>
      <c r="U47" s="71"/>
      <c r="V47" s="28"/>
      <c r="W47" s="82"/>
      <c r="X47" s="71"/>
    </row>
    <row r="48" spans="1:24" ht="12.75">
      <c r="A48" s="48">
        <v>41</v>
      </c>
      <c r="B48" s="20" t="s">
        <v>13</v>
      </c>
      <c r="C48" s="20" t="s">
        <v>56</v>
      </c>
      <c r="D48" s="13" t="s">
        <v>53</v>
      </c>
      <c r="E48" s="7" t="s">
        <v>40</v>
      </c>
      <c r="F48" s="13">
        <v>800401626</v>
      </c>
      <c r="G48" s="35">
        <v>9604898</v>
      </c>
      <c r="H48" s="102" t="s">
        <v>188</v>
      </c>
      <c r="I48" s="14" t="s">
        <v>12</v>
      </c>
      <c r="J48" s="41">
        <v>2</v>
      </c>
      <c r="K48" s="92">
        <v>8500</v>
      </c>
      <c r="L48" s="46"/>
      <c r="M48" s="82"/>
      <c r="N48" s="28"/>
      <c r="O48" s="46"/>
      <c r="T48" s="28"/>
      <c r="U48" s="71"/>
      <c r="V48" s="28"/>
      <c r="W48" s="82"/>
      <c r="X48" s="71"/>
    </row>
    <row r="49" spans="1:24" ht="12.75">
      <c r="A49" s="49">
        <v>42</v>
      </c>
      <c r="B49" s="20" t="s">
        <v>13</v>
      </c>
      <c r="C49" s="20" t="s">
        <v>57</v>
      </c>
      <c r="D49" s="7" t="s">
        <v>53</v>
      </c>
      <c r="E49" s="7" t="s">
        <v>40</v>
      </c>
      <c r="F49" s="7">
        <v>800401627</v>
      </c>
      <c r="G49" s="36" t="s">
        <v>120</v>
      </c>
      <c r="H49" s="102" t="s">
        <v>189</v>
      </c>
      <c r="I49" s="14" t="s">
        <v>12</v>
      </c>
      <c r="J49" s="41">
        <v>2</v>
      </c>
      <c r="K49" s="92">
        <v>6300</v>
      </c>
      <c r="L49" s="47"/>
      <c r="M49" s="82"/>
      <c r="N49" s="28"/>
      <c r="O49" s="47"/>
      <c r="T49" s="28"/>
      <c r="U49" s="71"/>
      <c r="V49" s="28"/>
      <c r="W49" s="82"/>
      <c r="X49" s="71"/>
    </row>
    <row r="50" spans="1:24" ht="12.75">
      <c r="A50" s="48">
        <v>43</v>
      </c>
      <c r="B50" s="20" t="s">
        <v>13</v>
      </c>
      <c r="C50" s="20" t="s">
        <v>52</v>
      </c>
      <c r="D50" s="7" t="s">
        <v>39</v>
      </c>
      <c r="E50" s="7" t="s">
        <v>40</v>
      </c>
      <c r="F50" s="7">
        <v>800401628</v>
      </c>
      <c r="G50" s="33">
        <v>89064431</v>
      </c>
      <c r="H50" s="102" t="s">
        <v>190</v>
      </c>
      <c r="I50" s="14" t="s">
        <v>12</v>
      </c>
      <c r="J50" s="41">
        <v>1</v>
      </c>
      <c r="K50" s="92">
        <v>5500</v>
      </c>
      <c r="L50" s="17"/>
      <c r="M50" s="82"/>
      <c r="N50" s="28"/>
      <c r="O50" s="17"/>
      <c r="T50" s="28"/>
      <c r="U50" s="71"/>
      <c r="V50" s="28"/>
      <c r="W50" s="82"/>
      <c r="X50" s="71"/>
    </row>
    <row r="51" spans="1:24" ht="12.75">
      <c r="A51" s="49">
        <v>44</v>
      </c>
      <c r="B51" s="20" t="s">
        <v>13</v>
      </c>
      <c r="C51" s="20" t="s">
        <v>58</v>
      </c>
      <c r="D51" s="7" t="s">
        <v>39</v>
      </c>
      <c r="E51" s="7" t="s">
        <v>40</v>
      </c>
      <c r="F51" s="7">
        <v>800401629</v>
      </c>
      <c r="G51" s="33">
        <v>11351731</v>
      </c>
      <c r="H51" s="102" t="s">
        <v>191</v>
      </c>
      <c r="I51" s="14" t="s">
        <v>12</v>
      </c>
      <c r="J51" s="41">
        <v>5</v>
      </c>
      <c r="K51" s="92">
        <v>15900</v>
      </c>
      <c r="L51" s="17"/>
      <c r="M51" s="82"/>
      <c r="N51" s="28"/>
      <c r="O51" s="17"/>
      <c r="T51" s="28"/>
      <c r="U51" s="71"/>
      <c r="V51" s="28"/>
      <c r="W51" s="82"/>
      <c r="X51" s="71"/>
    </row>
    <row r="52" spans="1:24" ht="12.75">
      <c r="A52" s="49">
        <v>45</v>
      </c>
      <c r="B52" s="20" t="s">
        <v>13</v>
      </c>
      <c r="C52" s="20" t="s">
        <v>59</v>
      </c>
      <c r="D52" s="7" t="s">
        <v>15</v>
      </c>
      <c r="E52" s="7" t="s">
        <v>16</v>
      </c>
      <c r="F52" s="7">
        <v>800401630</v>
      </c>
      <c r="G52" s="33">
        <v>11769049</v>
      </c>
      <c r="H52" s="102" t="s">
        <v>192</v>
      </c>
      <c r="I52" s="14" t="s">
        <v>12</v>
      </c>
      <c r="J52" s="41">
        <v>4</v>
      </c>
      <c r="K52" s="92">
        <v>14920</v>
      </c>
      <c r="L52" s="17"/>
      <c r="M52" s="82"/>
      <c r="N52" s="28"/>
      <c r="O52" s="17"/>
      <c r="P52" s="94"/>
      <c r="T52" s="28"/>
      <c r="U52" s="71"/>
      <c r="V52" s="28"/>
      <c r="W52" s="82"/>
      <c r="X52" s="71"/>
    </row>
    <row r="53" spans="1:24" ht="12.75">
      <c r="A53" s="49">
        <v>46</v>
      </c>
      <c r="B53" s="20" t="s">
        <v>13</v>
      </c>
      <c r="C53" s="20" t="s">
        <v>59</v>
      </c>
      <c r="D53" s="7" t="s">
        <v>15</v>
      </c>
      <c r="E53" s="7" t="s">
        <v>16</v>
      </c>
      <c r="F53" s="7">
        <v>800401631</v>
      </c>
      <c r="G53" s="33">
        <v>94790075</v>
      </c>
      <c r="H53" s="102" t="s">
        <v>193</v>
      </c>
      <c r="I53" s="14" t="s">
        <v>12</v>
      </c>
      <c r="J53" s="41">
        <v>4</v>
      </c>
      <c r="K53" s="92">
        <v>14000</v>
      </c>
      <c r="L53" s="17"/>
      <c r="M53" s="82"/>
      <c r="N53" s="28"/>
      <c r="O53" s="17"/>
      <c r="P53" s="94"/>
      <c r="T53" s="28"/>
      <c r="U53" s="71"/>
      <c r="V53" s="28"/>
      <c r="W53" s="82"/>
      <c r="X53" s="71"/>
    </row>
    <row r="54" spans="1:24" ht="12.75">
      <c r="A54" s="48">
        <v>47</v>
      </c>
      <c r="B54" s="20" t="s">
        <v>13</v>
      </c>
      <c r="C54" s="20" t="s">
        <v>59</v>
      </c>
      <c r="D54" s="7" t="s">
        <v>15</v>
      </c>
      <c r="E54" s="7" t="s">
        <v>16</v>
      </c>
      <c r="F54" s="7">
        <v>800401632</v>
      </c>
      <c r="G54" s="33">
        <v>20860295</v>
      </c>
      <c r="H54" s="102" t="s">
        <v>194</v>
      </c>
      <c r="I54" s="14" t="s">
        <v>12</v>
      </c>
      <c r="J54" s="41">
        <v>4</v>
      </c>
      <c r="K54" s="92">
        <v>7050</v>
      </c>
      <c r="L54" s="17"/>
      <c r="M54" s="82"/>
      <c r="N54" s="28"/>
      <c r="O54" s="17"/>
      <c r="P54" s="94"/>
      <c r="T54" s="28"/>
      <c r="U54" s="71"/>
      <c r="V54" s="28"/>
      <c r="W54" s="82"/>
      <c r="X54" s="71"/>
    </row>
    <row r="55" spans="1:24" ht="12.75">
      <c r="A55" s="49">
        <v>48</v>
      </c>
      <c r="B55" s="20" t="s">
        <v>13</v>
      </c>
      <c r="C55" s="20" t="s">
        <v>60</v>
      </c>
      <c r="D55" s="7" t="s">
        <v>25</v>
      </c>
      <c r="E55" s="7" t="s">
        <v>26</v>
      </c>
      <c r="F55" s="7">
        <v>800401633</v>
      </c>
      <c r="G55" s="33">
        <v>11411897</v>
      </c>
      <c r="H55" s="102" t="s">
        <v>195</v>
      </c>
      <c r="I55" s="14" t="s">
        <v>12</v>
      </c>
      <c r="J55" s="41">
        <v>5</v>
      </c>
      <c r="K55" s="92">
        <v>36200</v>
      </c>
      <c r="L55" s="17"/>
      <c r="M55" s="82"/>
      <c r="N55" s="28"/>
      <c r="O55" s="17"/>
      <c r="P55" s="94"/>
      <c r="T55" s="28"/>
      <c r="U55" s="71"/>
      <c r="V55" s="28"/>
      <c r="W55" s="82"/>
      <c r="X55" s="71"/>
    </row>
    <row r="56" spans="1:24" ht="12.75">
      <c r="A56" s="48">
        <v>49</v>
      </c>
      <c r="B56" s="20" t="s">
        <v>13</v>
      </c>
      <c r="C56" s="20" t="s">
        <v>61</v>
      </c>
      <c r="D56" s="7" t="s">
        <v>25</v>
      </c>
      <c r="E56" s="7" t="s">
        <v>26</v>
      </c>
      <c r="F56" s="7">
        <v>800401634</v>
      </c>
      <c r="G56" s="33">
        <v>90605045</v>
      </c>
      <c r="H56" s="102" t="s">
        <v>196</v>
      </c>
      <c r="I56" s="14" t="s">
        <v>12</v>
      </c>
      <c r="J56" s="41">
        <v>5</v>
      </c>
      <c r="K56" s="92">
        <v>14050</v>
      </c>
      <c r="L56" s="17"/>
      <c r="M56" s="82"/>
      <c r="N56" s="28"/>
      <c r="O56" s="17"/>
      <c r="P56" s="94"/>
      <c r="T56" s="28"/>
      <c r="U56" s="71"/>
      <c r="V56" s="28"/>
      <c r="W56" s="82"/>
      <c r="X56" s="71"/>
    </row>
    <row r="57" spans="1:24" ht="12.75">
      <c r="A57" s="49">
        <v>50</v>
      </c>
      <c r="B57" s="20" t="s">
        <v>13</v>
      </c>
      <c r="C57" s="20" t="s">
        <v>62</v>
      </c>
      <c r="D57" s="7" t="s">
        <v>39</v>
      </c>
      <c r="E57" s="7" t="s">
        <v>40</v>
      </c>
      <c r="F57" s="7">
        <v>800401635</v>
      </c>
      <c r="G57" s="33">
        <v>94788299</v>
      </c>
      <c r="H57" s="102" t="s">
        <v>197</v>
      </c>
      <c r="I57" s="14" t="s">
        <v>12</v>
      </c>
      <c r="J57" s="41">
        <v>9</v>
      </c>
      <c r="K57" s="92">
        <v>22950</v>
      </c>
      <c r="L57" s="17"/>
      <c r="M57" s="82"/>
      <c r="N57" s="28"/>
      <c r="O57" s="17"/>
      <c r="P57" s="94"/>
      <c r="T57" s="28"/>
      <c r="U57" s="71"/>
      <c r="V57" s="28"/>
      <c r="W57" s="82"/>
      <c r="X57" s="71"/>
    </row>
    <row r="58" spans="1:24" ht="12.75">
      <c r="A58" s="49">
        <v>51</v>
      </c>
      <c r="B58" s="20" t="s">
        <v>13</v>
      </c>
      <c r="C58" s="20" t="s">
        <v>63</v>
      </c>
      <c r="D58" s="7" t="s">
        <v>25</v>
      </c>
      <c r="E58" s="7" t="s">
        <v>26</v>
      </c>
      <c r="F58" s="7">
        <v>800401636</v>
      </c>
      <c r="G58" s="33">
        <v>93121057</v>
      </c>
      <c r="H58" s="102" t="s">
        <v>198</v>
      </c>
      <c r="I58" s="14" t="s">
        <v>12</v>
      </c>
      <c r="J58" s="41">
        <v>3.5</v>
      </c>
      <c r="K58" s="92">
        <v>13170</v>
      </c>
      <c r="L58" s="17"/>
      <c r="M58" s="82"/>
      <c r="N58" s="28"/>
      <c r="O58" s="17"/>
      <c r="T58" s="28"/>
      <c r="U58" s="71"/>
      <c r="V58" s="28"/>
      <c r="W58" s="82"/>
      <c r="X58" s="71"/>
    </row>
    <row r="59" spans="1:24" ht="12.75">
      <c r="A59" s="49">
        <v>52</v>
      </c>
      <c r="B59" s="20" t="s">
        <v>13</v>
      </c>
      <c r="C59" s="20" t="s">
        <v>64</v>
      </c>
      <c r="D59" s="13" t="s">
        <v>39</v>
      </c>
      <c r="E59" s="7" t="s">
        <v>65</v>
      </c>
      <c r="F59" s="13">
        <v>800401637</v>
      </c>
      <c r="G59" s="68">
        <v>91414362</v>
      </c>
      <c r="H59" s="102" t="s">
        <v>199</v>
      </c>
      <c r="I59" s="14" t="s">
        <v>12</v>
      </c>
      <c r="J59" s="41">
        <v>7</v>
      </c>
      <c r="K59" s="92">
        <v>20650</v>
      </c>
      <c r="L59" s="46"/>
      <c r="M59" s="82"/>
      <c r="N59" s="28"/>
      <c r="O59" s="46"/>
      <c r="P59" s="94"/>
      <c r="T59" s="28"/>
      <c r="U59" s="71"/>
      <c r="V59" s="28"/>
      <c r="W59" s="82"/>
      <c r="X59" s="71"/>
    </row>
    <row r="60" spans="1:24" ht="12.75">
      <c r="A60" s="48">
        <v>53</v>
      </c>
      <c r="B60" s="20" t="s">
        <v>13</v>
      </c>
      <c r="C60" s="20" t="s">
        <v>66</v>
      </c>
      <c r="D60" s="7" t="s">
        <v>15</v>
      </c>
      <c r="E60" s="7" t="s">
        <v>16</v>
      </c>
      <c r="F60" s="7">
        <v>800401638</v>
      </c>
      <c r="G60" s="33">
        <v>94766197</v>
      </c>
      <c r="H60" s="102" t="s">
        <v>200</v>
      </c>
      <c r="I60" s="14" t="s">
        <v>12</v>
      </c>
      <c r="J60" s="41">
        <f>3+12</f>
        <v>15</v>
      </c>
      <c r="K60" s="92">
        <f>10500+15000</f>
        <v>25500</v>
      </c>
      <c r="L60" s="17" t="s">
        <v>128</v>
      </c>
      <c r="M60" s="82"/>
      <c r="N60" s="28"/>
      <c r="O60" s="17"/>
      <c r="P60" s="94"/>
      <c r="T60" s="28"/>
      <c r="U60" s="71"/>
      <c r="V60" s="28"/>
      <c r="W60" s="82"/>
      <c r="X60" s="71"/>
    </row>
    <row r="61" spans="1:24" ht="12.75">
      <c r="A61" s="49">
        <v>54</v>
      </c>
      <c r="B61" s="20" t="s">
        <v>13</v>
      </c>
      <c r="C61" s="20" t="s">
        <v>67</v>
      </c>
      <c r="D61" s="7" t="s">
        <v>25</v>
      </c>
      <c r="E61" s="7" t="s">
        <v>26</v>
      </c>
      <c r="F61" s="7">
        <v>800401639</v>
      </c>
      <c r="G61" s="33">
        <v>89007514</v>
      </c>
      <c r="H61" s="102" t="s">
        <v>201</v>
      </c>
      <c r="I61" s="14" t="s">
        <v>12</v>
      </c>
      <c r="J61" s="41">
        <v>2</v>
      </c>
      <c r="K61" s="92">
        <v>7600</v>
      </c>
      <c r="L61" s="17"/>
      <c r="M61" s="82"/>
      <c r="N61" s="28"/>
      <c r="O61" s="17"/>
      <c r="P61" s="94"/>
      <c r="T61" s="28"/>
      <c r="U61" s="71"/>
      <c r="V61" s="28"/>
      <c r="W61" s="82"/>
      <c r="X61" s="71"/>
    </row>
    <row r="62" spans="1:24" ht="12.75">
      <c r="A62" s="48">
        <v>55</v>
      </c>
      <c r="B62" s="20" t="s">
        <v>13</v>
      </c>
      <c r="C62" s="20" t="s">
        <v>68</v>
      </c>
      <c r="D62" s="7" t="s">
        <v>69</v>
      </c>
      <c r="E62" s="7" t="s">
        <v>70</v>
      </c>
      <c r="F62" s="7">
        <v>800401640</v>
      </c>
      <c r="G62" s="33">
        <v>95448114</v>
      </c>
      <c r="H62" s="102" t="s">
        <v>202</v>
      </c>
      <c r="I62" s="14" t="s">
        <v>12</v>
      </c>
      <c r="J62" s="4">
        <v>1</v>
      </c>
      <c r="K62" s="92">
        <v>6500</v>
      </c>
      <c r="L62" s="17"/>
      <c r="M62" s="82"/>
      <c r="N62" s="28"/>
      <c r="O62" s="17"/>
      <c r="P62" s="94"/>
      <c r="T62" s="28"/>
      <c r="U62" s="71"/>
      <c r="V62" s="28"/>
      <c r="W62" s="82"/>
      <c r="X62" s="71"/>
    </row>
    <row r="63" spans="1:24" ht="12.75">
      <c r="A63" s="49">
        <v>56</v>
      </c>
      <c r="B63" s="20" t="s">
        <v>13</v>
      </c>
      <c r="C63" s="20" t="s">
        <v>71</v>
      </c>
      <c r="D63" s="7" t="s">
        <v>25</v>
      </c>
      <c r="E63" s="7" t="s">
        <v>26</v>
      </c>
      <c r="F63" s="7">
        <v>800401641</v>
      </c>
      <c r="G63" s="33">
        <v>92341658</v>
      </c>
      <c r="H63" s="102" t="s">
        <v>203</v>
      </c>
      <c r="I63" s="14" t="s">
        <v>12</v>
      </c>
      <c r="J63" s="4">
        <f>1+10</f>
        <v>11</v>
      </c>
      <c r="K63" s="92">
        <f>3900+2700</f>
        <v>6600</v>
      </c>
      <c r="L63" s="17" t="s">
        <v>138</v>
      </c>
      <c r="M63" s="82"/>
      <c r="N63" s="28"/>
      <c r="O63" s="17"/>
      <c r="T63" s="28"/>
      <c r="U63" s="71"/>
      <c r="V63" s="28"/>
      <c r="W63" s="82"/>
      <c r="X63" s="71"/>
    </row>
    <row r="64" spans="1:24" ht="12.75">
      <c r="A64" s="49">
        <v>57</v>
      </c>
      <c r="B64" s="20" t="s">
        <v>13</v>
      </c>
      <c r="C64" s="20" t="s">
        <v>50</v>
      </c>
      <c r="D64" s="7" t="s">
        <v>15</v>
      </c>
      <c r="E64" s="7" t="s">
        <v>16</v>
      </c>
      <c r="F64" s="7">
        <v>800401642</v>
      </c>
      <c r="G64" s="33">
        <v>92576015</v>
      </c>
      <c r="H64" s="102" t="s">
        <v>204</v>
      </c>
      <c r="I64" s="14" t="s">
        <v>12</v>
      </c>
      <c r="J64" s="4">
        <v>1</v>
      </c>
      <c r="K64" s="92">
        <v>2350</v>
      </c>
      <c r="L64" s="17"/>
      <c r="M64" s="82"/>
      <c r="N64" s="28"/>
      <c r="O64" s="17"/>
      <c r="T64" s="28"/>
      <c r="U64" s="71"/>
      <c r="V64" s="28"/>
      <c r="W64" s="82"/>
      <c r="X64" s="71"/>
    </row>
    <row r="65" spans="1:24" ht="12.75">
      <c r="A65" s="49">
        <v>58</v>
      </c>
      <c r="B65" s="20" t="s">
        <v>13</v>
      </c>
      <c r="C65" s="20" t="s">
        <v>22</v>
      </c>
      <c r="D65" s="7" t="s">
        <v>15</v>
      </c>
      <c r="E65" s="7" t="s">
        <v>16</v>
      </c>
      <c r="F65" s="7">
        <v>800401643</v>
      </c>
      <c r="G65" s="33">
        <v>83995004</v>
      </c>
      <c r="H65" s="102" t="s">
        <v>205</v>
      </c>
      <c r="I65" s="14" t="s">
        <v>12</v>
      </c>
      <c r="J65" s="4">
        <v>0.5</v>
      </c>
      <c r="K65" s="92">
        <v>2050</v>
      </c>
      <c r="L65" s="17"/>
      <c r="M65" s="82"/>
      <c r="N65" s="28"/>
      <c r="O65" s="17"/>
      <c r="T65" s="28"/>
      <c r="U65" s="71"/>
      <c r="V65" s="28"/>
      <c r="W65" s="82"/>
      <c r="X65" s="71"/>
    </row>
    <row r="66" spans="1:24" ht="12.75">
      <c r="A66" s="48">
        <v>59</v>
      </c>
      <c r="B66" s="20" t="s">
        <v>13</v>
      </c>
      <c r="C66" s="20" t="s">
        <v>72</v>
      </c>
      <c r="D66" s="7" t="s">
        <v>15</v>
      </c>
      <c r="E66" s="7" t="s">
        <v>16</v>
      </c>
      <c r="F66" s="7">
        <v>800401644</v>
      </c>
      <c r="G66" s="33">
        <v>92343187</v>
      </c>
      <c r="H66" s="102" t="s">
        <v>206</v>
      </c>
      <c r="I66" s="14" t="s">
        <v>12</v>
      </c>
      <c r="J66" s="4">
        <v>2</v>
      </c>
      <c r="K66" s="92">
        <v>10000</v>
      </c>
      <c r="L66" s="17"/>
      <c r="M66" s="82"/>
      <c r="N66" s="28"/>
      <c r="O66" s="17"/>
      <c r="P66" s="94"/>
      <c r="T66" s="28"/>
      <c r="U66" s="71"/>
      <c r="V66" s="28"/>
      <c r="W66" s="82"/>
      <c r="X66" s="71"/>
    </row>
    <row r="67" spans="1:24" ht="12.75">
      <c r="A67" s="49">
        <v>60</v>
      </c>
      <c r="B67" s="20" t="s">
        <v>13</v>
      </c>
      <c r="C67" s="20" t="s">
        <v>73</v>
      </c>
      <c r="D67" s="7" t="s">
        <v>15</v>
      </c>
      <c r="E67" s="7" t="s">
        <v>16</v>
      </c>
      <c r="F67" s="7">
        <v>800401645</v>
      </c>
      <c r="G67" s="33">
        <v>83994949</v>
      </c>
      <c r="H67" s="102" t="s">
        <v>207</v>
      </c>
      <c r="I67" s="14" t="s">
        <v>12</v>
      </c>
      <c r="J67" s="4">
        <v>1</v>
      </c>
      <c r="K67" s="92">
        <v>7650</v>
      </c>
      <c r="L67" s="17"/>
      <c r="M67" s="82"/>
      <c r="N67" s="28"/>
      <c r="O67" s="17"/>
      <c r="P67" s="94"/>
      <c r="T67" s="28"/>
      <c r="U67" s="71"/>
      <c r="V67" s="28"/>
      <c r="W67" s="82"/>
      <c r="X67" s="71"/>
    </row>
    <row r="68" spans="1:24" ht="12.75">
      <c r="A68" s="48">
        <v>61</v>
      </c>
      <c r="B68" s="20" t="s">
        <v>13</v>
      </c>
      <c r="C68" s="20" t="s">
        <v>74</v>
      </c>
      <c r="D68" s="7" t="s">
        <v>15</v>
      </c>
      <c r="E68" s="7" t="s">
        <v>16</v>
      </c>
      <c r="F68" s="7">
        <v>800401646</v>
      </c>
      <c r="G68" s="33">
        <v>97223863</v>
      </c>
      <c r="H68" s="102" t="s">
        <v>208</v>
      </c>
      <c r="I68" s="14" t="s">
        <v>12</v>
      </c>
      <c r="J68" s="4">
        <v>1</v>
      </c>
      <c r="K68" s="92">
        <v>7500</v>
      </c>
      <c r="L68" s="17"/>
      <c r="M68" s="82"/>
      <c r="N68" s="28"/>
      <c r="O68" s="17"/>
      <c r="P68" s="94"/>
      <c r="T68" s="28"/>
      <c r="U68" s="71"/>
      <c r="V68" s="28"/>
      <c r="W68" s="82"/>
      <c r="X68" s="71"/>
    </row>
    <row r="69" spans="1:24" ht="12.75">
      <c r="A69" s="49">
        <v>62</v>
      </c>
      <c r="B69" s="20" t="s">
        <v>13</v>
      </c>
      <c r="C69" s="20" t="s">
        <v>75</v>
      </c>
      <c r="D69" s="7" t="s">
        <v>15</v>
      </c>
      <c r="E69" s="7" t="s">
        <v>16</v>
      </c>
      <c r="F69" s="7">
        <v>800401647</v>
      </c>
      <c r="G69" s="33">
        <v>97054130</v>
      </c>
      <c r="H69" s="102" t="s">
        <v>209</v>
      </c>
      <c r="I69" s="14" t="s">
        <v>12</v>
      </c>
      <c r="J69" s="4">
        <v>1</v>
      </c>
      <c r="K69" s="92">
        <v>2400</v>
      </c>
      <c r="L69" s="17"/>
      <c r="M69" s="82"/>
      <c r="N69" s="28"/>
      <c r="O69" s="17"/>
      <c r="T69" s="28"/>
      <c r="U69" s="71"/>
      <c r="V69" s="28"/>
      <c r="W69" s="82"/>
      <c r="X69" s="71"/>
    </row>
    <row r="70" spans="1:24" ht="12.75">
      <c r="A70" s="49">
        <v>63</v>
      </c>
      <c r="B70" s="20" t="s">
        <v>13</v>
      </c>
      <c r="C70" s="20" t="s">
        <v>76</v>
      </c>
      <c r="D70" s="7" t="s">
        <v>25</v>
      </c>
      <c r="E70" s="7" t="s">
        <v>26</v>
      </c>
      <c r="F70" s="7">
        <v>800401648</v>
      </c>
      <c r="G70" s="33">
        <v>18378046</v>
      </c>
      <c r="H70" s="102" t="s">
        <v>210</v>
      </c>
      <c r="I70" s="14" t="s">
        <v>12</v>
      </c>
      <c r="J70" s="4">
        <v>1</v>
      </c>
      <c r="K70" s="92">
        <v>2100</v>
      </c>
      <c r="L70" s="17"/>
      <c r="M70" s="82"/>
      <c r="N70" s="28"/>
      <c r="O70" s="17"/>
      <c r="T70" s="28"/>
      <c r="U70" s="71"/>
      <c r="V70" s="28"/>
      <c r="W70" s="82"/>
      <c r="X70" s="71"/>
    </row>
    <row r="71" spans="1:24" ht="12.75">
      <c r="A71" s="49">
        <v>64</v>
      </c>
      <c r="B71" s="20" t="s">
        <v>13</v>
      </c>
      <c r="C71" s="20" t="s">
        <v>77</v>
      </c>
      <c r="D71" s="7" t="s">
        <v>19</v>
      </c>
      <c r="E71" s="7" t="s">
        <v>20</v>
      </c>
      <c r="F71" s="7">
        <v>800401649</v>
      </c>
      <c r="G71" s="33">
        <v>89007547</v>
      </c>
      <c r="H71" s="102" t="s">
        <v>211</v>
      </c>
      <c r="I71" s="14" t="s">
        <v>12</v>
      </c>
      <c r="J71" s="4">
        <v>1</v>
      </c>
      <c r="K71" s="92">
        <v>2100</v>
      </c>
      <c r="L71" s="17"/>
      <c r="M71" s="82"/>
      <c r="N71" s="28"/>
      <c r="O71" s="17"/>
      <c r="T71" s="28"/>
      <c r="U71" s="71"/>
      <c r="V71" s="28"/>
      <c r="W71" s="82"/>
      <c r="X71" s="71"/>
    </row>
    <row r="72" spans="1:24" ht="12.75">
      <c r="A72" s="48">
        <v>65</v>
      </c>
      <c r="B72" s="20" t="s">
        <v>13</v>
      </c>
      <c r="C72" s="20" t="s">
        <v>73</v>
      </c>
      <c r="D72" s="13" t="s">
        <v>15</v>
      </c>
      <c r="E72" s="7" t="s">
        <v>16</v>
      </c>
      <c r="F72" s="13">
        <v>800401650</v>
      </c>
      <c r="G72" s="35">
        <v>23070312</v>
      </c>
      <c r="H72" s="102" t="s">
        <v>212</v>
      </c>
      <c r="I72" s="14" t="s">
        <v>12</v>
      </c>
      <c r="J72" s="41">
        <v>1</v>
      </c>
      <c r="K72" s="92">
        <v>3900</v>
      </c>
      <c r="L72" s="17"/>
      <c r="M72" s="82"/>
      <c r="N72" s="28"/>
      <c r="O72" s="17"/>
      <c r="P72" s="94"/>
      <c r="T72" s="28"/>
      <c r="U72" s="71"/>
      <c r="V72" s="28"/>
      <c r="W72" s="82"/>
      <c r="X72" s="71"/>
    </row>
    <row r="73" spans="1:24" ht="12.75">
      <c r="A73" s="49">
        <v>66</v>
      </c>
      <c r="B73" s="20" t="s">
        <v>13</v>
      </c>
      <c r="C73" s="20" t="s">
        <v>24</v>
      </c>
      <c r="D73" s="13" t="s">
        <v>25</v>
      </c>
      <c r="E73" s="7" t="s">
        <v>26</v>
      </c>
      <c r="F73" s="13">
        <v>800401651</v>
      </c>
      <c r="G73" s="35">
        <v>31429872</v>
      </c>
      <c r="H73" s="102" t="s">
        <v>213</v>
      </c>
      <c r="I73" s="14" t="s">
        <v>12</v>
      </c>
      <c r="J73" s="41">
        <v>0.4</v>
      </c>
      <c r="K73" s="92">
        <v>850</v>
      </c>
      <c r="L73" s="17"/>
      <c r="M73" s="82"/>
      <c r="N73" s="28"/>
      <c r="O73" s="17"/>
      <c r="T73" s="28"/>
      <c r="U73" s="71"/>
      <c r="V73" s="28"/>
      <c r="W73" s="82"/>
      <c r="X73" s="71"/>
    </row>
    <row r="74" spans="1:24" ht="12.75">
      <c r="A74" s="48">
        <v>67</v>
      </c>
      <c r="B74" s="20" t="s">
        <v>13</v>
      </c>
      <c r="C74" s="20" t="s">
        <v>78</v>
      </c>
      <c r="D74" s="13" t="s">
        <v>25</v>
      </c>
      <c r="E74" s="7" t="s">
        <v>26</v>
      </c>
      <c r="F74" s="13">
        <v>800401652</v>
      </c>
      <c r="G74" s="35">
        <v>18266104</v>
      </c>
      <c r="H74" s="102" t="s">
        <v>214</v>
      </c>
      <c r="I74" s="14" t="s">
        <v>12</v>
      </c>
      <c r="J74" s="41">
        <v>1</v>
      </c>
      <c r="K74" s="92">
        <v>1300</v>
      </c>
      <c r="L74" s="17"/>
      <c r="M74" s="82"/>
      <c r="N74" s="28"/>
      <c r="O74" s="17"/>
      <c r="T74" s="28"/>
      <c r="U74" s="71"/>
      <c r="V74" s="28"/>
      <c r="W74" s="82"/>
      <c r="X74" s="71"/>
    </row>
    <row r="75" spans="1:24" ht="12.75">
      <c r="A75" s="49">
        <v>68</v>
      </c>
      <c r="B75" s="20" t="s">
        <v>13</v>
      </c>
      <c r="C75" s="20" t="s">
        <v>79</v>
      </c>
      <c r="D75" s="13" t="s">
        <v>25</v>
      </c>
      <c r="E75" s="7" t="s">
        <v>26</v>
      </c>
      <c r="F75" s="13">
        <v>800401653</v>
      </c>
      <c r="G75" s="33">
        <v>83947399</v>
      </c>
      <c r="H75" s="102" t="s">
        <v>215</v>
      </c>
      <c r="I75" s="14" t="s">
        <v>12</v>
      </c>
      <c r="J75" s="41">
        <v>2</v>
      </c>
      <c r="K75" s="92">
        <v>6500</v>
      </c>
      <c r="L75" s="17"/>
      <c r="M75" s="82"/>
      <c r="N75" s="28"/>
      <c r="O75" s="17"/>
      <c r="T75" s="28"/>
      <c r="U75" s="71"/>
      <c r="V75" s="28"/>
      <c r="W75" s="82"/>
      <c r="X75" s="71"/>
    </row>
    <row r="76" spans="1:24" ht="12.75">
      <c r="A76" s="49">
        <v>69</v>
      </c>
      <c r="B76" s="20" t="s">
        <v>13</v>
      </c>
      <c r="C76" s="20" t="s">
        <v>80</v>
      </c>
      <c r="D76" s="13" t="s">
        <v>15</v>
      </c>
      <c r="E76" s="7" t="s">
        <v>16</v>
      </c>
      <c r="F76" s="13">
        <v>800401654</v>
      </c>
      <c r="G76" s="35">
        <v>18378036</v>
      </c>
      <c r="H76" s="102" t="s">
        <v>216</v>
      </c>
      <c r="I76" s="14" t="s">
        <v>12</v>
      </c>
      <c r="J76" s="41">
        <v>1</v>
      </c>
      <c r="K76" s="92">
        <v>2600</v>
      </c>
      <c r="L76" s="17"/>
      <c r="M76" s="82"/>
      <c r="N76" s="28"/>
      <c r="O76" s="17"/>
      <c r="P76" s="94"/>
      <c r="T76" s="28"/>
      <c r="U76" s="71"/>
      <c r="V76" s="28"/>
      <c r="W76" s="82"/>
      <c r="X76" s="71"/>
    </row>
    <row r="77" spans="1:24" ht="12.75">
      <c r="A77" s="49">
        <v>70</v>
      </c>
      <c r="B77" s="20" t="s">
        <v>13</v>
      </c>
      <c r="C77" s="20" t="s">
        <v>80</v>
      </c>
      <c r="D77" s="13" t="s">
        <v>15</v>
      </c>
      <c r="E77" s="7" t="s">
        <v>16</v>
      </c>
      <c r="F77" s="13">
        <v>800401655</v>
      </c>
      <c r="G77" s="35">
        <v>18462210</v>
      </c>
      <c r="H77" s="102" t="s">
        <v>217</v>
      </c>
      <c r="I77" s="14" t="s">
        <v>12</v>
      </c>
      <c r="J77" s="41">
        <v>1</v>
      </c>
      <c r="K77" s="92">
        <v>4500</v>
      </c>
      <c r="L77" s="17"/>
      <c r="M77" s="82"/>
      <c r="N77" s="28"/>
      <c r="O77" s="17"/>
      <c r="P77" s="94"/>
      <c r="T77" s="28"/>
      <c r="U77" s="71"/>
      <c r="V77" s="28"/>
      <c r="W77" s="82"/>
      <c r="X77" s="71"/>
    </row>
    <row r="78" spans="1:24" ht="12.75">
      <c r="A78" s="48">
        <v>71</v>
      </c>
      <c r="B78" s="20" t="s">
        <v>13</v>
      </c>
      <c r="C78" s="20" t="s">
        <v>81</v>
      </c>
      <c r="D78" s="13" t="s">
        <v>15</v>
      </c>
      <c r="E78" s="7" t="s">
        <v>16</v>
      </c>
      <c r="F78" s="13">
        <v>800401656</v>
      </c>
      <c r="G78" s="35">
        <v>28648657</v>
      </c>
      <c r="H78" s="102" t="s">
        <v>218</v>
      </c>
      <c r="I78" s="14" t="s">
        <v>12</v>
      </c>
      <c r="J78" s="41">
        <v>1</v>
      </c>
      <c r="K78" s="92">
        <v>4400</v>
      </c>
      <c r="L78" s="17"/>
      <c r="M78" s="82"/>
      <c r="N78" s="28"/>
      <c r="O78" s="17"/>
      <c r="T78" s="28"/>
      <c r="U78" s="71"/>
      <c r="V78" s="28"/>
      <c r="W78" s="82"/>
      <c r="X78" s="71"/>
    </row>
    <row r="79" spans="1:24" ht="12.75">
      <c r="A79" s="49">
        <v>72</v>
      </c>
      <c r="B79" s="20" t="s">
        <v>13</v>
      </c>
      <c r="C79" s="20" t="s">
        <v>81</v>
      </c>
      <c r="D79" s="13" t="s">
        <v>15</v>
      </c>
      <c r="E79" s="7" t="s">
        <v>16</v>
      </c>
      <c r="F79" s="13">
        <v>800401657</v>
      </c>
      <c r="G79" s="35">
        <v>21905068</v>
      </c>
      <c r="H79" s="102" t="s">
        <v>219</v>
      </c>
      <c r="I79" s="14" t="s">
        <v>12</v>
      </c>
      <c r="J79" s="41">
        <v>1</v>
      </c>
      <c r="K79" s="92">
        <v>4280</v>
      </c>
      <c r="L79" s="17"/>
      <c r="M79" s="82"/>
      <c r="N79" s="28"/>
      <c r="O79" s="17"/>
      <c r="P79" s="94"/>
      <c r="T79" s="28"/>
      <c r="U79" s="71"/>
      <c r="V79" s="28"/>
      <c r="W79" s="82"/>
      <c r="X79" s="71"/>
    </row>
    <row r="80" spans="1:24" ht="12.75">
      <c r="A80" s="48">
        <v>73</v>
      </c>
      <c r="B80" s="20" t="s">
        <v>13</v>
      </c>
      <c r="C80" s="20" t="s">
        <v>82</v>
      </c>
      <c r="D80" s="13" t="s">
        <v>83</v>
      </c>
      <c r="E80" s="7" t="s">
        <v>16</v>
      </c>
      <c r="F80" s="13">
        <v>800401659</v>
      </c>
      <c r="G80" s="35">
        <v>21865803</v>
      </c>
      <c r="H80" s="102" t="s">
        <v>220</v>
      </c>
      <c r="I80" s="14" t="s">
        <v>12</v>
      </c>
      <c r="J80" s="41">
        <v>1</v>
      </c>
      <c r="K80" s="92">
        <v>3200</v>
      </c>
      <c r="L80" s="17"/>
      <c r="M80" s="82"/>
      <c r="N80" s="28"/>
      <c r="O80" s="17"/>
      <c r="P80" s="94"/>
      <c r="T80" s="28"/>
      <c r="U80" s="71"/>
      <c r="V80" s="28"/>
      <c r="W80" s="82"/>
      <c r="X80" s="71"/>
    </row>
    <row r="81" spans="1:24" ht="12.75">
      <c r="A81" s="49">
        <v>74</v>
      </c>
      <c r="B81" s="20" t="s">
        <v>13</v>
      </c>
      <c r="C81" s="20" t="s">
        <v>82</v>
      </c>
      <c r="D81" s="13" t="s">
        <v>15</v>
      </c>
      <c r="E81" s="7" t="s">
        <v>16</v>
      </c>
      <c r="F81" s="13">
        <v>800401660</v>
      </c>
      <c r="G81" s="35">
        <v>18266246</v>
      </c>
      <c r="H81" s="102" t="s">
        <v>221</v>
      </c>
      <c r="I81" s="14" t="s">
        <v>12</v>
      </c>
      <c r="J81" s="41">
        <v>2</v>
      </c>
      <c r="K81" s="92">
        <v>9350</v>
      </c>
      <c r="L81" s="17"/>
      <c r="M81" s="82"/>
      <c r="N81" s="28"/>
      <c r="O81" s="17"/>
      <c r="P81" s="94"/>
      <c r="T81" s="28"/>
      <c r="U81" s="71"/>
      <c r="V81" s="28"/>
      <c r="W81" s="82"/>
      <c r="X81" s="71"/>
    </row>
    <row r="82" spans="1:24" ht="12.75">
      <c r="A82" s="49">
        <v>75</v>
      </c>
      <c r="B82" s="20" t="s">
        <v>13</v>
      </c>
      <c r="C82" s="20" t="s">
        <v>82</v>
      </c>
      <c r="D82" s="13" t="s">
        <v>15</v>
      </c>
      <c r="E82" s="7" t="s">
        <v>16</v>
      </c>
      <c r="F82" s="13">
        <v>800401661</v>
      </c>
      <c r="G82" s="35">
        <v>31549272</v>
      </c>
      <c r="H82" s="102" t="s">
        <v>222</v>
      </c>
      <c r="I82" s="14" t="s">
        <v>12</v>
      </c>
      <c r="J82" s="41">
        <v>1</v>
      </c>
      <c r="K82" s="92">
        <v>3990</v>
      </c>
      <c r="L82" s="17"/>
      <c r="M82" s="82"/>
      <c r="N82" s="28"/>
      <c r="O82" s="17"/>
      <c r="P82" s="94"/>
      <c r="T82" s="28"/>
      <c r="U82" s="71"/>
      <c r="V82" s="28"/>
      <c r="W82" s="82"/>
      <c r="X82" s="71"/>
    </row>
    <row r="83" spans="1:24" ht="12.75">
      <c r="A83" s="49">
        <v>76</v>
      </c>
      <c r="B83" s="20" t="s">
        <v>13</v>
      </c>
      <c r="C83" s="20" t="s">
        <v>84</v>
      </c>
      <c r="D83" s="13" t="s">
        <v>25</v>
      </c>
      <c r="E83" s="7" t="s">
        <v>26</v>
      </c>
      <c r="F83" s="13">
        <v>800401662</v>
      </c>
      <c r="G83" s="69">
        <v>97702190</v>
      </c>
      <c r="H83" s="102" t="s">
        <v>223</v>
      </c>
      <c r="I83" s="14" t="s">
        <v>12</v>
      </c>
      <c r="J83" s="41">
        <v>1</v>
      </c>
      <c r="K83" s="92">
        <v>330</v>
      </c>
      <c r="L83" s="17"/>
      <c r="M83" s="82"/>
      <c r="N83" s="28"/>
      <c r="O83" s="17"/>
      <c r="T83" s="28"/>
      <c r="U83" s="71"/>
      <c r="V83" s="28"/>
      <c r="W83" s="82"/>
      <c r="X83" s="71"/>
    </row>
    <row r="84" spans="1:24" ht="12.75">
      <c r="A84" s="48">
        <v>77</v>
      </c>
      <c r="B84" s="20" t="s">
        <v>13</v>
      </c>
      <c r="C84" s="20" t="s">
        <v>38</v>
      </c>
      <c r="D84" s="13" t="s">
        <v>39</v>
      </c>
      <c r="E84" s="7" t="s">
        <v>40</v>
      </c>
      <c r="F84" s="13">
        <v>800401663</v>
      </c>
      <c r="G84" s="33">
        <v>89064410</v>
      </c>
      <c r="H84" s="102" t="s">
        <v>224</v>
      </c>
      <c r="I84" s="14" t="s">
        <v>12</v>
      </c>
      <c r="J84" s="41">
        <v>1</v>
      </c>
      <c r="K84" s="92">
        <v>3520</v>
      </c>
      <c r="L84" s="17"/>
      <c r="M84" s="82"/>
      <c r="N84" s="28"/>
      <c r="O84" s="17"/>
      <c r="T84" s="28"/>
      <c r="U84" s="71"/>
      <c r="V84" s="28"/>
      <c r="W84" s="82"/>
      <c r="X84" s="71"/>
    </row>
    <row r="85" spans="1:24" ht="12.75">
      <c r="A85" s="49">
        <v>78</v>
      </c>
      <c r="B85" s="20" t="s">
        <v>13</v>
      </c>
      <c r="C85" s="20" t="s">
        <v>38</v>
      </c>
      <c r="D85" s="13" t="s">
        <v>39</v>
      </c>
      <c r="E85" s="7" t="s">
        <v>40</v>
      </c>
      <c r="F85" s="13">
        <v>800401664</v>
      </c>
      <c r="G85" s="35">
        <v>6365203</v>
      </c>
      <c r="H85" s="102" t="s">
        <v>225</v>
      </c>
      <c r="I85" s="14" t="s">
        <v>12</v>
      </c>
      <c r="J85" s="41">
        <v>3</v>
      </c>
      <c r="K85" s="92">
        <v>6540</v>
      </c>
      <c r="L85" s="17"/>
      <c r="M85" s="82"/>
      <c r="N85" s="28"/>
      <c r="O85" s="17"/>
      <c r="T85" s="28"/>
      <c r="U85" s="71"/>
      <c r="V85" s="28"/>
      <c r="W85" s="82"/>
      <c r="X85" s="71"/>
    </row>
    <row r="86" spans="1:24" ht="12.75">
      <c r="A86" s="48">
        <v>79</v>
      </c>
      <c r="B86" s="20" t="s">
        <v>13</v>
      </c>
      <c r="C86" s="20" t="s">
        <v>62</v>
      </c>
      <c r="D86" s="7" t="s">
        <v>39</v>
      </c>
      <c r="E86" s="7" t="s">
        <v>40</v>
      </c>
      <c r="F86" s="7">
        <v>800401665</v>
      </c>
      <c r="G86" s="70" t="s">
        <v>134</v>
      </c>
      <c r="H86" s="102" t="s">
        <v>226</v>
      </c>
      <c r="I86" s="14" t="s">
        <v>12</v>
      </c>
      <c r="J86" s="4">
        <v>5.1</v>
      </c>
      <c r="K86" s="92">
        <v>14100</v>
      </c>
      <c r="L86" s="17"/>
      <c r="M86" s="82"/>
      <c r="N86" s="28"/>
      <c r="O86" s="17"/>
      <c r="T86" s="28"/>
      <c r="U86" s="71"/>
      <c r="V86" s="28"/>
      <c r="W86" s="82"/>
      <c r="X86" s="71"/>
    </row>
    <row r="87" spans="1:24" ht="12.75">
      <c r="A87" s="49">
        <v>80</v>
      </c>
      <c r="B87" s="20" t="s">
        <v>13</v>
      </c>
      <c r="C87" s="20" t="s">
        <v>85</v>
      </c>
      <c r="D87" s="7" t="s">
        <v>53</v>
      </c>
      <c r="E87" s="7" t="s">
        <v>65</v>
      </c>
      <c r="F87" s="7">
        <v>800401666</v>
      </c>
      <c r="G87" s="33">
        <v>6386260</v>
      </c>
      <c r="H87" s="102" t="s">
        <v>227</v>
      </c>
      <c r="I87" s="14" t="s">
        <v>12</v>
      </c>
      <c r="J87" s="4">
        <v>6</v>
      </c>
      <c r="K87" s="92">
        <v>12300</v>
      </c>
      <c r="L87" s="17"/>
      <c r="M87" s="82"/>
      <c r="N87" s="28"/>
      <c r="O87" s="17"/>
      <c r="T87" s="28"/>
      <c r="U87" s="71"/>
      <c r="V87" s="28"/>
      <c r="W87" s="82"/>
      <c r="X87" s="71"/>
    </row>
    <row r="88" spans="1:24" ht="12.75">
      <c r="A88" s="49">
        <v>81</v>
      </c>
      <c r="B88" s="20" t="s">
        <v>13</v>
      </c>
      <c r="C88" s="20" t="s">
        <v>62</v>
      </c>
      <c r="D88" s="7" t="s">
        <v>39</v>
      </c>
      <c r="E88" s="7" t="s">
        <v>40</v>
      </c>
      <c r="F88" s="7">
        <v>800401667</v>
      </c>
      <c r="G88" s="33">
        <v>12206130</v>
      </c>
      <c r="H88" s="102" t="s">
        <v>228</v>
      </c>
      <c r="I88" s="14" t="s">
        <v>12</v>
      </c>
      <c r="J88" s="4">
        <v>6</v>
      </c>
      <c r="K88" s="92">
        <v>27300</v>
      </c>
      <c r="L88" s="17"/>
      <c r="M88" s="82"/>
      <c r="N88" s="28"/>
      <c r="O88" s="17"/>
      <c r="T88" s="28"/>
      <c r="U88" s="71"/>
      <c r="V88" s="28"/>
      <c r="W88" s="82"/>
      <c r="X88" s="71"/>
    </row>
    <row r="89" spans="1:24" ht="12.75">
      <c r="A89" s="49">
        <v>82</v>
      </c>
      <c r="B89" s="20" t="s">
        <v>13</v>
      </c>
      <c r="C89" s="20" t="s">
        <v>86</v>
      </c>
      <c r="D89" s="7" t="s">
        <v>39</v>
      </c>
      <c r="E89" s="7" t="s">
        <v>65</v>
      </c>
      <c r="F89" s="7">
        <v>800401668</v>
      </c>
      <c r="G89" s="33">
        <v>12205963</v>
      </c>
      <c r="H89" s="102" t="s">
        <v>229</v>
      </c>
      <c r="I89" s="14" t="s">
        <v>12</v>
      </c>
      <c r="J89" s="4">
        <v>5</v>
      </c>
      <c r="K89" s="92">
        <v>9800</v>
      </c>
      <c r="L89" s="17"/>
      <c r="M89" s="82"/>
      <c r="N89" s="28"/>
      <c r="O89" s="17"/>
      <c r="T89" s="28"/>
      <c r="U89" s="71"/>
      <c r="V89" s="28"/>
      <c r="W89" s="82"/>
      <c r="X89" s="71"/>
    </row>
    <row r="90" spans="1:24" ht="12.75">
      <c r="A90" s="48">
        <v>83</v>
      </c>
      <c r="B90" s="20" t="s">
        <v>13</v>
      </c>
      <c r="C90" s="20" t="s">
        <v>87</v>
      </c>
      <c r="D90" s="7" t="s">
        <v>39</v>
      </c>
      <c r="E90" s="7" t="s">
        <v>65</v>
      </c>
      <c r="F90" s="7">
        <v>800401669</v>
      </c>
      <c r="G90" s="33">
        <v>9953416</v>
      </c>
      <c r="H90" s="102" t="s">
        <v>230</v>
      </c>
      <c r="I90" s="14" t="s">
        <v>12</v>
      </c>
      <c r="J90" s="4">
        <v>9</v>
      </c>
      <c r="K90" s="92">
        <v>13300</v>
      </c>
      <c r="L90" s="17"/>
      <c r="M90" s="82"/>
      <c r="N90" s="28"/>
      <c r="O90" s="17"/>
      <c r="P90" s="94"/>
      <c r="T90" s="28"/>
      <c r="U90" s="71"/>
      <c r="V90" s="28"/>
      <c r="W90" s="82"/>
      <c r="X90" s="71"/>
    </row>
    <row r="91" spans="1:24" ht="12.75">
      <c r="A91" s="49">
        <v>84</v>
      </c>
      <c r="B91" s="20" t="s">
        <v>13</v>
      </c>
      <c r="C91" s="20" t="s">
        <v>88</v>
      </c>
      <c r="D91" s="7" t="s">
        <v>15</v>
      </c>
      <c r="E91" s="7" t="s">
        <v>16</v>
      </c>
      <c r="F91" s="7">
        <v>800401670</v>
      </c>
      <c r="G91" s="33">
        <v>9629296</v>
      </c>
      <c r="H91" s="102" t="s">
        <v>231</v>
      </c>
      <c r="I91" s="14" t="s">
        <v>12</v>
      </c>
      <c r="J91" s="4">
        <f>6+1</f>
        <v>7</v>
      </c>
      <c r="K91" s="92">
        <f>18500+1500</f>
        <v>20000</v>
      </c>
      <c r="L91" s="17" t="s">
        <v>139</v>
      </c>
      <c r="M91" s="82"/>
      <c r="N91" s="28"/>
      <c r="O91" s="17"/>
      <c r="P91" s="94"/>
      <c r="T91" s="28"/>
      <c r="U91" s="71"/>
      <c r="V91" s="28"/>
      <c r="W91" s="82"/>
      <c r="X91" s="71"/>
    </row>
    <row r="92" spans="1:24" ht="12.75">
      <c r="A92" s="48">
        <v>85</v>
      </c>
      <c r="B92" s="20" t="s">
        <v>13</v>
      </c>
      <c r="C92" s="20" t="s">
        <v>88</v>
      </c>
      <c r="D92" s="7" t="s">
        <v>15</v>
      </c>
      <c r="E92" s="7" t="s">
        <v>16</v>
      </c>
      <c r="F92" s="7">
        <v>800401671</v>
      </c>
      <c r="G92" s="33">
        <v>94791753</v>
      </c>
      <c r="H92" s="102" t="s">
        <v>232</v>
      </c>
      <c r="I92" s="14" t="s">
        <v>12</v>
      </c>
      <c r="J92" s="4">
        <v>5</v>
      </c>
      <c r="K92" s="92">
        <v>11000</v>
      </c>
      <c r="L92" s="17"/>
      <c r="M92" s="82"/>
      <c r="N92" s="28"/>
      <c r="O92" s="17"/>
      <c r="P92" s="94"/>
      <c r="T92" s="28"/>
      <c r="U92" s="71"/>
      <c r="V92" s="28"/>
      <c r="W92" s="82"/>
      <c r="X92" s="71"/>
    </row>
    <row r="93" spans="1:24" ht="12.75">
      <c r="A93" s="49">
        <v>86</v>
      </c>
      <c r="B93" s="20" t="s">
        <v>13</v>
      </c>
      <c r="C93" s="20" t="s">
        <v>89</v>
      </c>
      <c r="D93" s="7" t="s">
        <v>19</v>
      </c>
      <c r="E93" s="7" t="s">
        <v>20</v>
      </c>
      <c r="F93" s="7">
        <v>800401672</v>
      </c>
      <c r="G93" s="33">
        <v>8678852</v>
      </c>
      <c r="H93" s="102" t="s">
        <v>233</v>
      </c>
      <c r="I93" s="14" t="s">
        <v>12</v>
      </c>
      <c r="J93" s="4">
        <v>3</v>
      </c>
      <c r="K93" s="92">
        <v>8780</v>
      </c>
      <c r="L93" s="67"/>
      <c r="M93" s="82"/>
      <c r="N93" s="28"/>
      <c r="O93" s="67"/>
      <c r="P93" s="94"/>
      <c r="T93" s="28"/>
      <c r="U93" s="71"/>
      <c r="V93" s="28"/>
      <c r="W93" s="82"/>
      <c r="X93" s="71"/>
    </row>
    <row r="94" spans="1:24" ht="12.75">
      <c r="A94" s="49">
        <v>87</v>
      </c>
      <c r="B94" s="20" t="s">
        <v>13</v>
      </c>
      <c r="C94" s="20" t="s">
        <v>90</v>
      </c>
      <c r="D94" s="7" t="s">
        <v>19</v>
      </c>
      <c r="E94" s="7" t="s">
        <v>20</v>
      </c>
      <c r="F94" s="7">
        <v>800401673</v>
      </c>
      <c r="G94" s="33">
        <v>11739916</v>
      </c>
      <c r="H94" s="102" t="s">
        <v>234</v>
      </c>
      <c r="I94" s="14" t="s">
        <v>12</v>
      </c>
      <c r="J94" s="4">
        <v>1</v>
      </c>
      <c r="K94" s="92">
        <v>7100</v>
      </c>
      <c r="L94" s="47"/>
      <c r="M94" s="82"/>
      <c r="N94" s="28"/>
      <c r="O94" s="47"/>
      <c r="T94" s="28"/>
      <c r="U94" s="71"/>
      <c r="V94" s="28"/>
      <c r="W94" s="82"/>
      <c r="X94" s="71"/>
    </row>
    <row r="95" spans="1:24" ht="12.75">
      <c r="A95" s="49">
        <v>88</v>
      </c>
      <c r="B95" s="20" t="s">
        <v>13</v>
      </c>
      <c r="C95" s="20" t="s">
        <v>91</v>
      </c>
      <c r="D95" s="7" t="s">
        <v>19</v>
      </c>
      <c r="E95" s="7" t="s">
        <v>20</v>
      </c>
      <c r="F95" s="7">
        <v>800401674</v>
      </c>
      <c r="G95" s="33">
        <v>8678532</v>
      </c>
      <c r="H95" s="102" t="s">
        <v>235</v>
      </c>
      <c r="I95" s="14" t="s">
        <v>12</v>
      </c>
      <c r="J95" s="4">
        <v>2</v>
      </c>
      <c r="K95" s="92">
        <v>8400</v>
      </c>
      <c r="L95" s="17"/>
      <c r="M95" s="82"/>
      <c r="N95" s="28"/>
      <c r="O95" s="17"/>
      <c r="P95" s="94"/>
      <c r="T95" s="28"/>
      <c r="U95" s="71"/>
      <c r="V95" s="28"/>
      <c r="W95" s="82"/>
      <c r="X95" s="71"/>
    </row>
    <row r="96" spans="1:24" ht="12.75">
      <c r="A96" s="48">
        <v>89</v>
      </c>
      <c r="B96" s="20" t="s">
        <v>13</v>
      </c>
      <c r="C96" s="20" t="s">
        <v>91</v>
      </c>
      <c r="D96" s="7" t="s">
        <v>19</v>
      </c>
      <c r="E96" s="7" t="s">
        <v>20</v>
      </c>
      <c r="F96" s="7">
        <v>800401675</v>
      </c>
      <c r="G96" s="33">
        <v>9622743</v>
      </c>
      <c r="H96" s="102" t="s">
        <v>236</v>
      </c>
      <c r="I96" s="14" t="s">
        <v>12</v>
      </c>
      <c r="J96" s="4">
        <v>2</v>
      </c>
      <c r="K96" s="92">
        <v>10350</v>
      </c>
      <c r="L96" s="17"/>
      <c r="M96" s="82"/>
      <c r="N96" s="28"/>
      <c r="O96" s="17"/>
      <c r="P96" s="94"/>
      <c r="T96" s="28"/>
      <c r="U96" s="71"/>
      <c r="V96" s="28"/>
      <c r="W96" s="82"/>
      <c r="X96" s="71"/>
    </row>
    <row r="97" spans="1:24" ht="12.75">
      <c r="A97" s="49">
        <v>90</v>
      </c>
      <c r="B97" s="20" t="s">
        <v>13</v>
      </c>
      <c r="C97" s="20" t="s">
        <v>68</v>
      </c>
      <c r="D97" s="7" t="s">
        <v>25</v>
      </c>
      <c r="E97" s="7" t="s">
        <v>26</v>
      </c>
      <c r="F97" s="7">
        <v>800401676</v>
      </c>
      <c r="G97" s="33">
        <v>18377564</v>
      </c>
      <c r="H97" s="102" t="s">
        <v>237</v>
      </c>
      <c r="I97" s="14" t="s">
        <v>12</v>
      </c>
      <c r="J97" s="4">
        <f>1+1</f>
        <v>2</v>
      </c>
      <c r="K97" s="92">
        <f>15500+1500</f>
        <v>17000</v>
      </c>
      <c r="L97" s="17" t="s">
        <v>140</v>
      </c>
      <c r="M97" s="82"/>
      <c r="N97" s="28"/>
      <c r="O97" s="17"/>
      <c r="T97" s="28"/>
      <c r="U97" s="71"/>
      <c r="V97" s="28"/>
      <c r="W97" s="82"/>
      <c r="X97" s="71"/>
    </row>
    <row r="98" spans="1:24" ht="12.75">
      <c r="A98" s="48">
        <v>91</v>
      </c>
      <c r="B98" s="20" t="s">
        <v>13</v>
      </c>
      <c r="C98" s="20" t="s">
        <v>92</v>
      </c>
      <c r="D98" s="7" t="s">
        <v>69</v>
      </c>
      <c r="E98" s="7" t="s">
        <v>26</v>
      </c>
      <c r="F98" s="7">
        <v>800401677</v>
      </c>
      <c r="G98" s="33">
        <v>9616198</v>
      </c>
      <c r="H98" s="102" t="s">
        <v>238</v>
      </c>
      <c r="I98" s="14" t="s">
        <v>12</v>
      </c>
      <c r="J98" s="4">
        <v>2</v>
      </c>
      <c r="K98" s="92">
        <v>8770</v>
      </c>
      <c r="L98" s="17"/>
      <c r="M98" s="82"/>
      <c r="N98" s="28"/>
      <c r="O98" s="17"/>
      <c r="P98" s="94"/>
      <c r="T98" s="28"/>
      <c r="U98" s="71"/>
      <c r="V98" s="28"/>
      <c r="W98" s="82"/>
      <c r="X98" s="71"/>
    </row>
    <row r="99" spans="1:24" ht="12.75">
      <c r="A99" s="49">
        <v>92</v>
      </c>
      <c r="B99" s="20" t="s">
        <v>13</v>
      </c>
      <c r="C99" s="20" t="s">
        <v>92</v>
      </c>
      <c r="D99" s="7" t="s">
        <v>25</v>
      </c>
      <c r="E99" s="7" t="s">
        <v>26</v>
      </c>
      <c r="F99" s="7">
        <v>800401678</v>
      </c>
      <c r="G99" s="33">
        <v>18377523</v>
      </c>
      <c r="H99" s="102" t="s">
        <v>239</v>
      </c>
      <c r="I99" s="14" t="s">
        <v>12</v>
      </c>
      <c r="J99" s="4">
        <f>3+2</f>
        <v>5</v>
      </c>
      <c r="K99" s="92">
        <f>7170+2500</f>
        <v>9670</v>
      </c>
      <c r="L99" s="17" t="s">
        <v>296</v>
      </c>
      <c r="M99" s="82"/>
      <c r="N99" s="28"/>
      <c r="O99" s="17"/>
      <c r="P99" s="94"/>
      <c r="T99" s="28"/>
      <c r="U99" s="71"/>
      <c r="V99" s="28"/>
      <c r="W99" s="82"/>
      <c r="X99" s="71"/>
    </row>
    <row r="100" spans="1:24" ht="12.75">
      <c r="A100" s="49">
        <v>93</v>
      </c>
      <c r="B100" s="20" t="s">
        <v>13</v>
      </c>
      <c r="C100" s="20" t="s">
        <v>92</v>
      </c>
      <c r="D100" s="7" t="s">
        <v>25</v>
      </c>
      <c r="E100" s="7" t="s">
        <v>26</v>
      </c>
      <c r="F100" s="7">
        <v>800401679</v>
      </c>
      <c r="G100" s="33">
        <v>9414752</v>
      </c>
      <c r="H100" s="102" t="s">
        <v>240</v>
      </c>
      <c r="I100" s="14" t="s">
        <v>12</v>
      </c>
      <c r="J100" s="4">
        <f>4+1</f>
        <v>5</v>
      </c>
      <c r="K100" s="92">
        <v>13600</v>
      </c>
      <c r="L100" s="47"/>
      <c r="M100" s="82"/>
      <c r="N100" s="28"/>
      <c r="O100" s="47"/>
      <c r="T100" s="28"/>
      <c r="U100" s="71"/>
      <c r="V100" s="28"/>
      <c r="W100" s="82"/>
      <c r="X100" s="71"/>
    </row>
    <row r="101" spans="1:24" ht="12.75">
      <c r="A101" s="49">
        <v>94</v>
      </c>
      <c r="B101" s="20" t="s">
        <v>13</v>
      </c>
      <c r="C101" s="20" t="s">
        <v>93</v>
      </c>
      <c r="D101" s="7" t="s">
        <v>19</v>
      </c>
      <c r="E101" s="7" t="s">
        <v>20</v>
      </c>
      <c r="F101" s="7">
        <v>800401680</v>
      </c>
      <c r="G101" s="33">
        <v>11740747</v>
      </c>
      <c r="H101" s="102" t="s">
        <v>241</v>
      </c>
      <c r="I101" s="14" t="s">
        <v>12</v>
      </c>
      <c r="J101" s="4">
        <v>8</v>
      </c>
      <c r="K101" s="92">
        <v>10200</v>
      </c>
      <c r="L101" s="17"/>
      <c r="M101" s="82"/>
      <c r="N101" s="28"/>
      <c r="O101" s="17"/>
      <c r="P101" s="94"/>
      <c r="T101" s="28"/>
      <c r="U101" s="71"/>
      <c r="V101" s="28"/>
      <c r="W101" s="82"/>
      <c r="X101" s="71"/>
    </row>
    <row r="102" spans="1:24" ht="12.75">
      <c r="A102" s="48">
        <v>95</v>
      </c>
      <c r="B102" s="20" t="s">
        <v>13</v>
      </c>
      <c r="C102" s="20" t="s">
        <v>43</v>
      </c>
      <c r="D102" s="7" t="s">
        <v>69</v>
      </c>
      <c r="E102" s="7" t="s">
        <v>26</v>
      </c>
      <c r="F102" s="7">
        <v>800401681</v>
      </c>
      <c r="G102" s="33">
        <v>11354793</v>
      </c>
      <c r="H102" s="102" t="s">
        <v>242</v>
      </c>
      <c r="I102" s="14" t="s">
        <v>12</v>
      </c>
      <c r="J102" s="4">
        <v>2</v>
      </c>
      <c r="K102" s="92">
        <v>6500</v>
      </c>
      <c r="L102" s="17"/>
      <c r="M102" s="82"/>
      <c r="N102" s="28"/>
      <c r="O102" s="17"/>
      <c r="T102" s="28"/>
      <c r="U102" s="71"/>
      <c r="V102" s="28"/>
      <c r="W102" s="82"/>
      <c r="X102" s="71"/>
    </row>
    <row r="103" spans="1:24" ht="12.75">
      <c r="A103" s="49">
        <v>96</v>
      </c>
      <c r="B103" s="20" t="s">
        <v>13</v>
      </c>
      <c r="C103" s="20" t="s">
        <v>78</v>
      </c>
      <c r="D103" s="7" t="s">
        <v>25</v>
      </c>
      <c r="E103" s="7" t="s">
        <v>26</v>
      </c>
      <c r="F103" s="7">
        <v>800401682</v>
      </c>
      <c r="G103" s="33">
        <v>94461042</v>
      </c>
      <c r="H103" s="102" t="s">
        <v>243</v>
      </c>
      <c r="I103" s="14" t="s">
        <v>12</v>
      </c>
      <c r="J103" s="4">
        <v>2</v>
      </c>
      <c r="K103" s="92">
        <v>4400</v>
      </c>
      <c r="L103" s="17"/>
      <c r="M103" s="82"/>
      <c r="N103" s="28"/>
      <c r="O103" s="17"/>
      <c r="P103" s="94"/>
      <c r="T103" s="28"/>
      <c r="U103" s="71"/>
      <c r="V103" s="28"/>
      <c r="W103" s="82"/>
      <c r="X103" s="71"/>
    </row>
    <row r="104" spans="1:24" ht="12.75">
      <c r="A104" s="48">
        <v>97</v>
      </c>
      <c r="B104" s="20" t="s">
        <v>13</v>
      </c>
      <c r="C104" s="20" t="s">
        <v>94</v>
      </c>
      <c r="D104" s="7" t="s">
        <v>25</v>
      </c>
      <c r="E104" s="7" t="s">
        <v>26</v>
      </c>
      <c r="F104" s="7">
        <v>800401683</v>
      </c>
      <c r="G104" s="33">
        <v>19106199</v>
      </c>
      <c r="H104" s="102" t="s">
        <v>244</v>
      </c>
      <c r="I104" s="14" t="s">
        <v>12</v>
      </c>
      <c r="J104" s="4">
        <v>1</v>
      </c>
      <c r="K104" s="92">
        <v>3300</v>
      </c>
      <c r="L104" s="17"/>
      <c r="M104" s="82"/>
      <c r="N104" s="28"/>
      <c r="O104" s="17"/>
      <c r="T104" s="28"/>
      <c r="U104" s="71"/>
      <c r="V104" s="28"/>
      <c r="W104" s="82"/>
      <c r="X104" s="71"/>
    </row>
    <row r="105" spans="1:24" ht="12.75">
      <c r="A105" s="49">
        <v>98</v>
      </c>
      <c r="B105" s="20" t="s">
        <v>13</v>
      </c>
      <c r="C105" s="20" t="s">
        <v>95</v>
      </c>
      <c r="D105" s="7" t="s">
        <v>19</v>
      </c>
      <c r="E105" s="7" t="s">
        <v>20</v>
      </c>
      <c r="F105" s="7">
        <v>800401684</v>
      </c>
      <c r="G105" s="33">
        <v>11566852</v>
      </c>
      <c r="H105" s="102" t="s">
        <v>245</v>
      </c>
      <c r="I105" s="14" t="s">
        <v>12</v>
      </c>
      <c r="J105" s="41">
        <v>2</v>
      </c>
      <c r="K105" s="92">
        <v>12400</v>
      </c>
      <c r="L105" s="17"/>
      <c r="M105" s="82"/>
      <c r="N105" s="28"/>
      <c r="O105" s="17"/>
      <c r="P105" s="94"/>
      <c r="T105" s="28"/>
      <c r="U105" s="71"/>
      <c r="V105" s="28"/>
      <c r="W105" s="82"/>
      <c r="X105" s="71"/>
    </row>
    <row r="106" spans="1:24" ht="12.75">
      <c r="A106" s="49">
        <v>99</v>
      </c>
      <c r="B106" s="20" t="s">
        <v>13</v>
      </c>
      <c r="C106" s="20" t="s">
        <v>96</v>
      </c>
      <c r="D106" s="7" t="s">
        <v>39</v>
      </c>
      <c r="E106" s="7" t="s">
        <v>40</v>
      </c>
      <c r="F106" s="7">
        <v>800401685</v>
      </c>
      <c r="G106" s="33">
        <v>18467929</v>
      </c>
      <c r="H106" s="102" t="s">
        <v>246</v>
      </c>
      <c r="I106" s="14" t="s">
        <v>12</v>
      </c>
      <c r="J106" s="41">
        <v>3</v>
      </c>
      <c r="K106" s="92">
        <v>6700</v>
      </c>
      <c r="L106" s="17"/>
      <c r="M106" s="82"/>
      <c r="N106" s="28"/>
      <c r="O106" s="17"/>
      <c r="T106" s="28"/>
      <c r="U106" s="71"/>
      <c r="V106" s="28"/>
      <c r="W106" s="82"/>
      <c r="X106" s="71"/>
    </row>
    <row r="107" spans="1:24" ht="12.75">
      <c r="A107" s="49">
        <v>100</v>
      </c>
      <c r="B107" s="20" t="s">
        <v>13</v>
      </c>
      <c r="C107" s="20" t="s">
        <v>96</v>
      </c>
      <c r="D107" s="7" t="s">
        <v>39</v>
      </c>
      <c r="E107" s="7" t="s">
        <v>40</v>
      </c>
      <c r="F107" s="7">
        <v>800401686</v>
      </c>
      <c r="G107" s="33">
        <v>21601835</v>
      </c>
      <c r="H107" s="102" t="s">
        <v>247</v>
      </c>
      <c r="I107" s="14" t="s">
        <v>12</v>
      </c>
      <c r="J107" s="41">
        <v>3</v>
      </c>
      <c r="K107" s="92">
        <v>7600</v>
      </c>
      <c r="L107" s="17"/>
      <c r="M107" s="82"/>
      <c r="N107" s="28"/>
      <c r="O107" s="17"/>
      <c r="T107" s="28"/>
      <c r="U107" s="71"/>
      <c r="V107" s="28"/>
      <c r="W107" s="82"/>
      <c r="X107" s="71"/>
    </row>
    <row r="108" spans="1:24" ht="12.75">
      <c r="A108" s="48">
        <v>101</v>
      </c>
      <c r="B108" s="20" t="s">
        <v>13</v>
      </c>
      <c r="C108" s="20" t="s">
        <v>95</v>
      </c>
      <c r="D108" s="7" t="s">
        <v>25</v>
      </c>
      <c r="E108" s="7" t="s">
        <v>26</v>
      </c>
      <c r="F108" s="7">
        <v>800401687</v>
      </c>
      <c r="G108" s="33">
        <v>93191728</v>
      </c>
      <c r="H108" s="102" t="s">
        <v>248</v>
      </c>
      <c r="I108" s="14" t="s">
        <v>12</v>
      </c>
      <c r="J108" s="41">
        <v>4</v>
      </c>
      <c r="K108" s="92">
        <v>17100</v>
      </c>
      <c r="L108" s="17"/>
      <c r="M108" s="82"/>
      <c r="N108" s="28"/>
      <c r="O108" s="17"/>
      <c r="P108" s="94"/>
      <c r="T108" s="28"/>
      <c r="U108" s="71"/>
      <c r="V108" s="28"/>
      <c r="W108" s="82"/>
      <c r="X108" s="71"/>
    </row>
    <row r="109" spans="1:24" ht="12.75">
      <c r="A109" s="49">
        <v>102</v>
      </c>
      <c r="B109" s="20" t="s">
        <v>13</v>
      </c>
      <c r="C109" s="20" t="s">
        <v>94</v>
      </c>
      <c r="D109" s="7" t="s">
        <v>25</v>
      </c>
      <c r="E109" s="7" t="s">
        <v>26</v>
      </c>
      <c r="F109" s="7">
        <v>800401688</v>
      </c>
      <c r="G109" s="33">
        <v>21599916</v>
      </c>
      <c r="H109" s="102" t="s">
        <v>249</v>
      </c>
      <c r="I109" s="14" t="s">
        <v>12</v>
      </c>
      <c r="J109" s="41">
        <v>1</v>
      </c>
      <c r="K109" s="92">
        <v>3100</v>
      </c>
      <c r="L109" s="17"/>
      <c r="M109" s="82"/>
      <c r="N109" s="28"/>
      <c r="O109" s="17"/>
      <c r="T109" s="28"/>
      <c r="U109" s="71"/>
      <c r="V109" s="28"/>
      <c r="W109" s="82"/>
      <c r="X109" s="71"/>
    </row>
    <row r="110" spans="1:24" ht="12.75">
      <c r="A110" s="48">
        <v>103</v>
      </c>
      <c r="B110" s="20" t="s">
        <v>13</v>
      </c>
      <c r="C110" s="20" t="s">
        <v>94</v>
      </c>
      <c r="D110" s="7" t="s">
        <v>25</v>
      </c>
      <c r="E110" s="7" t="s">
        <v>26</v>
      </c>
      <c r="F110" s="7">
        <v>800401689</v>
      </c>
      <c r="G110" s="33">
        <v>17982830</v>
      </c>
      <c r="H110" s="102" t="s">
        <v>250</v>
      </c>
      <c r="I110" s="14" t="s">
        <v>12</v>
      </c>
      <c r="J110" s="41">
        <v>2</v>
      </c>
      <c r="K110" s="92">
        <v>6500</v>
      </c>
      <c r="L110" s="17"/>
      <c r="M110" s="82"/>
      <c r="N110" s="28"/>
      <c r="O110" s="17"/>
      <c r="P110" s="94"/>
      <c r="T110" s="28"/>
      <c r="U110" s="71"/>
      <c r="V110" s="28"/>
      <c r="W110" s="82"/>
      <c r="X110" s="71"/>
    </row>
    <row r="111" spans="1:24" ht="12.75">
      <c r="A111" s="49">
        <v>104</v>
      </c>
      <c r="B111" s="20" t="s">
        <v>13</v>
      </c>
      <c r="C111" s="20" t="s">
        <v>92</v>
      </c>
      <c r="D111" s="7" t="s">
        <v>25</v>
      </c>
      <c r="E111" s="7" t="s">
        <v>26</v>
      </c>
      <c r="F111" s="7">
        <v>800401690</v>
      </c>
      <c r="G111" s="33">
        <v>18300544</v>
      </c>
      <c r="H111" s="102" t="s">
        <v>251</v>
      </c>
      <c r="I111" s="14" t="s">
        <v>12</v>
      </c>
      <c r="J111" s="4">
        <v>8</v>
      </c>
      <c r="K111" s="92">
        <v>5200</v>
      </c>
      <c r="L111" s="67"/>
      <c r="M111" s="82"/>
      <c r="N111" s="28"/>
      <c r="O111" s="67"/>
      <c r="T111" s="28"/>
      <c r="U111" s="71"/>
      <c r="V111" s="28"/>
      <c r="W111" s="82"/>
      <c r="X111" s="71"/>
    </row>
    <row r="112" spans="1:24" ht="12.75">
      <c r="A112" s="49">
        <v>105</v>
      </c>
      <c r="B112" s="20" t="s">
        <v>13</v>
      </c>
      <c r="C112" s="20" t="s">
        <v>95</v>
      </c>
      <c r="D112" s="7" t="s">
        <v>19</v>
      </c>
      <c r="E112" s="7" t="s">
        <v>20</v>
      </c>
      <c r="F112" s="7">
        <v>800401691</v>
      </c>
      <c r="G112" s="33">
        <v>5374288</v>
      </c>
      <c r="H112" s="102" t="s">
        <v>252</v>
      </c>
      <c r="I112" s="14" t="s">
        <v>12</v>
      </c>
      <c r="J112" s="4">
        <v>4.5</v>
      </c>
      <c r="K112" s="92">
        <v>17800</v>
      </c>
      <c r="L112" s="17"/>
      <c r="M112" s="82"/>
      <c r="N112" s="28"/>
      <c r="O112" s="17"/>
      <c r="P112" s="94"/>
      <c r="T112" s="28"/>
      <c r="U112" s="71"/>
      <c r="V112" s="28"/>
      <c r="W112" s="82"/>
      <c r="X112" s="71"/>
    </row>
    <row r="113" spans="1:24" ht="12.75">
      <c r="A113" s="49">
        <v>106</v>
      </c>
      <c r="B113" s="20" t="s">
        <v>13</v>
      </c>
      <c r="C113" s="20" t="s">
        <v>95</v>
      </c>
      <c r="D113" s="7" t="s">
        <v>19</v>
      </c>
      <c r="E113" s="7" t="s">
        <v>20</v>
      </c>
      <c r="F113" s="7">
        <v>800401692</v>
      </c>
      <c r="G113" s="33">
        <v>31399906</v>
      </c>
      <c r="H113" s="102" t="s">
        <v>253</v>
      </c>
      <c r="I113" s="14" t="s">
        <v>12</v>
      </c>
      <c r="J113" s="4">
        <v>2</v>
      </c>
      <c r="K113" s="92">
        <v>9100</v>
      </c>
      <c r="L113" s="17"/>
      <c r="M113" s="82"/>
      <c r="N113" s="28"/>
      <c r="O113" s="17"/>
      <c r="P113" s="94"/>
      <c r="T113" s="28"/>
      <c r="U113" s="71"/>
      <c r="V113" s="28"/>
      <c r="W113" s="82"/>
      <c r="X113" s="71"/>
    </row>
    <row r="114" spans="1:24" ht="12.75">
      <c r="A114" s="48">
        <v>107</v>
      </c>
      <c r="B114" s="20" t="s">
        <v>13</v>
      </c>
      <c r="C114" s="20" t="s">
        <v>96</v>
      </c>
      <c r="D114" s="7" t="s">
        <v>39</v>
      </c>
      <c r="E114" s="7" t="s">
        <v>40</v>
      </c>
      <c r="F114" s="7">
        <v>800401693</v>
      </c>
      <c r="G114" s="33">
        <v>89007655</v>
      </c>
      <c r="H114" s="102" t="s">
        <v>254</v>
      </c>
      <c r="I114" s="14" t="s">
        <v>12</v>
      </c>
      <c r="J114" s="4">
        <v>2</v>
      </c>
      <c r="K114" s="92">
        <v>7500</v>
      </c>
      <c r="L114" s="17"/>
      <c r="M114" s="82"/>
      <c r="N114" s="28"/>
      <c r="O114" s="17"/>
      <c r="T114" s="28"/>
      <c r="U114" s="71"/>
      <c r="V114" s="28"/>
      <c r="W114" s="82"/>
      <c r="X114" s="71"/>
    </row>
    <row r="115" spans="1:24" ht="12.75">
      <c r="A115" s="49">
        <v>108</v>
      </c>
      <c r="B115" s="20" t="s">
        <v>13</v>
      </c>
      <c r="C115" s="20" t="s">
        <v>97</v>
      </c>
      <c r="D115" s="7" t="s">
        <v>15</v>
      </c>
      <c r="E115" s="7" t="s">
        <v>98</v>
      </c>
      <c r="F115" s="7">
        <v>800401694</v>
      </c>
      <c r="G115" s="33">
        <v>21905184</v>
      </c>
      <c r="H115" s="102" t="s">
        <v>255</v>
      </c>
      <c r="I115" s="14" t="s">
        <v>12</v>
      </c>
      <c r="J115" s="4">
        <v>1</v>
      </c>
      <c r="K115" s="92">
        <v>7050</v>
      </c>
      <c r="L115" s="17"/>
      <c r="M115" s="82"/>
      <c r="N115" s="28"/>
      <c r="O115" s="17"/>
      <c r="P115" s="94"/>
      <c r="T115" s="28"/>
      <c r="U115" s="71"/>
      <c r="V115" s="28"/>
      <c r="W115" s="82"/>
      <c r="X115" s="71"/>
    </row>
    <row r="116" spans="1:24" ht="12.75">
      <c r="A116" s="48">
        <v>109</v>
      </c>
      <c r="B116" s="20" t="s">
        <v>13</v>
      </c>
      <c r="C116" s="20" t="s">
        <v>97</v>
      </c>
      <c r="D116" s="7" t="s">
        <v>15</v>
      </c>
      <c r="E116" s="7" t="s">
        <v>16</v>
      </c>
      <c r="F116" s="7">
        <v>800401695</v>
      </c>
      <c r="G116" s="33">
        <v>19890038</v>
      </c>
      <c r="H116" s="102" t="s">
        <v>256</v>
      </c>
      <c r="I116" s="14" t="s">
        <v>12</v>
      </c>
      <c r="J116" s="4">
        <v>1</v>
      </c>
      <c r="K116" s="92">
        <v>5750</v>
      </c>
      <c r="L116" s="17"/>
      <c r="M116" s="82"/>
      <c r="N116" s="28"/>
      <c r="O116" s="17"/>
      <c r="P116" s="94"/>
      <c r="T116" s="28"/>
      <c r="U116" s="71"/>
      <c r="V116" s="28"/>
      <c r="W116" s="82"/>
      <c r="X116" s="71"/>
    </row>
    <row r="117" spans="1:24" ht="12.75">
      <c r="A117" s="49">
        <v>110</v>
      </c>
      <c r="B117" s="20" t="s">
        <v>13</v>
      </c>
      <c r="C117" s="20" t="s">
        <v>99</v>
      </c>
      <c r="D117" s="7" t="s">
        <v>15</v>
      </c>
      <c r="E117" s="7" t="s">
        <v>16</v>
      </c>
      <c r="F117" s="7">
        <v>800401696</v>
      </c>
      <c r="G117" s="33">
        <v>89064299</v>
      </c>
      <c r="H117" s="102" t="s">
        <v>257</v>
      </c>
      <c r="I117" s="14" t="s">
        <v>12</v>
      </c>
      <c r="J117" s="4">
        <v>6</v>
      </c>
      <c r="K117" s="92">
        <v>11100</v>
      </c>
      <c r="L117" s="67"/>
      <c r="M117" s="82"/>
      <c r="N117" s="28"/>
      <c r="O117" s="67"/>
      <c r="T117" s="28"/>
      <c r="U117" s="71"/>
      <c r="V117" s="28"/>
      <c r="W117" s="82"/>
      <c r="X117" s="71"/>
    </row>
    <row r="118" spans="1:24" ht="12.75">
      <c r="A118" s="49">
        <v>111</v>
      </c>
      <c r="B118" s="20" t="s">
        <v>13</v>
      </c>
      <c r="C118" s="20" t="s">
        <v>100</v>
      </c>
      <c r="D118" s="7" t="s">
        <v>69</v>
      </c>
      <c r="E118" s="7" t="s">
        <v>101</v>
      </c>
      <c r="F118" s="7">
        <v>800401697</v>
      </c>
      <c r="G118" s="33">
        <v>96208768</v>
      </c>
      <c r="H118" s="102" t="s">
        <v>258</v>
      </c>
      <c r="I118" s="14" t="s">
        <v>12</v>
      </c>
      <c r="J118" s="4">
        <v>1</v>
      </c>
      <c r="K118" s="92">
        <v>6740</v>
      </c>
      <c r="L118" s="17"/>
      <c r="M118" s="82"/>
      <c r="N118" s="28"/>
      <c r="O118" s="17"/>
      <c r="T118" s="28"/>
      <c r="U118" s="71"/>
      <c r="V118" s="28"/>
      <c r="W118" s="82"/>
      <c r="X118" s="71"/>
    </row>
    <row r="119" spans="1:24" ht="12.75">
      <c r="A119" s="49">
        <v>112</v>
      </c>
      <c r="B119" s="20" t="s">
        <v>13</v>
      </c>
      <c r="C119" s="20" t="s">
        <v>96</v>
      </c>
      <c r="D119" s="7" t="s">
        <v>39</v>
      </c>
      <c r="E119" s="7" t="s">
        <v>40</v>
      </c>
      <c r="F119" s="7">
        <v>800401698</v>
      </c>
      <c r="G119" s="33">
        <v>89161739</v>
      </c>
      <c r="H119" s="102" t="s">
        <v>259</v>
      </c>
      <c r="I119" s="14" t="s">
        <v>12</v>
      </c>
      <c r="J119" s="4">
        <v>3</v>
      </c>
      <c r="K119" s="92">
        <v>3000</v>
      </c>
      <c r="L119" s="67"/>
      <c r="M119" s="82"/>
      <c r="N119" s="28"/>
      <c r="O119" s="67"/>
      <c r="T119" s="28"/>
      <c r="U119" s="71"/>
      <c r="V119" s="28"/>
      <c r="W119" s="82"/>
      <c r="X119" s="71"/>
    </row>
    <row r="120" spans="1:24" ht="12.75">
      <c r="A120" s="48">
        <v>113</v>
      </c>
      <c r="B120" s="20" t="s">
        <v>13</v>
      </c>
      <c r="C120" s="20" t="s">
        <v>49</v>
      </c>
      <c r="D120" s="7" t="s">
        <v>19</v>
      </c>
      <c r="E120" s="7" t="s">
        <v>20</v>
      </c>
      <c r="F120" s="7">
        <v>800401699</v>
      </c>
      <c r="G120" s="33">
        <v>92575767</v>
      </c>
      <c r="H120" s="102" t="s">
        <v>260</v>
      </c>
      <c r="I120" s="14" t="s">
        <v>12</v>
      </c>
      <c r="J120" s="4">
        <v>1</v>
      </c>
      <c r="K120" s="92">
        <v>4300</v>
      </c>
      <c r="L120" s="17"/>
      <c r="M120" s="82"/>
      <c r="N120" s="28"/>
      <c r="O120" s="17"/>
      <c r="P120" s="94"/>
      <c r="T120" s="28"/>
      <c r="U120" s="71"/>
      <c r="V120" s="28"/>
      <c r="W120" s="82"/>
      <c r="X120" s="71"/>
    </row>
    <row r="121" spans="1:24" ht="12.75">
      <c r="A121" s="49">
        <v>114</v>
      </c>
      <c r="B121" s="20" t="s">
        <v>13</v>
      </c>
      <c r="C121" s="20" t="s">
        <v>102</v>
      </c>
      <c r="D121" s="7" t="s">
        <v>25</v>
      </c>
      <c r="E121" s="7" t="s">
        <v>26</v>
      </c>
      <c r="F121" s="7">
        <v>800401700</v>
      </c>
      <c r="G121" s="33">
        <v>27730767</v>
      </c>
      <c r="H121" s="102" t="s">
        <v>261</v>
      </c>
      <c r="I121" s="14" t="s">
        <v>12</v>
      </c>
      <c r="J121" s="4">
        <v>2</v>
      </c>
      <c r="K121" s="92">
        <v>3970</v>
      </c>
      <c r="L121" s="17"/>
      <c r="M121" s="82"/>
      <c r="N121" s="28"/>
      <c r="O121" s="17"/>
      <c r="T121" s="28"/>
      <c r="U121" s="71"/>
      <c r="V121" s="28"/>
      <c r="W121" s="82"/>
      <c r="X121" s="71"/>
    </row>
    <row r="122" spans="1:24" ht="12.75">
      <c r="A122" s="48">
        <v>115</v>
      </c>
      <c r="B122" s="20" t="s">
        <v>13</v>
      </c>
      <c r="C122" s="20" t="s">
        <v>103</v>
      </c>
      <c r="D122" s="7" t="s">
        <v>25</v>
      </c>
      <c r="E122" s="7" t="s">
        <v>26</v>
      </c>
      <c r="F122" s="7">
        <v>800401701</v>
      </c>
      <c r="G122" s="33">
        <v>10933068</v>
      </c>
      <c r="H122" s="102" t="s">
        <v>262</v>
      </c>
      <c r="I122" s="14" t="s">
        <v>12</v>
      </c>
      <c r="J122" s="4">
        <v>3</v>
      </c>
      <c r="K122" s="92">
        <v>8150</v>
      </c>
      <c r="L122" s="46"/>
      <c r="M122" s="82"/>
      <c r="N122" s="28"/>
      <c r="O122" s="46"/>
      <c r="T122" s="28"/>
      <c r="U122" s="71"/>
      <c r="V122" s="28"/>
      <c r="W122" s="82"/>
      <c r="X122" s="71"/>
    </row>
    <row r="123" spans="1:24" ht="12.75">
      <c r="A123" s="49">
        <v>116</v>
      </c>
      <c r="B123" s="20" t="s">
        <v>13</v>
      </c>
      <c r="C123" s="20" t="s">
        <v>36</v>
      </c>
      <c r="D123" s="7" t="s">
        <v>15</v>
      </c>
      <c r="E123" s="7" t="s">
        <v>16</v>
      </c>
      <c r="F123" s="7">
        <v>800401702</v>
      </c>
      <c r="G123" s="33">
        <v>21571786</v>
      </c>
      <c r="H123" s="102" t="s">
        <v>263</v>
      </c>
      <c r="I123" s="14" t="s">
        <v>12</v>
      </c>
      <c r="J123" s="4">
        <f>1+1</f>
        <v>2</v>
      </c>
      <c r="K123" s="92">
        <f>2350+3000</f>
        <v>5350</v>
      </c>
      <c r="L123" s="46" t="s">
        <v>306</v>
      </c>
      <c r="M123" s="82"/>
      <c r="N123" s="28"/>
      <c r="O123" s="46"/>
      <c r="T123" s="28"/>
      <c r="U123" s="71"/>
      <c r="V123" s="28"/>
      <c r="W123" s="82"/>
      <c r="X123" s="71"/>
    </row>
    <row r="124" spans="1:24" ht="12.75">
      <c r="A124" s="49">
        <v>117</v>
      </c>
      <c r="B124" s="20" t="s">
        <v>13</v>
      </c>
      <c r="C124" s="20" t="s">
        <v>93</v>
      </c>
      <c r="D124" s="7" t="s">
        <v>19</v>
      </c>
      <c r="E124" s="7" t="s">
        <v>20</v>
      </c>
      <c r="F124" s="7">
        <v>800401703</v>
      </c>
      <c r="G124" s="33">
        <v>7970756</v>
      </c>
      <c r="H124" s="102" t="s">
        <v>264</v>
      </c>
      <c r="I124" s="14" t="s">
        <v>12</v>
      </c>
      <c r="J124" s="4">
        <v>10</v>
      </c>
      <c r="K124" s="92">
        <v>11900</v>
      </c>
      <c r="L124" s="66"/>
      <c r="M124" s="82"/>
      <c r="N124" s="28"/>
      <c r="O124" s="66"/>
      <c r="T124" s="28"/>
      <c r="U124" s="71"/>
      <c r="V124" s="28"/>
      <c r="W124" s="82"/>
      <c r="X124" s="71"/>
    </row>
    <row r="125" spans="1:24" ht="12.75">
      <c r="A125" s="49">
        <v>118</v>
      </c>
      <c r="B125" s="20" t="s">
        <v>13</v>
      </c>
      <c r="C125" s="20" t="s">
        <v>78</v>
      </c>
      <c r="D125" s="7" t="s">
        <v>25</v>
      </c>
      <c r="E125" s="7" t="s">
        <v>26</v>
      </c>
      <c r="F125" s="7">
        <v>800401704</v>
      </c>
      <c r="G125" s="36" t="s">
        <v>121</v>
      </c>
      <c r="H125" s="102" t="s">
        <v>265</v>
      </c>
      <c r="I125" s="14" t="s">
        <v>12</v>
      </c>
      <c r="J125" s="4">
        <v>1</v>
      </c>
      <c r="K125" s="92">
        <v>4550</v>
      </c>
      <c r="L125" s="46"/>
      <c r="M125" s="82"/>
      <c r="N125" s="28"/>
      <c r="O125" s="46"/>
      <c r="T125" s="28"/>
      <c r="U125" s="71"/>
      <c r="V125" s="28"/>
      <c r="W125" s="82"/>
      <c r="X125" s="71"/>
    </row>
    <row r="126" spans="1:24" ht="12.75">
      <c r="A126" s="48">
        <v>119</v>
      </c>
      <c r="B126" s="20" t="s">
        <v>13</v>
      </c>
      <c r="C126" s="20" t="s">
        <v>104</v>
      </c>
      <c r="D126" s="7" t="s">
        <v>15</v>
      </c>
      <c r="E126" s="7" t="s">
        <v>16</v>
      </c>
      <c r="F126" s="7">
        <v>800401706</v>
      </c>
      <c r="G126" s="33">
        <v>11981875</v>
      </c>
      <c r="H126" s="102" t="s">
        <v>266</v>
      </c>
      <c r="I126" s="14" t="s">
        <v>12</v>
      </c>
      <c r="J126" s="4">
        <v>4</v>
      </c>
      <c r="K126" s="92">
        <v>11100</v>
      </c>
      <c r="L126" s="66"/>
      <c r="M126" s="82"/>
      <c r="N126" s="28"/>
      <c r="O126" s="66"/>
      <c r="P126" s="94"/>
      <c r="T126" s="28"/>
      <c r="U126" s="71"/>
      <c r="V126" s="28"/>
      <c r="W126" s="82"/>
      <c r="X126" s="71"/>
    </row>
    <row r="127" spans="1:24" ht="12.75">
      <c r="A127" s="49">
        <v>120</v>
      </c>
      <c r="B127" s="20" t="s">
        <v>13</v>
      </c>
      <c r="C127" s="20" t="s">
        <v>104</v>
      </c>
      <c r="D127" s="7" t="s">
        <v>15</v>
      </c>
      <c r="E127" s="7" t="s">
        <v>16</v>
      </c>
      <c r="F127" s="7">
        <v>800401707</v>
      </c>
      <c r="G127" s="33">
        <v>7971160</v>
      </c>
      <c r="H127" s="102" t="s">
        <v>267</v>
      </c>
      <c r="I127" s="14" t="s">
        <v>12</v>
      </c>
      <c r="J127" s="4">
        <v>4</v>
      </c>
      <c r="K127" s="92">
        <v>24250</v>
      </c>
      <c r="L127" s="46"/>
      <c r="M127" s="82"/>
      <c r="N127" s="28"/>
      <c r="O127" s="46"/>
      <c r="P127" s="94"/>
      <c r="T127" s="28"/>
      <c r="U127" s="71"/>
      <c r="V127" s="28"/>
      <c r="W127" s="82"/>
      <c r="X127" s="71"/>
    </row>
    <row r="128" spans="1:24" ht="12.75">
      <c r="A128" s="48">
        <v>121</v>
      </c>
      <c r="B128" s="20" t="s">
        <v>13</v>
      </c>
      <c r="C128" s="20" t="s">
        <v>105</v>
      </c>
      <c r="D128" s="7" t="s">
        <v>39</v>
      </c>
      <c r="E128" s="7" t="s">
        <v>65</v>
      </c>
      <c r="F128" s="7">
        <v>800401708</v>
      </c>
      <c r="G128" s="33">
        <v>95588959</v>
      </c>
      <c r="H128" s="102" t="s">
        <v>268</v>
      </c>
      <c r="I128" s="14" t="s">
        <v>12</v>
      </c>
      <c r="J128" s="4">
        <v>1</v>
      </c>
      <c r="K128" s="92">
        <v>600</v>
      </c>
      <c r="L128" s="46"/>
      <c r="M128" s="82"/>
      <c r="N128" s="28"/>
      <c r="O128" s="46"/>
      <c r="T128" s="28"/>
      <c r="U128" s="71"/>
      <c r="V128" s="28"/>
      <c r="W128" s="82"/>
      <c r="X128" s="71"/>
    </row>
    <row r="129" spans="1:24" ht="12.75">
      <c r="A129" s="49">
        <v>122</v>
      </c>
      <c r="B129" s="20" t="s">
        <v>13</v>
      </c>
      <c r="C129" s="20" t="s">
        <v>104</v>
      </c>
      <c r="D129" s="7" t="s">
        <v>15</v>
      </c>
      <c r="E129" s="7" t="s">
        <v>16</v>
      </c>
      <c r="F129" s="7">
        <v>800401709</v>
      </c>
      <c r="G129" s="69">
        <v>97688186</v>
      </c>
      <c r="H129" s="102" t="s">
        <v>269</v>
      </c>
      <c r="I129" s="14" t="s">
        <v>12</v>
      </c>
      <c r="J129" s="4">
        <v>3</v>
      </c>
      <c r="K129" s="92">
        <v>8230</v>
      </c>
      <c r="L129" s="46"/>
      <c r="M129" s="82"/>
      <c r="N129" s="28"/>
      <c r="O129" s="46"/>
      <c r="P129" s="94"/>
      <c r="T129" s="28"/>
      <c r="U129" s="71"/>
      <c r="V129" s="28"/>
      <c r="W129" s="82"/>
      <c r="X129" s="71"/>
    </row>
    <row r="130" spans="1:24" ht="12.75">
      <c r="A130" s="49">
        <v>123</v>
      </c>
      <c r="B130" s="20" t="s">
        <v>13</v>
      </c>
      <c r="C130" s="20" t="s">
        <v>106</v>
      </c>
      <c r="D130" s="7" t="s">
        <v>25</v>
      </c>
      <c r="E130" s="7" t="s">
        <v>26</v>
      </c>
      <c r="F130" s="7">
        <v>800401710</v>
      </c>
      <c r="G130" s="33">
        <v>94790311</v>
      </c>
      <c r="H130" s="102" t="s">
        <v>270</v>
      </c>
      <c r="I130" s="14" t="s">
        <v>12</v>
      </c>
      <c r="J130" s="4">
        <v>2</v>
      </c>
      <c r="K130" s="92">
        <v>6770</v>
      </c>
      <c r="L130" s="46"/>
      <c r="M130" s="82"/>
      <c r="N130" s="28"/>
      <c r="O130" s="46"/>
      <c r="T130" s="28"/>
      <c r="U130" s="71"/>
      <c r="V130" s="28"/>
      <c r="W130" s="82"/>
      <c r="X130" s="71"/>
    </row>
    <row r="131" spans="1:24" ht="12.75">
      <c r="A131" s="49">
        <v>124</v>
      </c>
      <c r="B131" s="20" t="s">
        <v>13</v>
      </c>
      <c r="C131" s="20" t="s">
        <v>107</v>
      </c>
      <c r="D131" s="7" t="s">
        <v>19</v>
      </c>
      <c r="E131" s="7" t="s">
        <v>20</v>
      </c>
      <c r="F131" s="7">
        <v>800401711</v>
      </c>
      <c r="G131" s="33">
        <v>97193361</v>
      </c>
      <c r="H131" s="102" t="s">
        <v>271</v>
      </c>
      <c r="I131" s="14" t="s">
        <v>12</v>
      </c>
      <c r="J131" s="4">
        <v>4</v>
      </c>
      <c r="K131" s="92">
        <v>13800</v>
      </c>
      <c r="L131" s="66"/>
      <c r="M131" s="82"/>
      <c r="N131" s="28"/>
      <c r="O131" s="66"/>
      <c r="T131" s="28"/>
      <c r="U131" s="71"/>
      <c r="V131" s="28"/>
      <c r="W131" s="82"/>
      <c r="X131" s="71"/>
    </row>
    <row r="132" spans="1:24" ht="15">
      <c r="A132" s="48">
        <v>125</v>
      </c>
      <c r="B132" s="20" t="s">
        <v>13</v>
      </c>
      <c r="C132" s="20" t="s">
        <v>108</v>
      </c>
      <c r="D132" s="7" t="s">
        <v>69</v>
      </c>
      <c r="E132" s="7" t="s">
        <v>26</v>
      </c>
      <c r="F132" s="7">
        <v>800401712</v>
      </c>
      <c r="G132" s="36" t="s">
        <v>144</v>
      </c>
      <c r="H132" s="102" t="s">
        <v>272</v>
      </c>
      <c r="I132" s="14" t="s">
        <v>12</v>
      </c>
      <c r="J132" s="4">
        <v>1</v>
      </c>
      <c r="K132" s="92">
        <v>900</v>
      </c>
      <c r="L132" s="42"/>
      <c r="M132" s="82"/>
      <c r="N132" s="28"/>
      <c r="O132" s="42"/>
      <c r="T132" s="28"/>
      <c r="U132" s="71"/>
      <c r="V132" s="28"/>
      <c r="W132" s="82"/>
      <c r="X132" s="71"/>
    </row>
    <row r="133" spans="1:24" ht="12.75">
      <c r="A133" s="49">
        <v>126</v>
      </c>
      <c r="B133" s="20" t="s">
        <v>13</v>
      </c>
      <c r="C133" s="20" t="s">
        <v>109</v>
      </c>
      <c r="D133" s="7" t="s">
        <v>25</v>
      </c>
      <c r="E133" s="7" t="s">
        <v>26</v>
      </c>
      <c r="F133" s="7">
        <v>800401713</v>
      </c>
      <c r="G133" s="97">
        <v>95957326</v>
      </c>
      <c r="H133" s="102" t="s">
        <v>273</v>
      </c>
      <c r="I133" s="14" t="s">
        <v>12</v>
      </c>
      <c r="J133" s="4">
        <f>1</f>
        <v>1</v>
      </c>
      <c r="K133" s="92">
        <v>3100</v>
      </c>
      <c r="L133" s="66"/>
      <c r="M133" s="82"/>
      <c r="N133" s="28"/>
      <c r="O133" s="66"/>
      <c r="T133" s="28"/>
      <c r="U133" s="71"/>
      <c r="V133" s="28"/>
      <c r="W133" s="82"/>
      <c r="X133" s="71"/>
    </row>
    <row r="134" spans="1:24" ht="15">
      <c r="A134" s="48">
        <v>127</v>
      </c>
      <c r="B134" s="20" t="s">
        <v>13</v>
      </c>
      <c r="C134" s="20" t="s">
        <v>84</v>
      </c>
      <c r="D134" s="7" t="s">
        <v>25</v>
      </c>
      <c r="E134" s="7" t="s">
        <v>26</v>
      </c>
      <c r="F134" s="7">
        <v>800401714</v>
      </c>
      <c r="G134" s="97">
        <v>95452383</v>
      </c>
      <c r="H134" s="102" t="s">
        <v>274</v>
      </c>
      <c r="I134" s="14" t="s">
        <v>12</v>
      </c>
      <c r="J134" s="4">
        <v>2</v>
      </c>
      <c r="K134" s="92">
        <v>4500</v>
      </c>
      <c r="L134" s="42"/>
      <c r="M134" s="82"/>
      <c r="N134" s="28"/>
      <c r="O134" s="42"/>
      <c r="T134" s="28"/>
      <c r="U134" s="71"/>
      <c r="V134" s="28"/>
      <c r="W134" s="82"/>
      <c r="X134" s="71"/>
    </row>
    <row r="135" spans="1:24" ht="15">
      <c r="A135" s="49">
        <v>128</v>
      </c>
      <c r="B135" s="21" t="s">
        <v>13</v>
      </c>
      <c r="C135" s="21" t="s">
        <v>110</v>
      </c>
      <c r="D135" s="8" t="s">
        <v>25</v>
      </c>
      <c r="E135" s="8" t="s">
        <v>26</v>
      </c>
      <c r="F135" s="8">
        <v>800401715</v>
      </c>
      <c r="G135" s="37">
        <v>24513906</v>
      </c>
      <c r="H135" s="102" t="s">
        <v>275</v>
      </c>
      <c r="I135" s="22" t="s">
        <v>12</v>
      </c>
      <c r="J135" s="43">
        <v>1</v>
      </c>
      <c r="K135" s="92">
        <v>2150</v>
      </c>
      <c r="L135" s="42"/>
      <c r="M135" s="82"/>
      <c r="N135" s="28"/>
      <c r="O135" s="42"/>
      <c r="T135" s="28"/>
      <c r="U135" s="71"/>
      <c r="V135" s="28"/>
      <c r="W135" s="82"/>
      <c r="X135" s="71"/>
    </row>
    <row r="136" spans="1:24" ht="15">
      <c r="A136" s="49">
        <v>129</v>
      </c>
      <c r="B136" s="20" t="s">
        <v>13</v>
      </c>
      <c r="C136" s="20" t="s">
        <v>113</v>
      </c>
      <c r="D136" s="7" t="s">
        <v>15</v>
      </c>
      <c r="E136" s="7" t="s">
        <v>16</v>
      </c>
      <c r="F136" s="8">
        <v>800403721</v>
      </c>
      <c r="G136" s="33">
        <v>97004949</v>
      </c>
      <c r="H136" s="102" t="s">
        <v>276</v>
      </c>
      <c r="I136" s="13" t="s">
        <v>12</v>
      </c>
      <c r="J136" s="76">
        <v>0.8</v>
      </c>
      <c r="K136" s="92">
        <v>3980</v>
      </c>
      <c r="L136" s="44"/>
      <c r="M136" s="82"/>
      <c r="N136" s="28"/>
      <c r="O136" s="42"/>
      <c r="P136" s="94"/>
      <c r="T136" s="28"/>
      <c r="U136" s="71"/>
      <c r="V136" s="28"/>
      <c r="W136" s="82"/>
      <c r="X136" s="71"/>
    </row>
    <row r="137" spans="1:24" ht="15">
      <c r="A137" s="49">
        <v>130</v>
      </c>
      <c r="B137" s="21" t="s">
        <v>13</v>
      </c>
      <c r="C137" s="21" t="s">
        <v>114</v>
      </c>
      <c r="D137" s="8" t="s">
        <v>19</v>
      </c>
      <c r="E137" s="8" t="s">
        <v>20</v>
      </c>
      <c r="F137" s="8">
        <v>800403722</v>
      </c>
      <c r="G137" s="98">
        <v>95668188</v>
      </c>
      <c r="H137" s="103" t="s">
        <v>277</v>
      </c>
      <c r="I137" s="23" t="s">
        <v>12</v>
      </c>
      <c r="J137" s="77">
        <v>0.1</v>
      </c>
      <c r="K137" s="92">
        <v>1050</v>
      </c>
      <c r="L137" s="44"/>
      <c r="M137" s="82"/>
      <c r="N137" s="28"/>
      <c r="O137" s="42"/>
      <c r="T137" s="28"/>
      <c r="U137" s="71"/>
      <c r="V137" s="28"/>
      <c r="W137" s="82"/>
      <c r="X137" s="71"/>
    </row>
    <row r="138" spans="1:24" ht="15">
      <c r="A138" s="48">
        <v>131</v>
      </c>
      <c r="B138" s="21" t="s">
        <v>13</v>
      </c>
      <c r="C138" s="21" t="s">
        <v>46</v>
      </c>
      <c r="D138" s="8" t="s">
        <v>15</v>
      </c>
      <c r="E138" s="8" t="s">
        <v>16</v>
      </c>
      <c r="F138" s="8">
        <v>800404629</v>
      </c>
      <c r="G138" s="37">
        <v>83693799</v>
      </c>
      <c r="H138" s="102" t="s">
        <v>278</v>
      </c>
      <c r="I138" s="23" t="s">
        <v>12</v>
      </c>
      <c r="J138" s="77">
        <v>0.1</v>
      </c>
      <c r="K138" s="92">
        <v>450</v>
      </c>
      <c r="L138" s="44"/>
      <c r="M138" s="82"/>
      <c r="N138" s="28"/>
      <c r="O138" s="42"/>
      <c r="T138" s="28"/>
      <c r="U138" s="71"/>
      <c r="V138" s="28"/>
      <c r="W138" s="82"/>
      <c r="X138" s="71"/>
    </row>
    <row r="139" spans="1:24" ht="15">
      <c r="A139" s="49">
        <v>132</v>
      </c>
      <c r="B139" s="20" t="s">
        <v>13</v>
      </c>
      <c r="C139" s="20" t="s">
        <v>79</v>
      </c>
      <c r="D139" s="7" t="s">
        <v>25</v>
      </c>
      <c r="E139" s="7" t="s">
        <v>26</v>
      </c>
      <c r="F139" s="7">
        <v>800404630</v>
      </c>
      <c r="G139" s="37">
        <v>83693772</v>
      </c>
      <c r="H139" s="102" t="s">
        <v>279</v>
      </c>
      <c r="I139" s="13" t="s">
        <v>12</v>
      </c>
      <c r="J139" s="76">
        <v>0.5</v>
      </c>
      <c r="K139" s="92">
        <v>1300</v>
      </c>
      <c r="L139" s="44"/>
      <c r="M139" s="82"/>
      <c r="N139" s="28"/>
      <c r="O139" s="42"/>
      <c r="T139" s="28"/>
      <c r="U139" s="71"/>
      <c r="V139" s="28"/>
      <c r="W139" s="82"/>
      <c r="X139" s="71"/>
    </row>
    <row r="140" spans="1:24" ht="25.5">
      <c r="A140" s="48">
        <v>133</v>
      </c>
      <c r="B140" s="20" t="s">
        <v>13</v>
      </c>
      <c r="C140" s="20" t="s">
        <v>117</v>
      </c>
      <c r="D140" s="7" t="s">
        <v>69</v>
      </c>
      <c r="E140" s="7" t="s">
        <v>26</v>
      </c>
      <c r="F140" s="7">
        <v>800404873</v>
      </c>
      <c r="G140" s="37">
        <v>93077059</v>
      </c>
      <c r="H140" s="102" t="s">
        <v>280</v>
      </c>
      <c r="I140" s="13" t="s">
        <v>12</v>
      </c>
      <c r="J140" s="76">
        <v>3</v>
      </c>
      <c r="K140" s="92">
        <v>5550</v>
      </c>
      <c r="L140" s="44"/>
      <c r="M140" s="82"/>
      <c r="N140" s="28"/>
      <c r="O140" s="42"/>
      <c r="P140" s="94"/>
      <c r="T140" s="28"/>
      <c r="U140" s="71"/>
      <c r="V140" s="28"/>
      <c r="W140" s="82"/>
      <c r="X140" s="71"/>
    </row>
    <row r="141" spans="1:24" ht="15">
      <c r="A141" s="49">
        <v>134</v>
      </c>
      <c r="B141" s="20" t="s">
        <v>13</v>
      </c>
      <c r="C141" s="20" t="s">
        <v>115</v>
      </c>
      <c r="D141" s="7" t="s">
        <v>25</v>
      </c>
      <c r="E141" s="7" t="s">
        <v>26</v>
      </c>
      <c r="F141" s="7">
        <v>800404875</v>
      </c>
      <c r="G141" s="33">
        <v>83947293</v>
      </c>
      <c r="H141" s="102" t="s">
        <v>281</v>
      </c>
      <c r="I141" s="13" t="s">
        <v>12</v>
      </c>
      <c r="J141" s="76">
        <v>0.5</v>
      </c>
      <c r="K141" s="92">
        <v>550</v>
      </c>
      <c r="L141" s="44"/>
      <c r="M141" s="82"/>
      <c r="N141" s="28"/>
      <c r="O141" s="42"/>
      <c r="T141" s="28"/>
      <c r="U141" s="71"/>
      <c r="V141" s="28"/>
      <c r="W141" s="82"/>
      <c r="X141" s="71"/>
    </row>
    <row r="142" spans="1:24" ht="27" customHeight="1">
      <c r="A142" s="49">
        <v>135</v>
      </c>
      <c r="B142" s="20" t="s">
        <v>13</v>
      </c>
      <c r="C142" s="20" t="s">
        <v>116</v>
      </c>
      <c r="D142" s="7" t="s">
        <v>25</v>
      </c>
      <c r="E142" s="7" t="s">
        <v>26</v>
      </c>
      <c r="F142" s="7">
        <v>800404876</v>
      </c>
      <c r="G142" s="33">
        <v>83947114</v>
      </c>
      <c r="H142" s="102" t="s">
        <v>282</v>
      </c>
      <c r="I142" s="13" t="s">
        <v>12</v>
      </c>
      <c r="J142" s="76">
        <f>2+4</f>
        <v>6</v>
      </c>
      <c r="K142" s="92">
        <f>3950+3500</f>
        <v>7450</v>
      </c>
      <c r="L142" s="46" t="s">
        <v>305</v>
      </c>
      <c r="M142" s="82"/>
      <c r="N142" s="28"/>
      <c r="O142" s="42"/>
      <c r="T142" s="28"/>
      <c r="U142" s="71"/>
      <c r="V142" s="28"/>
      <c r="W142" s="82"/>
      <c r="X142" s="71"/>
    </row>
    <row r="143" spans="1:24" ht="19.5" customHeight="1">
      <c r="A143" s="49">
        <v>136</v>
      </c>
      <c r="B143" s="20" t="s">
        <v>13</v>
      </c>
      <c r="C143" s="20" t="s">
        <v>118</v>
      </c>
      <c r="D143" s="7" t="s">
        <v>25</v>
      </c>
      <c r="E143" s="7" t="s">
        <v>26</v>
      </c>
      <c r="F143" s="7">
        <v>800405039</v>
      </c>
      <c r="G143" s="37">
        <v>92341469</v>
      </c>
      <c r="H143" s="102" t="s">
        <v>283</v>
      </c>
      <c r="I143" s="13" t="s">
        <v>12</v>
      </c>
      <c r="J143" s="77">
        <v>3</v>
      </c>
      <c r="K143" s="92">
        <v>10900</v>
      </c>
      <c r="L143" s="45"/>
      <c r="M143" s="82"/>
      <c r="N143" s="28"/>
      <c r="O143" s="45"/>
      <c r="T143" s="28"/>
      <c r="U143" s="71"/>
      <c r="V143" s="28"/>
      <c r="W143" s="82"/>
      <c r="X143" s="71"/>
    </row>
    <row r="144" spans="1:24" ht="19.5" customHeight="1">
      <c r="A144" s="48">
        <v>137</v>
      </c>
      <c r="B144" s="38" t="s">
        <v>13</v>
      </c>
      <c r="C144" s="38" t="s">
        <v>122</v>
      </c>
      <c r="D144" s="7" t="s">
        <v>15</v>
      </c>
      <c r="E144" s="7" t="s">
        <v>16</v>
      </c>
      <c r="F144" s="39">
        <v>340133303</v>
      </c>
      <c r="G144" s="33">
        <v>94766168</v>
      </c>
      <c r="H144" s="102" t="s">
        <v>284</v>
      </c>
      <c r="I144" s="40" t="s">
        <v>12</v>
      </c>
      <c r="J144" s="76">
        <v>7</v>
      </c>
      <c r="K144" s="92">
        <v>1000</v>
      </c>
      <c r="L144" s="65"/>
      <c r="M144" s="82"/>
      <c r="N144" s="28"/>
      <c r="O144" s="65"/>
      <c r="T144" s="28"/>
      <c r="U144" s="71"/>
      <c r="V144" s="28"/>
      <c r="W144" s="82"/>
      <c r="X144" s="71"/>
    </row>
    <row r="145" spans="1:24" ht="19.5" customHeight="1">
      <c r="A145" s="49">
        <v>138</v>
      </c>
      <c r="B145" s="20" t="s">
        <v>13</v>
      </c>
      <c r="C145" s="20" t="s">
        <v>130</v>
      </c>
      <c r="D145" s="7" t="s">
        <v>15</v>
      </c>
      <c r="E145" s="7" t="s">
        <v>16</v>
      </c>
      <c r="F145" s="39">
        <v>340133268</v>
      </c>
      <c r="G145" s="33">
        <v>97688129</v>
      </c>
      <c r="H145" s="102" t="s">
        <v>285</v>
      </c>
      <c r="I145" s="13" t="s">
        <v>12</v>
      </c>
      <c r="J145" s="76">
        <v>4</v>
      </c>
      <c r="K145" s="92">
        <v>1500</v>
      </c>
      <c r="L145" s="65"/>
      <c r="M145" s="82"/>
      <c r="N145" s="28"/>
      <c r="O145" s="65"/>
      <c r="T145" s="28"/>
      <c r="U145" s="71"/>
      <c r="V145" s="28"/>
      <c r="W145" s="82"/>
      <c r="X145" s="71"/>
    </row>
    <row r="146" spans="1:24" ht="19.5" customHeight="1">
      <c r="A146" s="48">
        <v>139</v>
      </c>
      <c r="B146" s="20" t="s">
        <v>13</v>
      </c>
      <c r="C146" s="20" t="s">
        <v>132</v>
      </c>
      <c r="D146" s="7" t="s">
        <v>15</v>
      </c>
      <c r="E146" s="7" t="s">
        <v>16</v>
      </c>
      <c r="F146" s="7">
        <v>340133500</v>
      </c>
      <c r="G146" s="33">
        <v>93617676</v>
      </c>
      <c r="H146" s="104" t="s">
        <v>286</v>
      </c>
      <c r="I146" s="13" t="s">
        <v>12</v>
      </c>
      <c r="J146" s="76">
        <f>5+2</f>
        <v>7</v>
      </c>
      <c r="K146" s="92">
        <v>2400</v>
      </c>
      <c r="L146" s="66"/>
      <c r="M146" s="82"/>
      <c r="N146" s="60"/>
      <c r="O146" s="66"/>
      <c r="T146" s="60"/>
      <c r="U146" s="71"/>
      <c r="V146" s="60"/>
      <c r="W146" s="82"/>
      <c r="X146" s="71"/>
    </row>
    <row r="147" spans="1:24" ht="19.5" customHeight="1">
      <c r="A147" s="49">
        <v>140</v>
      </c>
      <c r="B147" s="38" t="s">
        <v>13</v>
      </c>
      <c r="C147" s="38" t="s">
        <v>123</v>
      </c>
      <c r="D147" s="39" t="s">
        <v>25</v>
      </c>
      <c r="E147" s="39" t="s">
        <v>26</v>
      </c>
      <c r="F147" s="39">
        <v>340134960</v>
      </c>
      <c r="G147" s="33">
        <v>95448208</v>
      </c>
      <c r="H147" s="102" t="s">
        <v>287</v>
      </c>
      <c r="I147" s="40" t="s">
        <v>12</v>
      </c>
      <c r="J147" s="76">
        <v>5</v>
      </c>
      <c r="K147" s="92">
        <v>1500</v>
      </c>
      <c r="L147" s="65"/>
      <c r="M147" s="82"/>
      <c r="N147" s="28"/>
      <c r="O147" s="65"/>
      <c r="T147" s="71"/>
      <c r="U147" s="71"/>
      <c r="V147" s="28"/>
      <c r="W147" s="82"/>
      <c r="X147" s="71"/>
    </row>
    <row r="148" spans="1:24" ht="19.5" customHeight="1">
      <c r="A148" s="49">
        <v>141</v>
      </c>
      <c r="B148" s="20" t="s">
        <v>13</v>
      </c>
      <c r="C148" s="38" t="s">
        <v>125</v>
      </c>
      <c r="D148" s="7" t="s">
        <v>25</v>
      </c>
      <c r="E148" s="7" t="s">
        <v>26</v>
      </c>
      <c r="F148" s="39">
        <v>340134961</v>
      </c>
      <c r="G148" s="33">
        <v>97688110</v>
      </c>
      <c r="H148" s="102" t="s">
        <v>288</v>
      </c>
      <c r="I148" s="13" t="s">
        <v>12</v>
      </c>
      <c r="J148" s="76">
        <v>5</v>
      </c>
      <c r="K148" s="92">
        <v>5500</v>
      </c>
      <c r="L148" s="66"/>
      <c r="M148" s="82"/>
      <c r="N148" s="60"/>
      <c r="O148" s="66"/>
      <c r="T148" s="71"/>
      <c r="U148" s="71"/>
      <c r="V148" s="60"/>
      <c r="W148" s="82"/>
      <c r="X148" s="71"/>
    </row>
    <row r="149" spans="1:24" ht="29.25" customHeight="1">
      <c r="A149" s="49">
        <v>142</v>
      </c>
      <c r="B149" s="38" t="s">
        <v>13</v>
      </c>
      <c r="C149" s="38" t="s">
        <v>124</v>
      </c>
      <c r="D149" s="39" t="s">
        <v>25</v>
      </c>
      <c r="E149" s="39" t="s">
        <v>26</v>
      </c>
      <c r="F149" s="39">
        <v>340140004</v>
      </c>
      <c r="G149" s="33">
        <v>98986759</v>
      </c>
      <c r="H149" s="102" t="s">
        <v>289</v>
      </c>
      <c r="I149" s="23" t="s">
        <v>12</v>
      </c>
      <c r="J149" s="7">
        <v>5</v>
      </c>
      <c r="K149" s="92">
        <v>2000</v>
      </c>
      <c r="L149" s="65"/>
      <c r="M149" s="82"/>
      <c r="N149" s="28"/>
      <c r="O149" s="65"/>
      <c r="T149" s="71"/>
      <c r="U149" s="71"/>
      <c r="V149" s="28"/>
      <c r="W149" s="82"/>
      <c r="X149" s="71"/>
    </row>
    <row r="150" spans="1:24" ht="29.25" customHeight="1">
      <c r="A150" s="48">
        <v>143</v>
      </c>
      <c r="B150" s="20" t="s">
        <v>13</v>
      </c>
      <c r="C150" s="20" t="s">
        <v>129</v>
      </c>
      <c r="D150" s="7" t="s">
        <v>19</v>
      </c>
      <c r="E150" s="7" t="s">
        <v>20</v>
      </c>
      <c r="F150" s="39">
        <v>340139880</v>
      </c>
      <c r="G150" s="80">
        <v>2923757</v>
      </c>
      <c r="H150" s="102" t="s">
        <v>290</v>
      </c>
      <c r="I150" s="13" t="s">
        <v>12</v>
      </c>
      <c r="J150" s="76">
        <f>2+2.5</f>
        <v>4.5</v>
      </c>
      <c r="K150" s="92">
        <f>2950+2600</f>
        <v>5550</v>
      </c>
      <c r="L150" s="65" t="s">
        <v>303</v>
      </c>
      <c r="M150" s="82"/>
      <c r="N150" s="28"/>
      <c r="O150" s="65"/>
      <c r="T150" s="71"/>
      <c r="U150" s="71"/>
      <c r="V150" s="28"/>
      <c r="W150" s="82"/>
      <c r="X150" s="71"/>
    </row>
    <row r="151" spans="1:24" ht="29.25" customHeight="1">
      <c r="A151" s="49">
        <v>144</v>
      </c>
      <c r="B151" s="20" t="s">
        <v>13</v>
      </c>
      <c r="C151" s="20" t="s">
        <v>131</v>
      </c>
      <c r="D151" s="7" t="s">
        <v>25</v>
      </c>
      <c r="E151" s="7" t="s">
        <v>26</v>
      </c>
      <c r="F151" s="81">
        <v>330139922</v>
      </c>
      <c r="G151" s="32">
        <v>98998699</v>
      </c>
      <c r="H151" s="102" t="s">
        <v>291</v>
      </c>
      <c r="I151" s="13" t="s">
        <v>12</v>
      </c>
      <c r="J151" s="76">
        <v>7</v>
      </c>
      <c r="K151" s="92">
        <v>3100</v>
      </c>
      <c r="L151" s="65"/>
      <c r="M151" s="82"/>
      <c r="N151" s="28"/>
      <c r="O151" s="65"/>
      <c r="T151" s="71"/>
      <c r="U151" s="71"/>
      <c r="V151" s="28"/>
      <c r="W151" s="82"/>
      <c r="X151" s="71"/>
    </row>
    <row r="152" spans="1:24" ht="25.5" customHeight="1">
      <c r="A152" s="48">
        <v>145</v>
      </c>
      <c r="B152" s="63" t="s">
        <v>13</v>
      </c>
      <c r="C152" s="63" t="s">
        <v>73</v>
      </c>
      <c r="D152" s="64" t="s">
        <v>83</v>
      </c>
      <c r="E152" s="64" t="s">
        <v>16</v>
      </c>
      <c r="F152" s="7">
        <v>340139881</v>
      </c>
      <c r="G152" s="33">
        <v>2794904</v>
      </c>
      <c r="H152" s="102" t="s">
        <v>292</v>
      </c>
      <c r="I152" s="64" t="s">
        <v>12</v>
      </c>
      <c r="J152" s="78">
        <v>7</v>
      </c>
      <c r="K152" s="92">
        <v>3000</v>
      </c>
      <c r="M152" s="82"/>
      <c r="N152" s="71"/>
      <c r="T152" s="71"/>
      <c r="U152" s="71"/>
      <c r="V152" s="71"/>
      <c r="W152" s="82"/>
      <c r="X152" s="71"/>
    </row>
    <row r="153" spans="1:24" ht="25.5" customHeight="1">
      <c r="A153" s="48">
        <v>146</v>
      </c>
      <c r="B153" s="63" t="s">
        <v>13</v>
      </c>
      <c r="C153" s="99" t="s">
        <v>145</v>
      </c>
      <c r="D153" s="100" t="s">
        <v>25</v>
      </c>
      <c r="E153" s="62" t="s">
        <v>26</v>
      </c>
      <c r="F153" s="101">
        <v>406263185</v>
      </c>
      <c r="G153" s="33">
        <v>94394045</v>
      </c>
      <c r="H153" s="105" t="s">
        <v>293</v>
      </c>
      <c r="I153" s="64" t="s">
        <v>12</v>
      </c>
      <c r="J153" s="78">
        <v>7</v>
      </c>
      <c r="K153" s="92">
        <v>6355</v>
      </c>
      <c r="M153" s="82"/>
      <c r="N153" s="71"/>
      <c r="T153" s="71"/>
      <c r="U153" s="71"/>
      <c r="V153" s="71"/>
      <c r="W153" s="82"/>
      <c r="X153" s="71"/>
    </row>
    <row r="154" spans="1:24" ht="25.5" customHeight="1">
      <c r="A154" s="49">
        <v>147</v>
      </c>
      <c r="B154" s="61" t="s">
        <v>13</v>
      </c>
      <c r="C154" s="63" t="s">
        <v>143</v>
      </c>
      <c r="D154" s="62" t="s">
        <v>15</v>
      </c>
      <c r="E154" s="62" t="s">
        <v>16</v>
      </c>
      <c r="F154" s="61"/>
      <c r="G154" s="61"/>
      <c r="H154" s="61"/>
      <c r="I154" s="62" t="s">
        <v>137</v>
      </c>
      <c r="J154" s="79">
        <v>5</v>
      </c>
      <c r="K154" s="92">
        <v>7850</v>
      </c>
      <c r="L154" s="112" t="s">
        <v>304</v>
      </c>
      <c r="M154" s="82"/>
      <c r="N154" s="71"/>
      <c r="T154" s="71"/>
      <c r="U154" s="71"/>
      <c r="V154" s="71"/>
      <c r="W154" s="82"/>
      <c r="X154" s="71"/>
    </row>
    <row r="155" spans="1:24" ht="25.5" customHeight="1">
      <c r="A155" s="49">
        <v>148</v>
      </c>
      <c r="B155" s="61" t="s">
        <v>13</v>
      </c>
      <c r="C155" s="72" t="s">
        <v>142</v>
      </c>
      <c r="D155" s="62" t="s">
        <v>25</v>
      </c>
      <c r="E155" s="62" t="s">
        <v>26</v>
      </c>
      <c r="F155" s="61"/>
      <c r="G155" s="61"/>
      <c r="H155" s="61"/>
      <c r="I155" s="62" t="s">
        <v>137</v>
      </c>
      <c r="J155" s="79">
        <v>7</v>
      </c>
      <c r="K155" s="92">
        <v>3600</v>
      </c>
      <c r="L155" s="112" t="s">
        <v>304</v>
      </c>
      <c r="M155" s="82"/>
      <c r="N155" s="71"/>
      <c r="T155" s="71"/>
      <c r="U155" s="71"/>
      <c r="V155" s="71"/>
      <c r="W155" s="82"/>
      <c r="X155" s="71"/>
    </row>
    <row r="156" spans="1:24" ht="25.5" customHeight="1">
      <c r="A156" s="48">
        <v>149</v>
      </c>
      <c r="B156" s="61" t="s">
        <v>13</v>
      </c>
      <c r="C156" s="72" t="s">
        <v>141</v>
      </c>
      <c r="D156" s="62" t="s">
        <v>15</v>
      </c>
      <c r="E156" s="62" t="s">
        <v>16</v>
      </c>
      <c r="F156" s="61"/>
      <c r="G156" s="61"/>
      <c r="H156" s="61"/>
      <c r="I156" s="62" t="s">
        <v>12</v>
      </c>
      <c r="J156" s="79">
        <v>2.5</v>
      </c>
      <c r="K156" s="92">
        <v>6700</v>
      </c>
      <c r="L156" s="113" t="s">
        <v>318</v>
      </c>
      <c r="M156" s="82"/>
      <c r="N156" s="71"/>
      <c r="T156" s="71"/>
      <c r="U156" s="71"/>
      <c r="V156" s="71"/>
      <c r="W156" s="82"/>
      <c r="X156" s="71"/>
    </row>
    <row r="157" spans="1:24" ht="25.5" customHeight="1">
      <c r="A157" s="49">
        <v>150</v>
      </c>
      <c r="B157" s="61" t="s">
        <v>13</v>
      </c>
      <c r="C157" s="61" t="s">
        <v>126</v>
      </c>
      <c r="D157" s="62" t="s">
        <v>25</v>
      </c>
      <c r="E157" s="62" t="s">
        <v>26</v>
      </c>
      <c r="F157" s="61"/>
      <c r="G157" s="61"/>
      <c r="H157" s="61"/>
      <c r="I157" s="62" t="s">
        <v>12</v>
      </c>
      <c r="J157" s="79">
        <v>2.5</v>
      </c>
      <c r="K157" s="92">
        <v>8000</v>
      </c>
      <c r="L157" s="113" t="s">
        <v>318</v>
      </c>
      <c r="M157" s="82"/>
      <c r="N157" s="71"/>
      <c r="T157" s="71"/>
      <c r="U157" s="71"/>
      <c r="V157" s="71"/>
      <c r="W157" s="82"/>
      <c r="X157" s="71"/>
    </row>
    <row r="158" spans="1:24" ht="18" customHeight="1">
      <c r="A158" s="108">
        <v>151</v>
      </c>
      <c r="B158" s="61" t="s">
        <v>13</v>
      </c>
      <c r="C158" s="20" t="s">
        <v>294</v>
      </c>
      <c r="D158" s="62" t="s">
        <v>25</v>
      </c>
      <c r="E158" s="62" t="s">
        <v>26</v>
      </c>
      <c r="F158" s="7"/>
      <c r="G158" s="33"/>
      <c r="H158" s="7"/>
      <c r="I158" s="62" t="s">
        <v>12</v>
      </c>
      <c r="J158" s="79">
        <v>5</v>
      </c>
      <c r="K158" s="106">
        <v>2000</v>
      </c>
      <c r="L158" s="113" t="s">
        <v>318</v>
      </c>
      <c r="M158" s="73"/>
      <c r="O158" s="46"/>
      <c r="T158" s="71"/>
      <c r="U158" s="71"/>
      <c r="V158" s="71"/>
      <c r="W158" s="71"/>
      <c r="X158" s="71"/>
    </row>
    <row r="159" spans="1:24" ht="25.5">
      <c r="A159" s="108">
        <v>152</v>
      </c>
      <c r="B159" s="61" t="s">
        <v>13</v>
      </c>
      <c r="C159" s="20" t="s">
        <v>297</v>
      </c>
      <c r="D159" s="62" t="s">
        <v>25</v>
      </c>
      <c r="E159" s="62" t="s">
        <v>26</v>
      </c>
      <c r="F159" s="7"/>
      <c r="G159" s="33"/>
      <c r="H159" s="7"/>
      <c r="I159" s="62" t="s">
        <v>12</v>
      </c>
      <c r="J159" s="79">
        <v>8</v>
      </c>
      <c r="K159" s="107">
        <f>1300+1500+1200</f>
        <v>4000</v>
      </c>
      <c r="L159" s="114" t="s">
        <v>318</v>
      </c>
      <c r="M159" s="73"/>
      <c r="O159" s="46"/>
      <c r="T159" s="71"/>
      <c r="U159" s="71"/>
      <c r="V159" s="71"/>
      <c r="W159" s="71"/>
      <c r="X159" s="71"/>
    </row>
    <row r="160" spans="1:24" ht="16.5" customHeight="1">
      <c r="A160" s="25"/>
      <c r="B160" s="71"/>
      <c r="C160" s="17"/>
      <c r="D160" s="58"/>
      <c r="E160" s="58"/>
      <c r="F160" s="6"/>
      <c r="G160" s="26"/>
      <c r="H160" s="6"/>
      <c r="I160" s="59"/>
      <c r="J160" s="74"/>
      <c r="K160" s="73"/>
      <c r="L160" s="46"/>
      <c r="M160" s="73"/>
      <c r="O160" s="46"/>
      <c r="T160" s="71"/>
      <c r="U160" s="71"/>
      <c r="V160" s="71"/>
      <c r="W160" s="71"/>
      <c r="X160" s="71"/>
    </row>
    <row r="161" spans="1:24" s="31" customFormat="1" ht="12.75">
      <c r="A161" s="125" t="s">
        <v>111</v>
      </c>
      <c r="B161" s="125"/>
      <c r="C161" s="17"/>
      <c r="D161" s="6"/>
      <c r="E161" s="6"/>
      <c r="F161" s="6"/>
      <c r="G161" s="26"/>
      <c r="H161" s="6"/>
      <c r="I161" s="27"/>
      <c r="J161" s="6"/>
      <c r="K161" s="15"/>
      <c r="L161" s="16"/>
      <c r="M161" s="15"/>
      <c r="N161" s="95"/>
      <c r="O161" s="88"/>
      <c r="P161" s="95"/>
      <c r="Q161" s="95"/>
      <c r="R161" s="95"/>
      <c r="T161" s="88"/>
      <c r="U161" s="95"/>
      <c r="V161" s="95"/>
      <c r="W161" s="95"/>
      <c r="X161" s="71"/>
    </row>
    <row r="162" spans="1:24" s="31" customFormat="1" ht="9" customHeight="1">
      <c r="A162" s="25"/>
      <c r="B162" s="17"/>
      <c r="C162" s="17"/>
      <c r="D162" s="6"/>
      <c r="E162" s="6"/>
      <c r="F162" s="6"/>
      <c r="G162" s="26"/>
      <c r="H162" s="6"/>
      <c r="I162" s="27"/>
      <c r="J162" s="6"/>
      <c r="K162" s="15"/>
      <c r="L162" s="16"/>
      <c r="M162" s="15"/>
      <c r="N162" s="95"/>
      <c r="O162" s="88"/>
      <c r="P162" s="95"/>
      <c r="Q162" s="95"/>
      <c r="R162" s="95"/>
      <c r="T162" s="88"/>
      <c r="U162" s="95"/>
      <c r="V162" s="95"/>
      <c r="W162" s="95"/>
      <c r="X162" s="95"/>
    </row>
    <row r="163" spans="1:24" s="31" customFormat="1" ht="51">
      <c r="A163" s="24" t="s">
        <v>9</v>
      </c>
      <c r="B163" s="7" t="s">
        <v>147</v>
      </c>
      <c r="C163" s="17"/>
      <c r="D163" s="6"/>
      <c r="E163" s="6"/>
      <c r="F163" s="6"/>
      <c r="G163" s="26"/>
      <c r="H163" s="6"/>
      <c r="I163" s="27"/>
      <c r="J163" s="6"/>
      <c r="K163" s="15"/>
      <c r="L163" s="16"/>
      <c r="M163" s="15"/>
      <c r="N163" s="95"/>
      <c r="O163" s="88"/>
      <c r="P163" s="95"/>
      <c r="Q163" s="95"/>
      <c r="R163" s="95"/>
      <c r="T163" s="88"/>
      <c r="U163" s="95"/>
      <c r="V163" s="95"/>
      <c r="W163" s="95"/>
      <c r="X163" s="95"/>
    </row>
    <row r="164" spans="1:24" ht="12.75">
      <c r="A164" s="24" t="s">
        <v>12</v>
      </c>
      <c r="B164" s="57">
        <f>K7</f>
        <v>1180818</v>
      </c>
      <c r="C164" s="17"/>
      <c r="D164" s="6"/>
      <c r="E164" s="6"/>
      <c r="F164" s="6"/>
      <c r="G164" s="26"/>
      <c r="H164" s="6"/>
      <c r="I164" s="27"/>
      <c r="J164" s="6"/>
      <c r="K164" s="15"/>
      <c r="L164" s="16"/>
      <c r="M164" s="15"/>
      <c r="O164" s="88"/>
      <c r="T164" s="88"/>
      <c r="U164" s="71"/>
      <c r="V164" s="71"/>
      <c r="W164" s="71"/>
      <c r="X164" s="95"/>
    </row>
    <row r="165" spans="1:24" ht="12.75">
      <c r="A165" s="25"/>
      <c r="B165" s="109"/>
      <c r="C165" s="17"/>
      <c r="D165" s="6"/>
      <c r="E165" s="6"/>
      <c r="F165" s="6"/>
      <c r="G165" s="26"/>
      <c r="H165" s="6"/>
      <c r="I165" s="27"/>
      <c r="J165" s="6"/>
      <c r="K165" s="15"/>
      <c r="L165" s="16"/>
      <c r="M165" s="15"/>
      <c r="O165" s="88"/>
      <c r="T165" s="88"/>
      <c r="U165" s="71"/>
      <c r="V165" s="71"/>
      <c r="W165" s="71"/>
      <c r="X165" s="95"/>
    </row>
    <row r="166" spans="1:24" ht="12.75">
      <c r="A166" s="25"/>
      <c r="B166" s="109"/>
      <c r="C166" s="17"/>
      <c r="D166" s="6"/>
      <c r="E166" s="6"/>
      <c r="F166" s="6"/>
      <c r="G166" s="26"/>
      <c r="H166" s="6"/>
      <c r="I166" s="27"/>
      <c r="J166" s="6"/>
      <c r="K166" s="15"/>
      <c r="L166" s="16"/>
      <c r="M166" s="15"/>
      <c r="O166" s="88"/>
      <c r="T166" s="88"/>
      <c r="U166" s="71"/>
      <c r="V166" s="71"/>
      <c r="W166" s="71"/>
      <c r="X166" s="95"/>
    </row>
    <row r="167" spans="1:24" ht="12.75" customHeight="1">
      <c r="A167" s="110" t="s">
        <v>295</v>
      </c>
      <c r="B167" s="29"/>
      <c r="C167" s="17"/>
      <c r="D167" s="6"/>
      <c r="E167" s="6"/>
      <c r="F167" s="6"/>
      <c r="G167" s="26"/>
      <c r="H167" s="6"/>
      <c r="I167" s="27"/>
      <c r="J167" s="6"/>
      <c r="K167" s="15"/>
      <c r="L167" s="16"/>
      <c r="M167" s="15"/>
      <c r="O167" s="88"/>
      <c r="T167" s="88"/>
      <c r="U167" s="71"/>
      <c r="V167" s="71"/>
      <c r="W167" s="71"/>
      <c r="X167" s="71"/>
    </row>
    <row r="168" spans="1:24" ht="12.75" customHeight="1">
      <c r="A168" s="110" t="s">
        <v>298</v>
      </c>
      <c r="B168" s="29"/>
      <c r="C168" s="17"/>
      <c r="D168" s="6"/>
      <c r="E168" s="6"/>
      <c r="F168" s="6"/>
      <c r="G168" s="26"/>
      <c r="H168" s="6"/>
      <c r="I168" s="27"/>
      <c r="J168" s="6"/>
      <c r="K168" s="15"/>
      <c r="L168" s="16"/>
      <c r="M168" s="15"/>
      <c r="O168" s="88"/>
      <c r="T168" s="88"/>
      <c r="U168" s="71"/>
      <c r="V168" s="71"/>
      <c r="W168" s="71"/>
      <c r="X168" s="71"/>
    </row>
    <row r="169" spans="1:24" ht="12.75" customHeight="1">
      <c r="A169" s="110" t="s">
        <v>316</v>
      </c>
      <c r="B169" s="29"/>
      <c r="C169" s="17"/>
      <c r="D169" s="6"/>
      <c r="E169" s="6"/>
      <c r="F169" s="6"/>
      <c r="G169" s="26"/>
      <c r="H169" s="6"/>
      <c r="I169" s="27"/>
      <c r="J169" s="6"/>
      <c r="K169" s="15"/>
      <c r="L169" s="16"/>
      <c r="M169" s="15"/>
      <c r="O169" s="88"/>
      <c r="T169" s="88"/>
      <c r="U169" s="71"/>
      <c r="V169" s="71"/>
      <c r="W169" s="71"/>
      <c r="X169" s="71"/>
    </row>
    <row r="170" spans="1:24" ht="12.75" customHeight="1">
      <c r="A170" s="110" t="s">
        <v>299</v>
      </c>
      <c r="B170" s="29"/>
      <c r="C170" s="17"/>
      <c r="D170" s="6"/>
      <c r="E170" s="6"/>
      <c r="F170" s="6"/>
      <c r="G170" s="26"/>
      <c r="H170" s="6"/>
      <c r="I170" s="27"/>
      <c r="J170" s="6"/>
      <c r="K170" s="15"/>
      <c r="L170" s="16"/>
      <c r="M170" s="15"/>
      <c r="O170" s="88"/>
      <c r="T170" s="88"/>
      <c r="U170" s="71"/>
      <c r="V170" s="71"/>
      <c r="W170" s="71"/>
      <c r="X170" s="71"/>
    </row>
    <row r="171" spans="1:24" ht="12.75" customHeight="1">
      <c r="A171" s="110" t="s">
        <v>300</v>
      </c>
      <c r="B171" s="29"/>
      <c r="C171" s="17"/>
      <c r="D171" s="6"/>
      <c r="E171" s="6"/>
      <c r="F171" s="6"/>
      <c r="G171" s="26"/>
      <c r="H171" s="6"/>
      <c r="I171" s="27"/>
      <c r="J171" s="6"/>
      <c r="K171" s="15"/>
      <c r="L171" s="16"/>
      <c r="M171" s="15"/>
      <c r="O171" s="88"/>
      <c r="T171" s="88"/>
      <c r="U171" s="71"/>
      <c r="V171" s="71"/>
      <c r="W171" s="71"/>
      <c r="X171" s="71"/>
    </row>
    <row r="172" spans="1:24" ht="12.75" customHeight="1">
      <c r="A172" s="110" t="s">
        <v>301</v>
      </c>
      <c r="B172" s="29"/>
      <c r="C172" s="17"/>
      <c r="D172" s="6"/>
      <c r="E172" s="6"/>
      <c r="F172" s="6"/>
      <c r="G172" s="26"/>
      <c r="H172" s="6"/>
      <c r="I172" s="27"/>
      <c r="J172" s="6"/>
      <c r="K172" s="15"/>
      <c r="L172" s="16"/>
      <c r="M172" s="15"/>
      <c r="O172" s="88"/>
      <c r="T172" s="88"/>
      <c r="U172" s="71"/>
      <c r="V172" s="71"/>
      <c r="W172" s="71"/>
      <c r="X172" s="71"/>
    </row>
    <row r="173" spans="1:24" ht="12.75" customHeight="1">
      <c r="A173" s="110" t="s">
        <v>302</v>
      </c>
      <c r="B173" s="29"/>
      <c r="C173" s="17"/>
      <c r="D173" s="6"/>
      <c r="E173" s="6"/>
      <c r="F173" s="6"/>
      <c r="G173" s="26"/>
      <c r="H173" s="6"/>
      <c r="I173" s="27"/>
      <c r="J173" s="6"/>
      <c r="K173" s="15"/>
      <c r="L173" s="16"/>
      <c r="M173" s="15"/>
      <c r="O173" s="88"/>
      <c r="T173" s="88"/>
      <c r="U173" s="71"/>
      <c r="V173" s="71"/>
      <c r="W173" s="71"/>
      <c r="X173" s="71"/>
    </row>
    <row r="174" spans="1:24" ht="12.75" customHeight="1">
      <c r="A174" s="110" t="s">
        <v>317</v>
      </c>
      <c r="B174" s="29"/>
      <c r="C174" s="17"/>
      <c r="D174" s="6"/>
      <c r="E174" s="6"/>
      <c r="F174" s="6"/>
      <c r="G174" s="26"/>
      <c r="H174" s="6"/>
      <c r="I174" s="27"/>
      <c r="J174" s="6"/>
      <c r="K174" s="15"/>
      <c r="L174" s="16"/>
      <c r="M174" s="15"/>
      <c r="O174" s="88"/>
      <c r="T174" s="88"/>
      <c r="U174" s="71"/>
      <c r="V174" s="71"/>
      <c r="W174" s="71"/>
      <c r="X174" s="71"/>
    </row>
    <row r="175" spans="1:24" s="5" customFormat="1" ht="12.75">
      <c r="A175" s="83" t="s">
        <v>313</v>
      </c>
      <c r="B175" s="84"/>
      <c r="C175" s="85"/>
      <c r="D175" s="86"/>
      <c r="E175" s="86"/>
      <c r="F175" s="86"/>
      <c r="G175" s="87"/>
      <c r="H175" s="86"/>
      <c r="I175" s="27"/>
      <c r="J175" s="6"/>
      <c r="K175" s="15"/>
      <c r="L175" s="16"/>
      <c r="M175" s="15"/>
      <c r="N175" s="96"/>
      <c r="O175" s="88"/>
      <c r="P175" s="96"/>
      <c r="Q175" s="96"/>
      <c r="R175" s="96"/>
      <c r="T175" s="88"/>
      <c r="U175" s="96"/>
      <c r="V175" s="96"/>
      <c r="W175" s="96"/>
      <c r="X175" s="96"/>
    </row>
    <row r="176" spans="1:20" s="5" customFormat="1" ht="12.75" customHeight="1">
      <c r="A176" s="120" t="s">
        <v>314</v>
      </c>
      <c r="B176" s="120"/>
      <c r="C176" s="120"/>
      <c r="D176" s="120"/>
      <c r="E176" s="120"/>
      <c r="F176" s="120"/>
      <c r="G176" s="120"/>
      <c r="H176" s="120"/>
      <c r="I176" s="27"/>
      <c r="J176" s="6"/>
      <c r="K176" s="15"/>
      <c r="L176" s="16"/>
      <c r="M176" s="15"/>
      <c r="N176" s="96"/>
      <c r="O176" s="88"/>
      <c r="P176" s="96"/>
      <c r="Q176" s="96"/>
      <c r="R176" s="96"/>
      <c r="T176" s="16"/>
    </row>
    <row r="177" spans="1:20" s="5" customFormat="1" ht="12.75">
      <c r="A177" s="120" t="s">
        <v>315</v>
      </c>
      <c r="B177" s="120"/>
      <c r="C177" s="120"/>
      <c r="D177" s="120"/>
      <c r="E177" s="120"/>
      <c r="F177" s="120"/>
      <c r="G177" s="120"/>
      <c r="H177" s="120"/>
      <c r="I177" s="27"/>
      <c r="J177" s="6"/>
      <c r="K177" s="15"/>
      <c r="L177" s="16"/>
      <c r="M177" s="15"/>
      <c r="N177" s="96"/>
      <c r="O177" s="88"/>
      <c r="P177" s="96"/>
      <c r="Q177" s="96"/>
      <c r="R177" s="96"/>
      <c r="T177" s="16"/>
    </row>
    <row r="178" spans="1:20" s="5" customFormat="1" ht="12.75">
      <c r="A178" s="112"/>
      <c r="B178" s="112"/>
      <c r="C178" s="112"/>
      <c r="D178" s="112"/>
      <c r="E178" s="112"/>
      <c r="F178" s="112"/>
      <c r="G178" s="112"/>
      <c r="H178" s="111"/>
      <c r="I178" s="27"/>
      <c r="J178" s="6"/>
      <c r="K178" s="15"/>
      <c r="L178" s="16"/>
      <c r="M178" s="15"/>
      <c r="N178" s="96"/>
      <c r="O178" s="88"/>
      <c r="P178" s="96"/>
      <c r="Q178" s="96"/>
      <c r="R178" s="96"/>
      <c r="T178" s="16"/>
    </row>
    <row r="179" spans="1:20" s="5" customFormat="1" ht="12.75">
      <c r="A179" s="17"/>
      <c r="B179" s="17"/>
      <c r="C179" s="17"/>
      <c r="D179" s="17"/>
      <c r="E179" s="17"/>
      <c r="F179" s="17"/>
      <c r="G179" s="17"/>
      <c r="H179" s="6"/>
      <c r="I179" s="27"/>
      <c r="J179" s="6"/>
      <c r="K179" s="15"/>
      <c r="L179" s="16"/>
      <c r="M179" s="15"/>
      <c r="N179" s="96"/>
      <c r="O179" s="88"/>
      <c r="P179" s="96"/>
      <c r="Q179" s="96"/>
      <c r="R179" s="96"/>
      <c r="T179" s="16"/>
    </row>
    <row r="180" spans="1:18" s="5" customFormat="1" ht="12.75">
      <c r="A180" s="125" t="s">
        <v>112</v>
      </c>
      <c r="B180" s="125"/>
      <c r="C180" s="17"/>
      <c r="D180" s="6"/>
      <c r="E180" s="6"/>
      <c r="F180" s="6"/>
      <c r="G180" s="26"/>
      <c r="H180" s="6"/>
      <c r="I180" s="27"/>
      <c r="J180" s="6"/>
      <c r="K180" s="15"/>
      <c r="L180" s="16"/>
      <c r="M180" s="15"/>
      <c r="N180" s="96"/>
      <c r="O180" s="88"/>
      <c r="P180" s="96"/>
      <c r="Q180" s="96"/>
      <c r="R180" s="88"/>
    </row>
    <row r="181" spans="1:18" s="5" customFormat="1" ht="12" customHeight="1">
      <c r="A181" s="25"/>
      <c r="B181" s="17"/>
      <c r="C181" s="17"/>
      <c r="D181" s="6"/>
      <c r="E181" s="6"/>
      <c r="F181" s="6"/>
      <c r="G181" s="26"/>
      <c r="H181" s="6"/>
      <c r="I181" s="27"/>
      <c r="J181" s="6"/>
      <c r="K181" s="15"/>
      <c r="L181" s="15"/>
      <c r="M181" s="15"/>
      <c r="N181" s="96"/>
      <c r="O181" s="15"/>
      <c r="P181" s="96"/>
      <c r="Q181" s="96"/>
      <c r="R181" s="88"/>
    </row>
    <row r="182" spans="1:18" s="5" customFormat="1" ht="12.75">
      <c r="A182" s="117" t="s">
        <v>307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5"/>
      <c r="L182" s="16"/>
      <c r="M182" s="15"/>
      <c r="N182" s="96"/>
      <c r="O182" s="88"/>
      <c r="P182" s="96"/>
      <c r="Q182" s="96"/>
      <c r="R182" s="88"/>
    </row>
    <row r="183" spans="1:18" s="5" customFormat="1" ht="12.75" customHeight="1">
      <c r="A183" s="6"/>
      <c r="B183" s="17"/>
      <c r="C183" s="17"/>
      <c r="D183" s="6"/>
      <c r="E183" s="6"/>
      <c r="F183" s="6"/>
      <c r="G183" s="26"/>
      <c r="H183" s="6"/>
      <c r="I183" s="27"/>
      <c r="J183" s="6"/>
      <c r="K183" s="15"/>
      <c r="L183" s="16"/>
      <c r="M183" s="15"/>
      <c r="N183" s="96"/>
      <c r="O183" s="88"/>
      <c r="P183" s="96"/>
      <c r="Q183" s="96"/>
      <c r="R183" s="88"/>
    </row>
    <row r="184" spans="1:18" s="5" customFormat="1" ht="12.75">
      <c r="A184" s="117" t="s">
        <v>119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5"/>
      <c r="L184" s="16"/>
      <c r="M184" s="15"/>
      <c r="N184" s="96"/>
      <c r="O184" s="88"/>
      <c r="P184" s="96"/>
      <c r="Q184" s="96"/>
      <c r="R184" s="88"/>
    </row>
    <row r="185" spans="1:19" s="5" customFormat="1" ht="11.25" customHeight="1">
      <c r="A185" s="6"/>
      <c r="B185" s="17"/>
      <c r="C185" s="17"/>
      <c r="D185" s="6"/>
      <c r="E185" s="6"/>
      <c r="F185" s="6"/>
      <c r="G185" s="26"/>
      <c r="H185" s="6"/>
      <c r="I185" s="27"/>
      <c r="J185" s="6"/>
      <c r="K185" s="15"/>
      <c r="L185" s="16"/>
      <c r="M185" s="15"/>
      <c r="N185" s="96"/>
      <c r="O185" s="88"/>
      <c r="P185" s="96"/>
      <c r="Q185" s="96"/>
      <c r="R185" s="88"/>
      <c r="S185" s="9"/>
    </row>
    <row r="186" spans="1:19" s="5" customFormat="1" ht="14.25" customHeight="1">
      <c r="A186" s="115" t="s">
        <v>308</v>
      </c>
      <c r="B186" s="116"/>
      <c r="C186" s="116"/>
      <c r="D186" s="116"/>
      <c r="E186" s="116"/>
      <c r="F186" s="116"/>
      <c r="G186" s="116"/>
      <c r="H186" s="46"/>
      <c r="I186" s="27"/>
      <c r="J186" s="6"/>
      <c r="K186" s="15"/>
      <c r="L186" s="16"/>
      <c r="M186" s="15"/>
      <c r="N186" s="96"/>
      <c r="O186" s="88"/>
      <c r="P186" s="96"/>
      <c r="Q186" s="96"/>
      <c r="R186" s="88"/>
      <c r="S186" s="9"/>
    </row>
    <row r="187" spans="1:19" s="5" customFormat="1" ht="9.75" customHeight="1">
      <c r="A187" s="6"/>
      <c r="B187" s="17"/>
      <c r="C187" s="6"/>
      <c r="D187" s="6"/>
      <c r="E187" s="6"/>
      <c r="F187" s="6"/>
      <c r="G187" s="26"/>
      <c r="H187" s="6"/>
      <c r="I187" s="27"/>
      <c r="J187" s="6"/>
      <c r="K187" s="15"/>
      <c r="L187" s="16"/>
      <c r="M187" s="15"/>
      <c r="N187" s="96"/>
      <c r="O187" s="88"/>
      <c r="P187" s="96"/>
      <c r="Q187" s="96"/>
      <c r="R187" s="88"/>
      <c r="S187" s="9"/>
    </row>
    <row r="188" spans="1:18" s="5" customFormat="1" ht="27.75" customHeight="1">
      <c r="A188" s="118" t="s">
        <v>309</v>
      </c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6"/>
      <c r="M188" s="30"/>
      <c r="N188" s="96"/>
      <c r="O188" s="88"/>
      <c r="P188" s="96"/>
      <c r="Q188" s="96"/>
      <c r="R188" s="88"/>
    </row>
    <row r="189" spans="1:24" ht="12.75">
      <c r="A189" s="6"/>
      <c r="B189" s="17"/>
      <c r="C189" s="17"/>
      <c r="D189" s="6"/>
      <c r="E189" s="6"/>
      <c r="F189" s="6"/>
      <c r="G189" s="26"/>
      <c r="H189" s="6"/>
      <c r="I189" s="27"/>
      <c r="J189" s="6"/>
      <c r="K189" s="15"/>
      <c r="L189" s="16"/>
      <c r="M189" s="15"/>
      <c r="O189" s="88"/>
      <c r="R189" s="88"/>
      <c r="X189" s="5"/>
    </row>
    <row r="190" spans="1:18" ht="12.75">
      <c r="A190" s="117" t="s">
        <v>310</v>
      </c>
      <c r="B190" s="117"/>
      <c r="C190" s="117"/>
      <c r="D190" s="117"/>
      <c r="E190" s="117"/>
      <c r="F190" s="117"/>
      <c r="G190" s="117"/>
      <c r="H190" s="117"/>
      <c r="I190" s="117"/>
      <c r="J190" s="117"/>
      <c r="K190" s="15"/>
      <c r="L190" s="16"/>
      <c r="M190" s="15"/>
      <c r="O190" s="88"/>
      <c r="R190" s="88"/>
    </row>
    <row r="191" spans="1:13" ht="12.75">
      <c r="A191" s="6"/>
      <c r="B191" s="17"/>
      <c r="C191" s="17"/>
      <c r="D191" s="6"/>
      <c r="E191" s="6"/>
      <c r="F191" s="6"/>
      <c r="G191" s="26"/>
      <c r="H191" s="6"/>
      <c r="I191" s="27"/>
      <c r="J191" s="6"/>
      <c r="K191" s="15"/>
      <c r="M191" s="15"/>
    </row>
    <row r="192" spans="1:13" ht="47.25" customHeight="1">
      <c r="A192" s="119" t="s">
        <v>311</v>
      </c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M192" s="30"/>
    </row>
    <row r="193" spans="1:13" ht="12.75">
      <c r="A193" s="30"/>
      <c r="B193" s="30"/>
      <c r="C193" s="30"/>
      <c r="D193" s="30"/>
      <c r="E193" s="30"/>
      <c r="F193" s="30"/>
      <c r="G193" s="30"/>
      <c r="H193" s="6"/>
      <c r="I193" s="30"/>
      <c r="J193" s="30"/>
      <c r="K193" s="15"/>
      <c r="M193" s="15"/>
    </row>
    <row r="194" spans="1:13" ht="12.75">
      <c r="A194" s="16" t="s">
        <v>312</v>
      </c>
      <c r="B194" s="16"/>
      <c r="C194" s="16"/>
      <c r="D194" s="16"/>
      <c r="E194" s="16"/>
      <c r="F194" s="16"/>
      <c r="G194" s="16"/>
      <c r="H194" s="10"/>
      <c r="I194" s="10"/>
      <c r="J194" s="10"/>
      <c r="K194" s="16"/>
      <c r="M194" s="88"/>
    </row>
    <row r="195" spans="1:13" ht="12.75">
      <c r="A195" s="16"/>
      <c r="B195" s="16"/>
      <c r="C195" s="16"/>
      <c r="D195" s="16"/>
      <c r="E195" s="16"/>
      <c r="F195" s="16"/>
      <c r="G195" s="16"/>
      <c r="H195" s="10"/>
      <c r="I195" s="10"/>
      <c r="J195" s="10"/>
      <c r="K195" s="16"/>
      <c r="M195" s="88"/>
    </row>
  </sheetData>
  <sheetProtection selectLockedCells="1" selectUnlockedCells="1"/>
  <mergeCells count="11">
    <mergeCell ref="A184:J184"/>
    <mergeCell ref="A190:J190"/>
    <mergeCell ref="A188:K188"/>
    <mergeCell ref="A177:H177"/>
    <mergeCell ref="A176:H176"/>
    <mergeCell ref="A4:K4"/>
    <mergeCell ref="A192:K192"/>
    <mergeCell ref="A7:H7"/>
    <mergeCell ref="A161:B161"/>
    <mergeCell ref="A180:B180"/>
    <mergeCell ref="A182:J18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Wrzesiński</dc:creator>
  <cp:keywords/>
  <dc:description/>
  <cp:lastModifiedBy>Jolanta Banaszczak</cp:lastModifiedBy>
  <cp:lastPrinted>2023-09-15T09:52:34Z</cp:lastPrinted>
  <dcterms:created xsi:type="dcterms:W3CDTF">2016-06-07T12:37:27Z</dcterms:created>
  <dcterms:modified xsi:type="dcterms:W3CDTF">2023-09-15T10:02:24Z</dcterms:modified>
  <cp:category/>
  <cp:version/>
  <cp:contentType/>
  <cp:contentStatus/>
</cp:coreProperties>
</file>