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p\ZamPub\2 0 2 3   R O K\94 PN ZP D 2023 Staplery ładunki elektrody - M\SWZ\"/>
    </mc:Choice>
  </mc:AlternateContent>
  <xr:revisionPtr revIDLastSave="0" documentId="13_ncr:1_{B395851D-A08F-4B1B-B416-5B22A9C2F62B}" xr6:coauthVersionLast="47" xr6:coauthVersionMax="47" xr10:uidLastSave="{00000000-0000-0000-0000-000000000000}"/>
  <bookViews>
    <workbookView xWindow="-120" yWindow="-120" windowWidth="29040" windowHeight="15840" tabRatio="500" xr2:uid="{00000000-000D-0000-FFFF-FFFF00000000}"/>
  </bookViews>
  <sheets>
    <sheet name="Arkusz1" sheetId="1" r:id="rId1"/>
  </sheets>
  <definedNames>
    <definedName name="_xlnm.Print_Area" localSheetId="0">Arkusz1!$A$1:$Q$359</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J63" i="1" l="1"/>
  <c r="J64" i="1"/>
  <c r="J60" i="1"/>
  <c r="J61" i="1"/>
  <c r="J62" i="1"/>
  <c r="J158" i="1" l="1"/>
  <c r="J159" i="1"/>
  <c r="J160" i="1"/>
  <c r="J161" i="1"/>
  <c r="J162" i="1"/>
  <c r="J163" i="1"/>
  <c r="J164" i="1"/>
  <c r="J165" i="1"/>
  <c r="J166" i="1"/>
  <c r="J167" i="1"/>
  <c r="J168" i="1"/>
  <c r="J157" i="1"/>
  <c r="L333" i="1"/>
  <c r="M333" i="1" s="1"/>
  <c r="J333" i="1"/>
  <c r="L332" i="1"/>
  <c r="M332" i="1" s="1"/>
  <c r="J332" i="1"/>
  <c r="L331" i="1"/>
  <c r="M331" i="1" s="1"/>
  <c r="J331" i="1"/>
  <c r="L330" i="1"/>
  <c r="M330" i="1" s="1"/>
  <c r="J330" i="1"/>
  <c r="L329" i="1"/>
  <c r="M329" i="1" s="1"/>
  <c r="J329" i="1"/>
  <c r="L328" i="1"/>
  <c r="J328" i="1"/>
  <c r="L327" i="1"/>
  <c r="M327" i="1" s="1"/>
  <c r="J327" i="1"/>
  <c r="L326" i="1"/>
  <c r="M326" i="1" s="1"/>
  <c r="J326" i="1"/>
  <c r="L325" i="1"/>
  <c r="M325" i="1" s="1"/>
  <c r="J325" i="1"/>
  <c r="L334" i="1" l="1"/>
  <c r="M328" i="1"/>
  <c r="M334" i="1" s="1"/>
  <c r="L48" i="1"/>
  <c r="L47" i="1"/>
  <c r="L45" i="1"/>
  <c r="L44" i="1"/>
  <c r="L42" i="1"/>
  <c r="L41" i="1"/>
  <c r="L40" i="1"/>
  <c r="L43" i="1"/>
  <c r="L46" i="1"/>
  <c r="M335" i="1" l="1"/>
  <c r="M336" i="1" s="1"/>
  <c r="L335" i="1"/>
  <c r="L336" i="1" s="1"/>
  <c r="L57" i="1"/>
  <c r="L58" i="1"/>
  <c r="L59" i="1"/>
  <c r="L60" i="1"/>
  <c r="M60" i="1" s="1"/>
  <c r="L61" i="1"/>
  <c r="L62" i="1"/>
  <c r="L63" i="1"/>
  <c r="L64" i="1"/>
  <c r="L65" i="1"/>
  <c r="L66" i="1"/>
  <c r="L67" i="1"/>
  <c r="L68" i="1"/>
  <c r="L69" i="1"/>
  <c r="L70" i="1"/>
  <c r="L71" i="1"/>
  <c r="L72" i="1"/>
  <c r="J70" i="1"/>
  <c r="J71" i="1"/>
  <c r="J72" i="1"/>
  <c r="J226" i="1"/>
  <c r="J227" i="1"/>
  <c r="J225" i="1"/>
  <c r="L354" i="1"/>
  <c r="M354" i="1" s="1"/>
  <c r="M357" i="1" s="1"/>
  <c r="M359" i="1" s="1"/>
  <c r="J354" i="1"/>
  <c r="L346" i="1"/>
  <c r="M346" i="1" s="1"/>
  <c r="J346" i="1"/>
  <c r="L345" i="1"/>
  <c r="M345" i="1" s="1"/>
  <c r="J345" i="1"/>
  <c r="L344" i="1"/>
  <c r="M344" i="1" s="1"/>
  <c r="J344" i="1"/>
  <c r="L343" i="1"/>
  <c r="M343" i="1" s="1"/>
  <c r="J343" i="1"/>
  <c r="L357" i="1" l="1"/>
  <c r="L359" i="1" s="1"/>
  <c r="M347" i="1"/>
  <c r="M349" i="1" s="1"/>
  <c r="L347" i="1"/>
  <c r="M358" i="1"/>
  <c r="L358" i="1" l="1"/>
  <c r="M348" i="1"/>
  <c r="L348" i="1"/>
  <c r="L349" i="1"/>
  <c r="L316" i="1"/>
  <c r="M316" i="1" s="1"/>
  <c r="J316" i="1"/>
  <c r="L315" i="1"/>
  <c r="M315" i="1" s="1"/>
  <c r="J315" i="1"/>
  <c r="L314" i="1"/>
  <c r="M314" i="1" s="1"/>
  <c r="J314" i="1"/>
  <c r="L313" i="1"/>
  <c r="M313" i="1" s="1"/>
  <c r="J313" i="1"/>
  <c r="L312" i="1"/>
  <c r="M312" i="1" s="1"/>
  <c r="J312" i="1"/>
  <c r="L311" i="1"/>
  <c r="M311" i="1" s="1"/>
  <c r="J311" i="1"/>
  <c r="L310" i="1"/>
  <c r="M310" i="1" s="1"/>
  <c r="J310" i="1"/>
  <c r="L309" i="1"/>
  <c r="M309" i="1" s="1"/>
  <c r="J309" i="1"/>
  <c r="L308" i="1"/>
  <c r="M308" i="1" s="1"/>
  <c r="J308" i="1"/>
  <c r="L307" i="1"/>
  <c r="M307" i="1" s="1"/>
  <c r="J307" i="1"/>
  <c r="L306" i="1"/>
  <c r="M306" i="1" s="1"/>
  <c r="J306" i="1"/>
  <c r="L305" i="1"/>
  <c r="M305" i="1" s="1"/>
  <c r="J305" i="1"/>
  <c r="L304" i="1"/>
  <c r="M304" i="1" s="1"/>
  <c r="J304" i="1"/>
  <c r="L303" i="1"/>
  <c r="J303" i="1"/>
  <c r="L295" i="1"/>
  <c r="M295" i="1" s="1"/>
  <c r="M296" i="1" s="1"/>
  <c r="J295" i="1"/>
  <c r="L286" i="1"/>
  <c r="M286" i="1" s="1"/>
  <c r="J286" i="1"/>
  <c r="L285" i="1"/>
  <c r="M285" i="1" s="1"/>
  <c r="J285" i="1"/>
  <c r="L284" i="1"/>
  <c r="M284" i="1" s="1"/>
  <c r="J284" i="1"/>
  <c r="L283" i="1"/>
  <c r="M283" i="1" s="1"/>
  <c r="J283" i="1"/>
  <c r="L282" i="1"/>
  <c r="M282" i="1" s="1"/>
  <c r="J282" i="1"/>
  <c r="L281" i="1"/>
  <c r="M281" i="1" s="1"/>
  <c r="J281" i="1"/>
  <c r="L280" i="1"/>
  <c r="M280" i="1" s="1"/>
  <c r="J280" i="1"/>
  <c r="L271" i="1"/>
  <c r="M271" i="1" s="1"/>
  <c r="J271" i="1"/>
  <c r="L270" i="1"/>
  <c r="M270" i="1" s="1"/>
  <c r="J270" i="1"/>
  <c r="L269" i="1"/>
  <c r="J269" i="1"/>
  <c r="L262" i="1"/>
  <c r="L263" i="1" s="1"/>
  <c r="J262" i="1"/>
  <c r="L261" i="1"/>
  <c r="M261" i="1" s="1"/>
  <c r="J261" i="1"/>
  <c r="L260" i="1"/>
  <c r="M260" i="1" s="1"/>
  <c r="J260" i="1"/>
  <c r="L259" i="1"/>
  <c r="M259" i="1" s="1"/>
  <c r="J259" i="1"/>
  <c r="L258" i="1"/>
  <c r="M258" i="1" s="1"/>
  <c r="J258" i="1"/>
  <c r="L257" i="1"/>
  <c r="M257" i="1" s="1"/>
  <c r="J257" i="1"/>
  <c r="L256" i="1"/>
  <c r="M256" i="1" s="1"/>
  <c r="J256" i="1"/>
  <c r="L255" i="1"/>
  <c r="M255" i="1" s="1"/>
  <c r="J255" i="1"/>
  <c r="L254" i="1"/>
  <c r="M254" i="1" s="1"/>
  <c r="J254" i="1"/>
  <c r="L253" i="1"/>
  <c r="M253" i="1" s="1"/>
  <c r="J253" i="1"/>
  <c r="L245" i="1"/>
  <c r="M245" i="1" s="1"/>
  <c r="J245" i="1"/>
  <c r="L244" i="1"/>
  <c r="M244" i="1" s="1"/>
  <c r="J244" i="1"/>
  <c r="L243" i="1"/>
  <c r="M243" i="1" s="1"/>
  <c r="J243" i="1"/>
  <c r="L242" i="1"/>
  <c r="M242" i="1" s="1"/>
  <c r="J242" i="1"/>
  <c r="L241" i="1"/>
  <c r="M241" i="1" s="1"/>
  <c r="J241" i="1"/>
  <c r="L240" i="1"/>
  <c r="M240" i="1" s="1"/>
  <c r="J240" i="1"/>
  <c r="L239" i="1"/>
  <c r="M239" i="1" s="1"/>
  <c r="J239" i="1"/>
  <c r="L238" i="1"/>
  <c r="M238" i="1" s="1"/>
  <c r="J238" i="1"/>
  <c r="L237" i="1"/>
  <c r="M237" i="1" s="1"/>
  <c r="J237" i="1"/>
  <c r="L236" i="1"/>
  <c r="M236" i="1" s="1"/>
  <c r="J236" i="1"/>
  <c r="L235" i="1"/>
  <c r="M235" i="1" s="1"/>
  <c r="J235" i="1"/>
  <c r="L234" i="1"/>
  <c r="J234" i="1"/>
  <c r="L233" i="1"/>
  <c r="M233" i="1" s="1"/>
  <c r="J233" i="1"/>
  <c r="L232" i="1"/>
  <c r="M232" i="1" s="1"/>
  <c r="J232" i="1"/>
  <c r="L231" i="1"/>
  <c r="J231" i="1"/>
  <c r="L230" i="1"/>
  <c r="M230" i="1" s="1"/>
  <c r="J230" i="1"/>
  <c r="L229" i="1"/>
  <c r="M229" i="1" s="1"/>
  <c r="J229" i="1"/>
  <c r="L228" i="1"/>
  <c r="J228" i="1"/>
  <c r="L227" i="1"/>
  <c r="M227" i="1" s="1"/>
  <c r="L226" i="1"/>
  <c r="M226" i="1" s="1"/>
  <c r="L225" i="1"/>
  <c r="L218" i="1"/>
  <c r="M218" i="1" s="1"/>
  <c r="J218" i="1"/>
  <c r="L217" i="1"/>
  <c r="M217" i="1" s="1"/>
  <c r="J217" i="1"/>
  <c r="L216" i="1"/>
  <c r="M216" i="1" s="1"/>
  <c r="J216" i="1"/>
  <c r="L215" i="1"/>
  <c r="M215" i="1" s="1"/>
  <c r="J215" i="1"/>
  <c r="L214" i="1"/>
  <c r="M214" i="1" s="1"/>
  <c r="J214" i="1"/>
  <c r="L213" i="1"/>
  <c r="M213" i="1" s="1"/>
  <c r="J213" i="1"/>
  <c r="L212" i="1"/>
  <c r="M212" i="1" s="1"/>
  <c r="J212" i="1"/>
  <c r="L211" i="1"/>
  <c r="M211" i="1" s="1"/>
  <c r="J211" i="1"/>
  <c r="L210" i="1"/>
  <c r="J210" i="1"/>
  <c r="L202" i="1"/>
  <c r="M202" i="1" s="1"/>
  <c r="J202" i="1"/>
  <c r="L201" i="1"/>
  <c r="M201" i="1" s="1"/>
  <c r="J201" i="1"/>
  <c r="L193" i="1"/>
  <c r="M193" i="1" s="1"/>
  <c r="J193" i="1"/>
  <c r="L192" i="1"/>
  <c r="M192" i="1" s="1"/>
  <c r="J192" i="1"/>
  <c r="L191" i="1"/>
  <c r="M191" i="1" s="1"/>
  <c r="J191" i="1"/>
  <c r="L190" i="1"/>
  <c r="M190" i="1" s="1"/>
  <c r="J190" i="1"/>
  <c r="L189" i="1"/>
  <c r="J189" i="1"/>
  <c r="L181" i="1"/>
  <c r="M181" i="1" s="1"/>
  <c r="J181" i="1"/>
  <c r="L180" i="1"/>
  <c r="M180" i="1" s="1"/>
  <c r="J180" i="1"/>
  <c r="L179" i="1"/>
  <c r="M179" i="1" s="1"/>
  <c r="J179" i="1"/>
  <c r="L178" i="1"/>
  <c r="J178" i="1"/>
  <c r="L177" i="1"/>
  <c r="M177" i="1" s="1"/>
  <c r="J177" i="1"/>
  <c r="L168" i="1"/>
  <c r="M168" i="1" s="1"/>
  <c r="L167" i="1"/>
  <c r="M167" i="1" s="1"/>
  <c r="L166" i="1"/>
  <c r="M166" i="1" s="1"/>
  <c r="L165" i="1"/>
  <c r="M165" i="1" s="1"/>
  <c r="L164" i="1"/>
  <c r="M164" i="1" s="1"/>
  <c r="L163" i="1"/>
  <c r="M163" i="1" s="1"/>
  <c r="L162" i="1"/>
  <c r="M162" i="1" s="1"/>
  <c r="L161" i="1"/>
  <c r="M161" i="1" s="1"/>
  <c r="L160" i="1"/>
  <c r="M160" i="1" s="1"/>
  <c r="L159" i="1"/>
  <c r="M159" i="1" s="1"/>
  <c r="L158" i="1"/>
  <c r="M158" i="1" s="1"/>
  <c r="L157" i="1"/>
  <c r="L149" i="1"/>
  <c r="M149" i="1" s="1"/>
  <c r="J149" i="1"/>
  <c r="L148" i="1"/>
  <c r="M148" i="1" s="1"/>
  <c r="J148" i="1"/>
  <c r="L147" i="1"/>
  <c r="M147" i="1" s="1"/>
  <c r="J147" i="1"/>
  <c r="L146" i="1"/>
  <c r="M146" i="1" s="1"/>
  <c r="J146" i="1"/>
  <c r="L145" i="1"/>
  <c r="M145" i="1" s="1"/>
  <c r="J145" i="1"/>
  <c r="L144" i="1"/>
  <c r="M144" i="1" s="1"/>
  <c r="J144" i="1"/>
  <c r="L143" i="1"/>
  <c r="M143" i="1" s="1"/>
  <c r="J143" i="1"/>
  <c r="L142" i="1"/>
  <c r="M142" i="1" s="1"/>
  <c r="J142" i="1"/>
  <c r="L141" i="1"/>
  <c r="M141" i="1" s="1"/>
  <c r="J141" i="1"/>
  <c r="L140" i="1"/>
  <c r="M140" i="1" s="1"/>
  <c r="J140" i="1"/>
  <c r="L139" i="1"/>
  <c r="M139" i="1" s="1"/>
  <c r="J139" i="1"/>
  <c r="L138" i="1"/>
  <c r="J138" i="1"/>
  <c r="L130" i="1"/>
  <c r="M130" i="1" s="1"/>
  <c r="J130" i="1"/>
  <c r="L129" i="1"/>
  <c r="M129" i="1" s="1"/>
  <c r="J129" i="1"/>
  <c r="L128" i="1"/>
  <c r="M128" i="1" s="1"/>
  <c r="J128" i="1"/>
  <c r="L127" i="1"/>
  <c r="M127" i="1" s="1"/>
  <c r="J127" i="1"/>
  <c r="L126" i="1"/>
  <c r="M126" i="1" s="1"/>
  <c r="J126" i="1"/>
  <c r="L118" i="1"/>
  <c r="M118" i="1" s="1"/>
  <c r="J118" i="1"/>
  <c r="L117" i="1"/>
  <c r="J117" i="1"/>
  <c r="L116" i="1"/>
  <c r="M116" i="1" s="1"/>
  <c r="J116" i="1"/>
  <c r="L115" i="1"/>
  <c r="M115" i="1" s="1"/>
  <c r="J115" i="1"/>
  <c r="L107" i="1"/>
  <c r="M107" i="1" s="1"/>
  <c r="J107" i="1"/>
  <c r="L106" i="1"/>
  <c r="J106" i="1"/>
  <c r="L98" i="1"/>
  <c r="M98" i="1" s="1"/>
  <c r="J98" i="1"/>
  <c r="L97" i="1"/>
  <c r="M97" i="1" s="1"/>
  <c r="J97" i="1"/>
  <c r="L96" i="1"/>
  <c r="M96" i="1" s="1"/>
  <c r="J96" i="1"/>
  <c r="L95" i="1"/>
  <c r="M95" i="1" s="1"/>
  <c r="J95" i="1"/>
  <c r="L94" i="1"/>
  <c r="M94" i="1" s="1"/>
  <c r="J94" i="1"/>
  <c r="L93" i="1"/>
  <c r="J93" i="1"/>
  <c r="L85" i="1"/>
  <c r="M85" i="1" s="1"/>
  <c r="J85" i="1"/>
  <c r="L84" i="1"/>
  <c r="M84" i="1" s="1"/>
  <c r="J84" i="1"/>
  <c r="L83" i="1"/>
  <c r="M83" i="1" s="1"/>
  <c r="J83" i="1"/>
  <c r="L82" i="1"/>
  <c r="M82" i="1" s="1"/>
  <c r="J82" i="1"/>
  <c r="L81" i="1"/>
  <c r="M81" i="1" s="1"/>
  <c r="J81" i="1"/>
  <c r="L80" i="1"/>
  <c r="J80" i="1"/>
  <c r="M72" i="1"/>
  <c r="M71" i="1"/>
  <c r="M70" i="1"/>
  <c r="M69" i="1"/>
  <c r="J69" i="1"/>
  <c r="M68" i="1"/>
  <c r="J68" i="1"/>
  <c r="M67" i="1"/>
  <c r="J67" i="1"/>
  <c r="M66" i="1"/>
  <c r="J66" i="1"/>
  <c r="M65" i="1"/>
  <c r="J65" i="1"/>
  <c r="M64" i="1"/>
  <c r="M63" i="1"/>
  <c r="M62" i="1"/>
  <c r="M61" i="1"/>
  <c r="M59" i="1"/>
  <c r="J59" i="1"/>
  <c r="M58" i="1"/>
  <c r="J58" i="1"/>
  <c r="M57" i="1"/>
  <c r="J57" i="1"/>
  <c r="L56" i="1"/>
  <c r="L73" i="1" s="1"/>
  <c r="J56" i="1"/>
  <c r="M48" i="1"/>
  <c r="J48" i="1"/>
  <c r="M47" i="1"/>
  <c r="J47" i="1"/>
  <c r="M46" i="1"/>
  <c r="J46" i="1"/>
  <c r="M45" i="1"/>
  <c r="J45" i="1"/>
  <c r="M44" i="1"/>
  <c r="J44" i="1"/>
  <c r="M43" i="1"/>
  <c r="J43" i="1"/>
  <c r="M42" i="1"/>
  <c r="J42" i="1"/>
  <c r="M41" i="1"/>
  <c r="J41" i="1"/>
  <c r="M40" i="1"/>
  <c r="J40" i="1"/>
  <c r="L37" i="1"/>
  <c r="J37" i="1"/>
  <c r="L29" i="1"/>
  <c r="M29" i="1" s="1"/>
  <c r="M30" i="1" s="1"/>
  <c r="J29" i="1"/>
  <c r="L21" i="1"/>
  <c r="M21" i="1" s="1"/>
  <c r="J21" i="1"/>
  <c r="L15" i="1"/>
  <c r="M15" i="1" s="1"/>
  <c r="J15" i="1"/>
  <c r="L14" i="1"/>
  <c r="M14" i="1" s="1"/>
  <c r="J14" i="1"/>
  <c r="L13" i="1"/>
  <c r="M13" i="1" s="1"/>
  <c r="J13" i="1"/>
  <c r="L12" i="1"/>
  <c r="M12" i="1" s="1"/>
  <c r="J12" i="1"/>
  <c r="L11" i="1"/>
  <c r="M11" i="1" s="1"/>
  <c r="J11" i="1"/>
  <c r="L10" i="1"/>
  <c r="M10" i="1" s="1"/>
  <c r="J10" i="1"/>
  <c r="L9" i="1"/>
  <c r="M9" i="1" s="1"/>
  <c r="J9" i="1"/>
  <c r="L8" i="1"/>
  <c r="M8" i="1" s="1"/>
  <c r="J8" i="1"/>
  <c r="L7" i="1"/>
  <c r="M7" i="1" s="1"/>
  <c r="J7" i="1"/>
  <c r="L6" i="1"/>
  <c r="M6" i="1" s="1"/>
  <c r="J6" i="1"/>
  <c r="L5" i="1"/>
  <c r="M5" i="1" s="1"/>
  <c r="J5" i="1"/>
  <c r="L74" i="1" l="1"/>
  <c r="L75" i="1" s="1"/>
  <c r="M234" i="1"/>
  <c r="L246" i="1"/>
  <c r="L247" i="1" s="1"/>
  <c r="M231" i="1"/>
  <c r="L30" i="1"/>
  <c r="L296" i="1"/>
  <c r="L298" i="1" s="1"/>
  <c r="L49" i="1"/>
  <c r="L150" i="1"/>
  <c r="M298" i="1"/>
  <c r="M297" i="1"/>
  <c r="L131" i="1"/>
  <c r="L194" i="1"/>
  <c r="L195" i="1" s="1"/>
  <c r="M203" i="1"/>
  <c r="M204" i="1" s="1"/>
  <c r="L22" i="1"/>
  <c r="L182" i="1"/>
  <c r="L183" i="1" s="1"/>
  <c r="M225" i="1"/>
  <c r="L219" i="1"/>
  <c r="L220" i="1" s="1"/>
  <c r="L86" i="1"/>
  <c r="L99" i="1"/>
  <c r="M138" i="1"/>
  <c r="M150" i="1" s="1"/>
  <c r="L119" i="1"/>
  <c r="L169" i="1"/>
  <c r="M178" i="1"/>
  <c r="M182" i="1" s="1"/>
  <c r="M184" i="1" s="1"/>
  <c r="M117" i="1"/>
  <c r="M119" i="1" s="1"/>
  <c r="L108" i="1"/>
  <c r="L317" i="1"/>
  <c r="L318" i="1" s="1"/>
  <c r="L272" i="1"/>
  <c r="L273" i="1" s="1"/>
  <c r="L287" i="1"/>
  <c r="L288" i="1" s="1"/>
  <c r="M131" i="1"/>
  <c r="M22" i="1"/>
  <c r="M287" i="1"/>
  <c r="M31" i="1"/>
  <c r="M32" i="1" s="1"/>
  <c r="L265" i="1"/>
  <c r="L264" i="1"/>
  <c r="M269" i="1"/>
  <c r="M272" i="1" s="1"/>
  <c r="M157" i="1"/>
  <c r="M169" i="1" s="1"/>
  <c r="M210" i="1"/>
  <c r="M219" i="1" s="1"/>
  <c r="M228" i="1"/>
  <c r="M189" i="1"/>
  <c r="M194" i="1" s="1"/>
  <c r="M262" i="1"/>
  <c r="M263" i="1" s="1"/>
  <c r="M303" i="1"/>
  <c r="M317" i="1" s="1"/>
  <c r="M319" i="1" s="1"/>
  <c r="L203" i="1"/>
  <c r="M37" i="1"/>
  <c r="M49" i="1" s="1"/>
  <c r="M106" i="1"/>
  <c r="M108" i="1" s="1"/>
  <c r="M80" i="1"/>
  <c r="M86" i="1" s="1"/>
  <c r="M93" i="1"/>
  <c r="M99" i="1" s="1"/>
  <c r="M56" i="1"/>
  <c r="M73" i="1" s="1"/>
  <c r="L100" i="1" l="1"/>
  <c r="L101" i="1" s="1"/>
  <c r="L87" i="1"/>
  <c r="L88" i="1" s="1"/>
  <c r="M205" i="1"/>
  <c r="M318" i="1"/>
  <c r="L196" i="1"/>
  <c r="M74" i="1"/>
  <c r="M75" i="1" s="1"/>
  <c r="M246" i="1"/>
  <c r="M247" i="1" s="1"/>
  <c r="L23" i="1"/>
  <c r="L24" i="1" s="1"/>
  <c r="L248" i="1"/>
  <c r="L221" i="1"/>
  <c r="L31" i="1"/>
  <c r="L32" i="1" s="1"/>
  <c r="L50" i="1"/>
  <c r="L51" i="1" s="1"/>
  <c r="L109" i="1"/>
  <c r="L110" i="1" s="1"/>
  <c r="L151" i="1"/>
  <c r="L152" i="1" s="1"/>
  <c r="L274" i="1"/>
  <c r="L297" i="1"/>
  <c r="L132" i="1"/>
  <c r="L133" i="1" s="1"/>
  <c r="L319" i="1"/>
  <c r="L184" i="1"/>
  <c r="M183" i="1"/>
  <c r="L170" i="1"/>
  <c r="L171" i="1" s="1"/>
  <c r="L120" i="1"/>
  <c r="L121" i="1" s="1"/>
  <c r="L289" i="1"/>
  <c r="M195" i="1"/>
  <c r="M196" i="1"/>
  <c r="M120" i="1"/>
  <c r="M121" i="1" s="1"/>
  <c r="M170" i="1"/>
  <c r="M171" i="1" s="1"/>
  <c r="M289" i="1"/>
  <c r="M288" i="1"/>
  <c r="M132" i="1"/>
  <c r="M133" i="1" s="1"/>
  <c r="M23" i="1"/>
  <c r="M24" i="1" s="1"/>
  <c r="M87" i="1"/>
  <c r="M88" i="1" s="1"/>
  <c r="M273" i="1"/>
  <c r="M274" i="1"/>
  <c r="L205" i="1"/>
  <c r="L204" i="1"/>
  <c r="M151" i="1"/>
  <c r="M152" i="1" s="1"/>
  <c r="M50" i="1"/>
  <c r="M51" i="1" s="1"/>
  <c r="M221" i="1"/>
  <c r="M220" i="1"/>
  <c r="M100" i="1"/>
  <c r="M101" i="1" s="1"/>
  <c r="M109" i="1"/>
  <c r="M110" i="1" s="1"/>
  <c r="M264" i="1"/>
  <c r="M265" i="1"/>
  <c r="M248" i="1" l="1"/>
</calcChain>
</file>

<file path=xl/sharedStrings.xml><?xml version="1.0" encoding="utf-8"?>
<sst xmlns="http://schemas.openxmlformats.org/spreadsheetml/2006/main" count="867" uniqueCount="241">
  <si>
    <t xml:space="preserve">Pakiet 1 </t>
  </si>
  <si>
    <t>Lp</t>
  </si>
  <si>
    <t>Nazwa</t>
  </si>
  <si>
    <t>j.m.</t>
  </si>
  <si>
    <t xml:space="preserve">Ilość </t>
  </si>
  <si>
    <t>Wielkość opakowania handlowego(zgodnie ze sposobem fakturowania)</t>
  </si>
  <si>
    <t>Nazwa handlowa, nr katalogowy oferowanego asortymentu</t>
  </si>
  <si>
    <t>Nazwa i nr dokumentu dopuszczajacego do obrotu i używania (Deklaracja Zgodności i Certyfikat CE)</t>
  </si>
  <si>
    <t>Cena jednostkowa netto w zł</t>
  </si>
  <si>
    <t>Cena jednostkowa brutto w zł</t>
  </si>
  <si>
    <t>VAT</t>
  </si>
  <si>
    <t>Wartość ogółem netto w zł</t>
  </si>
  <si>
    <t>Wartość ogółem brutto w zł</t>
  </si>
  <si>
    <t>Cena opakowania handlowego netto w zł</t>
  </si>
  <si>
    <t>Cena opakowania handlowego brutto w zł</t>
  </si>
  <si>
    <t>EAN 13 opakowania handlowego</t>
  </si>
  <si>
    <t>Klasa wyrobu medycznego</t>
  </si>
  <si>
    <t xml:space="preserve">Jednorazowy stapler liniowy zamykająco-tnący, załadowany ładunkiem z nożem stanowiącym część ładunku, o długości linni szwu 60mm, z dwoma podwójnymi rzędami tytanowych zszywek ułożonych naprzemiennie, zszywki obustronnie spłaszczone na całej długości, zszywki o wysokości 2,5 mm (po zamknięciu 1,0 mm), 3,8 mm (po zamknięciu 1,5 mm) lub 4,8 mm (po zamknięciu 2,0 mm); stapler posiada ruchomą dźwignię spustową umożliwiającą odpalanie staplera na dwie strony; po odpaleniu nóż staplera chowa się w plastikową zabezpieczającą pochewkę; stapler posiada oddzielny przycisk otwierania staplera. Zamawiający określi wysokość zszywek przy składaniu zamówienia </t>
  </si>
  <si>
    <t>szt.</t>
  </si>
  <si>
    <t>Ładunek do jednorazowego staplera liniowego zamykająco-tnącego, z nożem stanowiącym część ładunku, o długości linii szwu 60 mm, z dwoma podwójnymi rzędami tytanowych zszywek ułożonych naprzemiennnie, zszywki obustronnie spłaszczone na całej długości, zszywki o wysokości 2,5 mm (po zamknięciu 1,0 mm ;) 3,8 mm (po zamknięciu 1,5 mm;) lub 4,8 mm (po zamknięciu 2,0 mm). Zamawiajacy określi wysokość zszywek przy składaniu zamówienia</t>
  </si>
  <si>
    <t>szt</t>
  </si>
  <si>
    <t xml:space="preserve">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 mm (po zamknięciu 1,5 mm),lub 4,8 mm (po zamknięciu 2,0 mm); stapler posiada ruchomą dźwignię spustową umożliwiającą odpalanie staplera na dwie strony; po odpaleniu nóż staplera chowa się w plastikową zabezpieczającą pochewkę; stapler posiada oddzielny przycisk otwierania staplera. Zamawiający określi wysokość zszywek przy składaniu zamówienia </t>
  </si>
  <si>
    <t>Ładunek do jednorazowego staplera liniowego zamykająco-tnącego, z nożem stanowiącym część ładunku, o długości linii szwu 80 mm, z dwoma podwójnymi rzędami tytanowych zszywek ułożonych naprzemiennnie, zszywki obustronnie spłaszczone na całej długości, zszywki o wysokości 3,8 mm (po zamknięciu 1,5 mm) lub 4,8 mm (po zamknięciu 2,0 mm). Zamawiajacy określi wysokość zszywek przy składaniu zamówienia</t>
  </si>
  <si>
    <t>Uniwersalna rękojeść do staplera laparoskopowego 6 cm, 16 cm, 26 cm - do minimum 25 strzałów, artykulacja 45 stopni, współparcująca z ładunkami 30,45,60 mm, obrotowa 360 stopni. Zamawiajacy każdorazowo okresli długość rękojeści podczas zamówienia.</t>
  </si>
  <si>
    <t xml:space="preserve">Jednorazowy automatyczny stapler liniowy o długości linii szwu 30mm, 45mm lub 60mm, z podwójną linią naprzemiennie ułożonych tytanowych zszywek wykonanych z drutu obustronnie spłaszczonego, załadowany ładunkiem do tkanki normalnej (3,5mm przed zamknięciem, 1,5mm po zamknięciu) lub grubej (4,8mm przed zamknięciem, 2,0mm po zamknięciu) lub do tkanki naczyniowej (dla  staplera o długości 30mm, z trzema rzędami tytanowych zszywek, o wysokości 2,5mm przed zamknięciem i 1,0mm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  </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</si>
  <si>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</si>
  <si>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 xml:space="preserve">Stapler okrężny jednorazowy zakrzywiony z łamaną główką po oddaniu strzału o średnicy 25mm, 28 mm,31 mm i 33 mm z automatyczną regulacją docisku zszywek, możliwość zamówienia zszywek o wysokości 3,5mm lub 4,8 mm przed zamknięciem. Zszywki wykonane z drutu obustronnie spłaszczonego na całej długości w technologii typu DST. </t>
  </si>
  <si>
    <t xml:space="preserve">Stapler okrężny jednorazowy zakrzywiony z łamaną główką po odddanu strzału, długość laparoskopowa, współpracujący z główką przymocowaną do sondy żołądkowej z poz. 10, o średnicy 25 mm, z automatyczną regulacją docisku zszywek. Zszywki wykonane z drutu obustronnie spłaszczonego na całej długości w technologii typu DST. </t>
  </si>
  <si>
    <t xml:space="preserve">Jednorazowa główka do staplera okrężnego opisanego w poz. 9,  przymocowana do sondy żołądkowej o średnicy 25 mm </t>
  </si>
  <si>
    <t xml:space="preserve">A Jednorazowy trokar o średnicy 15 mm, długość kaniuli 150 mm, nieprzezierna kaniula ze zintegrowanym systemem zakotwiczenia w powłokach, z automatycznym systemem bezobsługowej redukcji uszczelki od 5 mm do 15 mm, typu bezostrzowego posiadający 3-stopniowy zawór z następującymi ustawieniami: insuflacja, zatrzymanie przepływu gazu oraz desuflacja poprzez zawór bez odłączenia przewodu z CO2 (1 szt) </t>
  </si>
  <si>
    <t>1 zestaw = 1 op.</t>
  </si>
  <si>
    <t xml:space="preserve">B Jednorazowy trokar o średnicy 12 mm, długość kaniuli 150 mm, przezroczysta kaniula ze zintegrowanym systemem zakotwiczenia w powłokach, trokar bezostrzowy, optyczny, z plastikową przezroczystą atraumatyczną końcówką rozdzielającą tkanki, automatyczna uszczelka w zakresie 5-12 mm, posiadający 3-stopniowy zawór umożliwiający insuflację, zatrzymanie przepływu gazu oraz desuflację bez odłączania wężyka z CO2 (1 szt) </t>
  </si>
  <si>
    <t>C Uniwersalny jednorazowy stapler laparoskopowy do ładunków staplerów jednorazowych laparoskopowych, wspólna rękojeść dla ładunków prostych i z artykulacją, z możliwością ponownego ładowania do 25 razy, o średnicy trzonu 12 mm, z możliwością rotacji o 360 stopni, do chirurgii bariatrycznej (1 szt)</t>
  </si>
  <si>
    <t xml:space="preserve">D Ładunki jednorazowego użytku do uniwersalnego staplera endoskopowego zamykająco-tnące, z nożem w magazynku, mieszczące 6 rzędów tytanowych zszywek o 3 różnych wysokościach, o dł. Linii szwów 60 mm, posiadające artykulację 45stopni w dwie strony, przeznaczone do zamykania tkanki średnio-grubej (o wysokości zszywek przed zamknięciem 3,0-3,5-4,0 mm) (3 szt.) </t>
  </si>
  <si>
    <t xml:space="preserve">E Ładunki jednorazowego użytku do uniwersalnego staplera endoskopowego zamykająco-tnące, mieszczące 6 rzędów tytanowych zszywek o 3 różnych wysokościach, o dł. Linii szwów 60 mm, posiadające artykulację 45stopni w dwie strony, przeznaczone do zamykania tkanki bardzo grubej (1 szt.) </t>
  </si>
  <si>
    <t xml:space="preserve">F jednorazowe narzędzie bezprzewodowe do preparowania utradźwiękowego, o długości trzonu 39 cm, średnica trzonu 5 mm, szczęki zagięte. Urządzenie pozwalające na pracę w dwóch trybach Max. i Min. Dostępnych z jednego przycisku. Narzędzie współpracujące z wielorazowym generatorem pracującym w technologii ultradźwiękowej  (1 szt.) </t>
  </si>
  <si>
    <t xml:space="preserve">Ładunki jednorazowego użytku do uniwersalnego staplera endoskopowego zamykająco-tnące, mieszczące 6 rzędów tytanowych zszywek o 3 różnych wysokościach, o dł. Linii szwów 60 mm, posiadające artykulację 45stopni w dwie strony, przeznaczone do zamykania tkanki średnio-grubej 9o wysokości zszywek przed zamknięciem 3,0, 3,5 i 4,0 mm) oraz przeznaczone do zamykania tkanki naczyniowo-średniej (o wysokości zszywek przed zamknięciem 2,0-2,5-3,0 mm) (1 szt.) </t>
  </si>
  <si>
    <t>suma</t>
  </si>
  <si>
    <t>opcja 20%</t>
  </si>
  <si>
    <t>ogółem</t>
  </si>
  <si>
    <t>Pakiet 2</t>
  </si>
  <si>
    <t>Igła Veresa jednorazowego użytku dł. 120 mm lub 150 mm.</t>
  </si>
  <si>
    <t xml:space="preserve">Pakiet 3 </t>
  </si>
  <si>
    <t>Jednorazowa końcówka do noża harmonicznego - dł ramienia 45 cm, śr 5 mm, o uchwycie pistoletowym z możliwością cięcia i koagulacji. Zakrzywiona bransza aktywna pokryta czarną powłoką minimalizującą przywieranie tkanki. Końcówka  posiada trzy przyciski aktywujące MIN  dla minimalnego poziomu mocy, MAX dla maksymalnego poziomu mocy i Zaawansowana Hemostaza po obu stronach uchwytu dla zamykania dużych naczyń do 7 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(1 szt. w zestawie)</t>
  </si>
  <si>
    <t>zestaw</t>
  </si>
  <si>
    <t>Jednorazowy ładunek liniowy w kolorze białym, niebieskim, złotym, zielonym(do wyboru) do staplera endoskopowego, dł. 60mm, ładowany w szczęki staplera. Ładunek wyposażony w asymetrycznie wygięte zszywki wykonane ze stopu tytanu, 2,6mm po zamknięciu 1,0 mm, 3,6 mm - po zamknięciu 1,5 mm, 3,8 mm po zamknięciu 1,8 mm, 4,1 mm po zamknięciu 2,0 mm. Ładunek posiada chwytną powięrzchnię, z wysuniętymi lożami zszywek ponad jego powierzchnię, zapobiegającą wysuwaniu się tkanki po zamknięciu staplera i podczas wystrzelenia zszywek. 5 sztuk.</t>
  </si>
  <si>
    <t>Jednorazowa elektryczna rękojeść staplera endoskopowego zasilana baterią (lub manulana - do wyboru)  z wbudowanym przegubem w ramieniu, który stanowi integralną część rękojeści.Rękojęść z obustronną artykulacją, przeznaczonego do ładunków wykonujących zespolenie o długości 60 mm, posiadająca dwie dźwignie - zamykającą i spustową ( lub odpalającą przy manualnym). Długość ramienia 44 cm. (1 szt. w zestawie)</t>
  </si>
  <si>
    <t xml:space="preserve">Jednorazowy ładunek liniowy w kolorze niebieskim do staplera endoskopowego, dł. 60mm, ładowany w szczęki staplera. Ładunek wyposażony w asymetrycznie wygięte zszywki wykonane ze stopu tytanu, wysokość 3,6 mm - po zamknięciu 1,5 mm, Ładunek posiada chwytną powięrzchnię, z wysuniętymi lożami zszywek ponad jego powierzchnię, zapobiegającą wysuwaniu się tkanki po zamknięciu staplera i podczas wystrzelenia zszywek. </t>
  </si>
  <si>
    <t xml:space="preserve">Jednorazowa końcówka do noża harmonicznego - dł.  ramienia 45 cm, śr. 5 mm, bransza aktywna wykonana ze stopu tytanu pokryta matową czarną powłoką minimalizującą przywieranie. Końcówka posiada trzy przyciski aktywujące MIN dla minimalnego poziomu mocy, MAX dla maksymalnego poziomu mocy i Zaawansowana Hemostaza dla zamykania dużych naczyń do 7 mm włącznie. Końcówka z wbuowaną adaptacyjną technologią tkankową umożliwiającą generatorowi identyfikowanie i monitorowanie instrumentu podczas jego użycia, i automatyczne modulowanie wartości wyjściowej energii drgań harmonicznych, a także generowanie zwrotnego sygnału dźwiękowego  dla użytkownika </t>
  </si>
  <si>
    <t>Jednorazowy stapler zamykająco-tnący z zakrzywioną główką (kształt półksiężyca), długość linii cięcia 40 mm. Stapler umożliwia 5-krotne przeładowanie ładunku i 6 strzałów podczas jednego zabiegu, zawiera ładunek w kolorze zielonym do tkanki grubej o wysokości zszywki otwartej 4,7 mm, po zamknięciu 2,0 mm. Zszywki wykonane ze stopu tytanu zamykające się w technologii 3D.</t>
  </si>
  <si>
    <t>Ładunek w kolorze zielonym do staplera z zakrzywioną głowicą o długości cięcia 40 mm, do tkanki grubej, wyposażony w zszywki wykonane ze stopu tytanu zamykające się w technologii 3D o wysokości 4,7 mm, po zamknięciu 2,0 mm</t>
  </si>
  <si>
    <t>Jednorazowy stapler zamykająco-tnący z zakrzywioną główką (kształt półksiężyca), długość linii cięcia 40 mm. Stapler umożliwia 5-krotne przeładowanie ładunku i 6 wystrzałów podczas jednego zabiegu, zawiera ładunek w kolorze niebieskim do tkanki standardowej o wysokości zszywki otwartej 3,5 mm, po zamknięciu 1,5 mm. Zszywki wykonane ze stopu tytanu zamykające się w technologii 3D</t>
  </si>
  <si>
    <t>Wielorazowy przetwornik piezoelektryczny współpracujący z nożem harmonicznym.</t>
  </si>
  <si>
    <t xml:space="preserve">Szczypce do noża harmonicznego laparoskopowe długość ramienia 45 cm </t>
  </si>
  <si>
    <t>Ładunek w kolorze niebieskim do staplera z zakrzywioną głowicą o długości cięcia 40 mm, do tkanki standardowej wyposażony w w zszywki wykonane ze stopu tytanu zamykające się w technologii 3D o wysokości 3,5 mm, po zamknięciu 1,5 mm</t>
  </si>
  <si>
    <t xml:space="preserve">Wielorazowe imadło endoskopowe, śr. Ramienia 5mm, dł. 30 cm </t>
  </si>
  <si>
    <t xml:space="preserve">Pakiet 4 </t>
  </si>
  <si>
    <t>Stapler liniowy rozmiar 60 załadowany z nożem wbudowanym w ładunek, o długości linii zszywek 65 mm i długości linii cięcia 59 mm,  jednorazowego użytku; stapler wyposażony  w: dwustronną dźwignię do wystrzelenia ładunku, przycisk szybkiego zwalniania, wskaźnik końca linii cięcia, ruchomy ładunek zabezpieczający przed przypadkowym wystrzeleniem, systemy zabezpieczające zespolenie: łańcuch i punkt pozycjonujący tkanki, system kontroli dźwigni zapewniający równoczesne zamykanie końcówek roboczych narzędzia i równomierną kompresję tkanki. Możliwość 11-krotnego przeładowania i 12-krotnego wystrzału staplera. 64 zszywki ułożone w dwóch rzędach o wysokości: 2,5 mm, po zamknięciu 1,0 mm; 3,8mm, po zamknięciu 1,5 mm; 4,5 mm, po zamknięciu 2,0 mm. Zamawiający określi wysokość zszywek przy składaniu zamówienia. Stapler pakowany pojedynczo.</t>
  </si>
  <si>
    <t>Ładunek z nożem do staplera liniowego rozmiar 60, o długości linii zszywek 65mm i długości linii cięcia 59mm,  jednorazowego użytku. 64 zszywki ułożone w dwóch rzędach o wysokości: 2,5 mm, po zamknięciu 1,0 mm, 3,8 mm, po zamknięciu 1,5 mm, 4,5 mm, po zamknięciu 2,0 mm.Ładunek wyposażony w osłonę noża po wystrzale, punkt i łańcuch pozycjonujący tkankę. Zamawiający określi wysokość zszywek przy składaniu zamówienia.</t>
  </si>
  <si>
    <t xml:space="preserve">Stapler liniowy załadowany z nożem wbudowanym w ładunek, w rozmiarze 80 o długości linii zszywek 85mm i długości linii cięcia 79mm,  jednorazowego użytku; stapler wyposażony  w:dwustronną dźwignię do wystrzelenia ładunku, przycisk szybkiego zwalniania, wskaźnik końca linii cięcia, ruchomy ładunek zabezpieczający przed przypadkowym wystrzeleniem, systemy zabezpieczające zespolenie: łańcuch i punkt pozycjonujący tkanki, system kontroli dźwigni zapewniający równoczesne zamykanie końcówek roboczych narzędzia i równomierną kompresję tkanki. Możliwość 11-krotnego przeładowania i 12-krotnego wystrzału staplera. 84 zszywki ułożone w dwóch rzędach o wysokości: 3,8 mm, po zamknięciu 1,5 mm, 4,2 mm, po zamknięciu 1,8 mm, 4,5 mm, po zamknięciu 2,0 mm.  Zamawiający określi wysokość zszywek przy składaniu zamówienia. Stapler pakowany pojedynczo. </t>
  </si>
  <si>
    <t xml:space="preserve">Ładunek z nożem do staplera liniowego w rozmiarze 80 o długości linii zszywek 85mm i długości linii cięcia 79mm,  jednorazowego użytku. 84 zszywki ułożone w dwóch rzędach o wysokości: 3,8mm, po zamknięciu 1,5mm, 4,2 mm, po zamknięciu 1,8 mm, 4,5 mm, po zamknięciu 2,0 mm. Ładunek wyposażony w osłonę noża po wystrzale, punkt i łańcuch pozycjonujący tkankę. Zamawiający określi wysokość zszywek przy składaniu zamówienia. </t>
  </si>
  <si>
    <t>Stapler liniowy załadowany z nożem wbudowanym w ładunek, w rozmiarze 100 o długości linii zszywek 105mm i długości linii cięcia 99mm,  jednorazowego użytku; stapler wyposażony  w:dwustronną dźwignię do wystrzelenia ładunku, przycisk szybkiego zwalniania, wskaźnik końca linii cięcia, ruchomy ładunek zabezpieczający przed przypadkowym wystrzeleniem, systemy zabezpieczające zespolenie: łańcuch i punkt pozycjonujący tkanki – zapobiega ześlizgiwaniu się tkanki z końcówek roboczych narzędzia, system kontroli dźwigni zapewniający równoczesne zamykanie końcówek roboczych narzędzia i równomierną kompresję tkanki. Możliwość 11-krotnego przeładowania i 12-krotnego wystrzału staplera. 104 zszywki ułożone w dwóch rzędach o wysokości: 3,8mm, po zamknięciu 1,5mm, 4,5 mm, po zamknięciu 2,0 mm. Zamawiający określi wysokość zszywek przy składaniu zamówienia. Stapler pakowany pojedynczo.</t>
  </si>
  <si>
    <t xml:space="preserve">Ładunek z nożem do staplera liniowego w rozmiarze 100 o długości linii zszywek 105 mm i długości linii cięcia 99mm,  jednorazowego użytku. 104 zszywki ułożone w dwóch rzędach o wysokości: 3,8 mm, po zamknięciu 1,5 mm, 4,5 mm, po zamknięciu 2,0 mm. Ładunek wyposażony w osłonę noża po wystrzale, punkt i łańcuch pozycjonujący tkankę. Zamawiający określi wysokość zszywek przy składaniu zamówienia. Opakowanie </t>
  </si>
  <si>
    <t>Uniwersalna jednorazowa rękojeść staplera laparoskopowego do trzonu z ładunkami  jednorazowymi laparoskopowymi, z możliwością ponownego uruchomienia do 25 razy, o średnicy trzonu 12 mm, z możliwością rotacji o 360°; dostępna w 3 długościach - określonych każdorazowo przez Zamawiającego : krótka 60 mm, średnia 160 mm, długa 260 mm.</t>
  </si>
  <si>
    <t>Trzon z ładunkiem do staplera laparoskopowego, zapewniający równomierną kompresję tkanki na całej długości zespolenia, zamykająco-tnący umieszczający 6 rzędów zszywek (3 + 3), posiadający możliwość zginania w dwie strony o max. 45 stopni, o długości linii zszywek 30,45,60 mm, o wysokości zszywek przed zamknięciem: 2.0 / 2.5 / 3.0 mm, po zamknięciu 0.88 ~ 1.5 mm; 2.5 / 3.0 / 3.5 mm, po zamknięciu 1.0 ~ 1.8 mm; dla długości linii zszywek 45 mm i 60 mm :przed zamknięciem 3.0 / 3.5 / 3.8 mm po zamknięciu 1.2 ~ 2, przed zamknięciem 3.5 / 3.8 / 4.2 mm, po zamknięciu 1.5 ~ 2.25 mm; pasujący do uniwersalnej rękojeści, z możliwością wymiany ładunku w trzonie -  do 7 wystrzałów. Zamawiający określi wysokość zszywek przy składaniu zamówienia. Opakowanie - 10 szt.</t>
  </si>
  <si>
    <t xml:space="preserve">Ładunki do staplerów laparoskopowych z 6 rzędami zszywek (3 + 3), kompatybilne do trzonów z ładunkami. Ładunki białe: przed zamknięciem 2.0 / 2.5 / 3.0 mm po zamknięciu 0.88 ~ 1.5 mm - dla długości 30, 45, 60 mm; ładunki niebieskie: przed zamknięciem 2.5 / 3.0 / 3.5 mm po zamknięciu 1.0 ~ 1.8 mm - dla długości 30, 45, 60 mm; ładunki złote: przed zamknięciem 3.0 / 3.5 / 3.8 mm po zamknięciu 1.2 ~ 2.0 mm  - dla długości 45, 60 mm; ładunki zielone: przed zamknięciem 3.5 / 3.8 / 4.2 mmpo zamknięciu 1.5 ~ 2.25 mm - dla długości 45, 60 mm; Zamawiający określi wysokość zszywek i rozmiar łądunku przy składaniu zamówienia. </t>
  </si>
  <si>
    <t>Stapler liniowy załadowany ładunkiem posiadającym zszywki ułożone w dwóch rzędach, o wysokości przed zamknięciem 3,5 mm i 1,5 mm po zamknięciu oraz wysokości przed zamknięciem 4,8 mm i 2,0 mm po zamknięciu. Stapler wyposażony w 2-stopniową kontrolę zamknięcia, jedną dźwignię zamykająco-spustową kontrolującą wystrzał, przycisk zwalniający, zintegrowany pin zapobiegający wysuwaniu tkanki opuszczany manualnie lub automatycznie; Obsługa staplera jedną ręką. Możliwość 11-krotnego przeładowania i 12-krotnego wystrzału staplera.  Zamawiający określi rozmiar przy składaniu zamówienia: 1. długość linii szwu 30mm, 13 zszywek 2. długość linii szwu 45 mm, 15 zszywek 3. długość linii szwu 60mm, 25 zszywek  4. długość linii szwu 90 mm, 33 zszywki. 5. dodatkowo o długości linii szwu 30mm, załadowany ładunkiem posiadającym 23 zszywki ułożone w 3 rzędach , o wysokości przed zamknięciem 2,5 mm i 1,0 mm po zamknięciu.Stapler pakowany pojedynczo</t>
  </si>
  <si>
    <t>Ładunki do staplera liniowego opisanego w pozycji 10.</t>
  </si>
  <si>
    <r>
      <rPr>
        <sz val="8"/>
        <rFont val="Arial"/>
        <family val="2"/>
        <charset val="238"/>
      </rPr>
      <t xml:space="preserve">Stapler okrężny bezbarierowy o zwiększonej pojemności, uszczelniony, wyposażony w wbudowaną automatyczną blokadę bezpieczeństwa, sygnał dzwonka po wystrzale, sygnał dźwiękowy informujący o możliwości wysunięcia staplera z miejsca zespolenia, z kontrolowanym dociskiem tkanki i regulowaną wysokością zamknięcia zszywek od 1 mm do 2,5 mm. Rozmiary kowadełka </t>
    </r>
    <r>
      <rPr>
        <b/>
        <sz val="8"/>
        <rFont val="Arial"/>
        <family val="2"/>
        <charset val="238"/>
      </rPr>
      <t>21 mm, 25 mm, 29 mm, 33 mm</t>
    </r>
    <r>
      <rPr>
        <sz val="8"/>
        <rFont val="Arial"/>
        <family val="2"/>
        <charset val="238"/>
      </rPr>
      <t xml:space="preserve">, średnica ostrza odpowiednio: 13,9 mm, 17,0 mm, 20,5 mm, 24,8 mm, pojemność głowy staplera przed wystrzałem/po wystrzale odpowiednio do rozmiaru: 5,1 / 4,6 ml, 9 / 8,2 ml, 12 / 10,9 ml, 14,6 / 13,2 ml. Stapler pakowany pojedynczo. Zamawiający określi średnicę kowadełka przy składaniu zamówienia. </t>
    </r>
  </si>
  <si>
    <t>Stapler okrężny endoskopowy, uszczelniony z systemem  obrotowego ostrza o wydłużonej części roboczej,  długości całkowitej 555 mm. Kowadełko o średnicy 21 mm, 25 mm, 29 mm, 33 mm i średnicy ostrza odpowiednio:13 mm, 17 mm, 20,5 mm, 24,8 mm, zaopatrzone w otwór do przeciągania szwu prowadzącego. Zszywki  wysokości 5 mm ułożone w dwóch rzędach  z płynną regulacją zamknięcia od 1 mm do 2,5 mm.  Stapler wyposażony w automatyczną blokadę bezpieczeństwa i pokrętło motylkowe. Stapler pakowany pojedynczo. Zamawiający określi średnicę kowadełka przy składaniu zamówienia.</t>
  </si>
  <si>
    <t>Stapler okrężny  z systemem obrotowego ostrza o długości całkowitej 455 mm. Kowadełko o średnicy 21 mm, 25 mm, 29 mm, 33 mm i średnicy ostrza odpowiednio:13 mm, 17 mm, 20,5 mm, 24,8 mm,  zaopatrzone w otwór do przeciągania szwu prowadzącego. Zszywki  wysokości 5 mm ułożone w dwóch rzędach  z płynną regulacją zamknięcia od 1 mm do 2,5 mm.  Stapler posiada wbudowaną automatyczną blokadę bezpieczeństwa i pokrętło motylkowe. Stapler pakowany pojedynczo. Zamawiający określi średnicę kowadełka przy składaniu zamówienia.</t>
  </si>
  <si>
    <t>Narzędzie przeznaczonym do zakładania czasowego szwu kapciuchowego podczas zabiegów chirurgicznych w obrębie jelita cienkiego, jelita grubego, przełyku i żołądka. APS umieszcza okrężnie pasmo nylonowego materiału szewnego  2-0 przytrzymywanego na miejscu przez zszywki typu HUG (końcówki zszywek po zamknięciu unoszą się ku górze). Zszywki ze stali nierdzewnej. Urządzenie uruchamia się poprzez ściśnięcie rączek kapciuchownicy. 1. Długość rączki: 310 mm, Długość ładunku: 47 mm Długość szwu: 690 mm, Liczba zszywek:18; 2. Długość rączki: 256 mm Długość ładunku: 67 mm Długość szwu: 730 mm, Liczba zszywek:28. Opakowanie - 1szt. Rozmiar do wyboru.</t>
  </si>
  <si>
    <t xml:space="preserve">Stapler jednorazowego użytku do zamykania skóry z 35 zszywkami - z przeźroczystym wskaźnikiem z boku z podziałką 15, 25, 35 zszywek. Możliwość zakładania zszywek pod kątem z uwzględnieniem różnej grubości skóry. Zszywka pokryta teflonem: szerokość 6,9 mm; wysokość 4,2 mm.  </t>
  </si>
  <si>
    <t xml:space="preserve">Przyrząd do usuwania zszywek, jednorazowego użytku  </t>
  </si>
  <si>
    <t xml:space="preserve">Pakiet 5 </t>
  </si>
  <si>
    <t xml:space="preserve">Jednorazowy stapler liniowy o długości linii zszycia 32,  46 lub 60 mm załadowany ładunkiem do tkanki standardowej 3,8 mm lub 4,5 mm do wyboru przez Zamawiającego przy składaniu zamówienia. Stapler wielostrzałowy, automatyczny z możliwością wymiany ładunków. Stapler posiadający dopychacz integralnie połączony z ładunkiem dla zapewnienia każdorazowo właściwego formowania zszywek. </t>
  </si>
  <si>
    <t xml:space="preserve">Ładunek do jednorazowego staplera  liniowego kompatybilnego z pozycją  nr 1, </t>
  </si>
  <si>
    <t>Jednorazowy stapler liniowy z nożem, cztery rzędy zszywek, długość linii zszycia 61 lub 81 mm,  stapler wielostrzałowy z możliwością wymiany ładunków. Zabezpieczenie przed wypadaniem tkanki z pomiędzy szczęk staplera, bezpiecznik uniemożliwiający odpalenie staplera ze zużytym ładunkiem.</t>
  </si>
  <si>
    <t>Ładunek do jednorazowego staplera liniowego zamykająco-tnącego, stapler jest załadowany ładunkiem z bezpiecznym nożem chowającym się w rekojeść staplera ( nóż w staplerze), o długości linii szwu 61 mm lub 81 mm, z dwoma podwójnymi rzędami tytanowych zszywek ułożonych naprzemiennie, zszywki okrągłe.  Ładunek ze zszywkami do tkanki standardowej, wysokość zszywki otwartej: 3,8 mm, po zamknięciu 1,5 mm; oraz ładunek ze zszywkami do tkanki grubej, wysokość zszywki otwartej: 4,5 mm, po zamknięciu 2,0 mm- do wyboru przez Zamawiającego przy składaniu zamówienia.</t>
  </si>
  <si>
    <t xml:space="preserve">Uniwersalny jednorazowy endostapler posiadający wygięcie ładunku 60 stopni w obie strony, długość trzpienia 7cm, 16cm, 25 cm, kompatybilny z ładunkami o długości 30mm, 45mm, 60mm. System pozwalający na swobodne zamykanie i otwieranie bransz staplera poprzez ściśnięcie i zwolnienie dźwigni zamykająco-spustowej. </t>
  </si>
  <si>
    <t xml:space="preserve">Ładunki do staplera laparoskopowego 30,45,60 mm, posiadajace wygięcie 60 stopni w obie strony, wszystkie rozmiary pasują do trokara 12 mm, wysokości: 2,5 - 1 mm, 3,5 - 1,5 mm, 3,8 - 1,7 mm, 4,1 - 2,0mm. Dla długości 30 mm dwa rozmiary (ładunek biały i niebieski) </t>
  </si>
  <si>
    <t>Pakiet 6</t>
  </si>
  <si>
    <t>Jednorazowy stapler liniowy zamykająco-tnący 55,80,100 mm, automatyczne zabezpieczenie przed przypadkowym wystrzeleniem noża, system blokady bezpieczeństwa przed wystrzeleniem zużytego ładunku, zabespieczenie przed pustym wystrzałem. Zszywki tytanowe dostosowane do MRIi zgodne biologicznie. Po zamknięciu tworzące kształt litery B. Konstrukcja "Lever Parallel" zabezpieczająca przed wypadaniem tkanki ze szczęk staplera. Możliwość 8 krotnego użycia oraz 7 krotnej wymiany ładunku. Wysokość otwartej zszywki 3,8 mm; 4,5 mm, zamkniętej 1,5 mm; 2,0 mm.</t>
  </si>
  <si>
    <t>Ładunek do staplera zamykającego tnącego 55,80,100 mm. Kolor niebieski do tkanki standardowej i kolor zielony do tkanki grubej.</t>
  </si>
  <si>
    <t>Endoskopowy stapler z napędem elektrycznym przenaczony do zabiegów metodą laparoskopową, który przecina i zszywa tkankę jednocześnie. Trzon może się swobodnie obracać w obu kierunkach a  mechanizm przegubowy umożliwia obracanie się dystalnej częsci trzonu aż do 55 stopni artykulacji w celu ułatwienia bocznego dostępu do miejsca operacji. Stapler jest dostarczany z baterią w zestawie. Należy ją zainstalować i uruchomić stapler przed użyciem produktu. Stapler pakowany jest bez ładunków w pudełku.</t>
  </si>
  <si>
    <t>Ładunek do staplera endoskopowego z nożem w ładunku, umieszczający 6 rzędów tytanowych zszywek (3+3) o dł. Linii szwów 60 mm, posiadający możliwość zginania w obie strony o 45 stopni, przeznaczony do tkanki standardowej, średniej lub grubej, pasujący do jednej uniwersalnej rękojeści dla wszystkich rodzajów ładunków</t>
  </si>
  <si>
    <t>Jednorazowy stapler liniowy z wymienianymi ładunkami 30,45,60,90 mm.Zszywki tytanowe dostosowane do MRIi zgodne biologicznie, podwójna linia naprzemienna.Posiada zabezpieczenie przed wysunięciem się tkanki z niezmkniętego staplera oraz znacznik pozycjonujący ułatwiający kontrolę tkanki. Możliwość wielokrotnego użycia i wymiany ładunków w ramach jednego zabiegu operacyjnego.Wysokość zszywki 3,8 mm przed zamknięciem, 1,5 mm po zamknięciu, i 4,8 przed zamknięciem, 2,0 po zamknięciu. Ilość zszywek 15.</t>
  </si>
  <si>
    <t>Stapler okrężny jednorazowego użytku 21,24,26,29,32,34 mm zakrzywiony.Zszywki tytanowe dostosowane do MRIi zgodne biologicznie. Długość staplera 45 cm. Wysokość zszywek 4,8 mm przed zamknięciem.</t>
  </si>
  <si>
    <t xml:space="preserve">Pakiet 7 </t>
  </si>
  <si>
    <t>Zestaw pojedyńczej elektrody systemu ablacji długości 10 cm, 15 cm, 20 cm, 25 cm, ekspozycja 0,7 cm, 1 cm, 2 cm, 3 cm, (w skład każdego zestawu pojedyńczej elektrody wchodzi 1 elektroda, 1 płytka uziemiająca, zestaw przedodów doprowadzających i odprowadzających) - kompatybilny z technologią Cool-TipE-Series RF Valleylab.</t>
  </si>
  <si>
    <t>Jednorazowa wzmocniona elektroda do ablacji mikrofalowej, kompatybilna z generatorem Emprint długości 15 cm, 20 cm, 30 cm, rozmiar 13 Ga, dł. strefy radiacyjnej 2,8 cm, ceramiczna końcówka, chłodzona osłona ze znacznikami co 1 cm, dodatkowe znaczniki co 5 cm, na przewodzie elektrody 2 klipsy/ klamerki umożliwiające jej stabilizacjepoprzez jej podpięcie do materiału, którym obłożony jest pacjent. Pomarańczowe przewody rurkowe podłączone do pompy ze znacznikami kierunku przepływu cieczy/chłodziwa.</t>
  </si>
  <si>
    <t xml:space="preserve">Pakiet 8 </t>
  </si>
  <si>
    <r>
      <rPr>
        <sz val="8"/>
        <rFont val="Arial"/>
        <family val="2"/>
        <charset val="238"/>
      </rPr>
      <t xml:space="preserve">Jednorazowy </t>
    </r>
    <r>
      <rPr>
        <b/>
        <sz val="8"/>
        <rFont val="Arial"/>
        <family val="2"/>
        <charset val="238"/>
      </rPr>
      <t>skalpel ultradżwiękowy</t>
    </r>
    <r>
      <rPr>
        <sz val="8"/>
        <rFont val="Arial"/>
        <family val="2"/>
        <charset val="238"/>
      </rPr>
      <t>, o średnicy 5,5 mm, z uchwytem pistoletowym z możliwością cięcia i koagulacji. Zakrzywiona bransza aktywna. Długość trzonu 13 cm, 22 cm, 35 cm, 45 cm lub końcówki typu nożycowego 9 cm i 17 cm do wyboru przez Zamawiającego. Końcówka z przyciskami aktywującymi Max i Min. Sprzęt kompatybilny z posiadanym generatorem Y16-E.  6 szt w op.</t>
    </r>
  </si>
  <si>
    <t>Przetwornik piezoelektryczny do uchwytu pistoletowego i do uchwytu nożycowego</t>
  </si>
  <si>
    <t xml:space="preserve">Jednorazowa głowica 5-12mm do kaniuli wielorazowego użytku 10mm i 12 mm wykonanej z wytrzymałego i lekkiego tworzywa PEEK. Zintegrowana redukcja 5-12mm, podwójny system uszczelek, lejkowaty otwór dla łatwiejszego wprowadzenia narzędzi, możliwość odczepienia podwójnej uszczelki od kaniuli w celu usunięcia preparatu. Zawór do insuflacji i desuflacji. Wyraźne oznaczenie punktu łączenia głowicy z kaniulą.  </t>
  </si>
  <si>
    <t>Jednorazowa głowica 5-12mm do kaniuli wielorazowego użytku 10mm i 12 mm wykonanej z wytrzymałego i lekkiego tworzywa PEEK. Zintegrowana redukcja 5-12mm, podwójny system uszczelek, lejkowaty otwór dla łatwiejszego wprowadzenia narzędzi, możliwość odczepienia podwójnej uszczelki od kaniuli w celu usunięcia preparatu. Zawór do insuflacji i desuflacji. Wyraźne oznaczenie punktu łączenia głowicy z kaniulą.  op. 5 szt</t>
  </si>
  <si>
    <t xml:space="preserve">Jednorazowa uszczelka do kaniuli wielorazowego użytku 5mm wykonanej z wytrzymałego i lekkiego tworzywa PEEK. Uszczelki pakowane po 2szt w opakowaniu sterylizacyjnym. </t>
  </si>
  <si>
    <r>
      <rPr>
        <b/>
        <sz val="8"/>
        <rFont val="Arial"/>
        <family val="2"/>
        <charset val="238"/>
      </rPr>
      <t>Jednorazowa uszczelka</t>
    </r>
    <r>
      <rPr>
        <sz val="8"/>
        <rFont val="Arial"/>
        <family val="2"/>
        <charset val="238"/>
      </rPr>
      <t xml:space="preserve"> do kaniuli wielorazowego użytku 5mm wykonanej z wytrzymałego i lekkiego tworzywa PEEK. Uszczelki pakowane po 2szt w opakowaniu sterylizacyjnym. Op. 25 szt</t>
    </r>
  </si>
  <si>
    <t>*Generator  bezpłatne użyczenie na czas trwania umowy</t>
  </si>
  <si>
    <t>Pakiet 9</t>
  </si>
  <si>
    <t xml:space="preserve"> Klipsownica naczyniowa automatyczna jednorazowego użytku z 30 tytanowymi klipsami w  rozmiarze średnim długość klipsa po uformowaniu 6,0 mm - z mechanizmem zapadkowym umożliwiającym częściowe zamknięcie klipsa (przydatne do zabiegów cholangiografii), rozstaw nóżek klipsa przed zamknięciem - 4,6 mm - do zabiegów na otwarto</t>
  </si>
  <si>
    <t xml:space="preserve"> Klipsownica naczyniowa automatyczna jednorazowego użytku z 13 -15 tytanowymi klipsami w rozmiarze dużym, długość klipsa po uformowaniu 11,0 mm; rozstaw nóżek klipsa przed zamknięciem - 6,5 mm  - do zabiegów na otwarto</t>
  </si>
  <si>
    <t xml:space="preserve"> Klipsownica jednorazowa do operacji laparoskopowych, posiadająca 15 tytanowych klipsów w rozmiarze L (duże - 11 mm po zamknięciu) załadowanych w magazynku, przechodząca przez trocar o średnicy 10 mm, posiadająca przezroczysty, obracający się o 360 stopni trzonek, długość trzonu 33 cm</t>
  </si>
  <si>
    <t xml:space="preserve"> Klipsownica jednorazowa do operacji laparoskopowych, posiadająca 20 tytanowych klipsów w rozmiarze ML (średnio duże - 9 mm po zamknięciu, rozstaw nóżek klipsa przed zamknięciem - 4,5 mm)  załadowanych w magazynku, przechodząca przez trokar o średnicy 10 mm, posiadająca przezroczysty, obracający się o 360 stopni trzonek i wskaźnik ilości pozostałych klipsów, szczęki nachylone pod kątem 15°, długość trzonu 29 cm,</t>
  </si>
  <si>
    <t xml:space="preserve"> Klipsownica pistoletowa jednorazowego użytku 5 mm z min. 16-18 wstępnie załadowanymi klipsami tytanowymi o rozmiarze M/L, rozstaw nóżek klipsa przed zamknięciem 3,6 mm, długość zamkniętego klipsa 9,1 mm, trzon obrotowy o długości 33 cm ,wskaźnik ilości pozostałych klipsów (licznik elektroniczny).</t>
  </si>
  <si>
    <t xml:space="preserve">Pakiet 10 </t>
  </si>
  <si>
    <t xml:space="preserve">Jednorazowy zestaw do zabiegów laparoskopowych składajcy się z trokara o śr. 11mm z ostrzem liniowym, bezpieczny + dodatkowa kaniula 11mm (automatyczna uszczelka 5-11mm), trokar 5mm z ostrzem liniowym, bezpieczny + dodatkowa kaniula 5mm, każdy trokar i kaniula podiadają zewnętrzne ożebrowanie oraz 3-stopniowy zawór umożliwiający insuflację, zatrzymanie przepływu gazu oraz desuflację bez odłączania wężyka z CO2 + jednorazowa igła Verresa 120mm </t>
  </si>
  <si>
    <t xml:space="preserve">Jednorazowy trokar bezpieczny o średnicy 12mm, długości kaniuli 150mm, kaniula ze zintegrowanym systemem zakotwiczenia w powłokach, trokar typu bezostrzowego, automatyczna uszczelka w zakresie 5-12mm, posiadający 3-stopniowy zawór umożliwiający insuflację, zatrzymanie przepływu gazu oraz desuflację bez odłączania wężyka z CO2 </t>
  </si>
  <si>
    <t xml:space="preserve">Jednorazowy trokar bezpieczny o średnicy 12mm, długości kaniuli 150mm, kaniula ze zintegrowanym systemem zakotwiczenia w powłokach, trokar typu optycznego, automatyczna uszczelka w zakresie 5-12mm, posiadający 3-stopniowy zawór umożliwiający insuflację, zatrzymanie przepływu gazu oraz desuflację bez odłączania wężyka z CO2 </t>
  </si>
  <si>
    <t xml:space="preserve">a) Trokar jednorazowy o średnicy 15mm, o długości 100mm , z karbowaną tuleją, z automatyczną redukcją 5-12mm i 10-15mm, typu bezostrzowego z plastikowym "ostrzem" i systemem bezpieczeństwa podczas przechodzenia przez powłoki .Wymagamy aby przechodził przez trokar stapler odpowiedniego rozmiaru </t>
  </si>
  <si>
    <t xml:space="preserve">Jednorazowe nożyczki do operacji laparoskopowych, z możliwością podłączenia do monopolarnej koagulacji, o średnicy trzonu 5mm, długości trzonu 31cm, z możliwością rotacji o 360° </t>
  </si>
  <si>
    <t xml:space="preserve">Jednorazowe atraumatyczne narzędzie typu "clinch", o długości chwytaków 21mm i maksymalnym rozwarciu 32mm, o średnicy trzonu 5mm, długości trzonu 31cm, z systemem blokowania pozycji chwytaka (z możliwością wyłączenia systemu) </t>
  </si>
  <si>
    <t xml:space="preserve">Jednorazowy prepariusz laparoskopowy, z możliwością podłączenia do monopolarnej koagulacji, o średnicy trzonu 5mm, długości trzonu 31cm, z możliwością rotacji o 360° </t>
  </si>
  <si>
    <t xml:space="preserve">Jednorazowe narzędzie typu "grasper", o średnicy trzonu 5mm, długości trzonu 31cm, z możliwością rotacji o 360°, z systemem blokowania pozycji chwytaka (z możliwością wyłączenia systemu) </t>
  </si>
  <si>
    <t xml:space="preserve">Roztwór przeciwmgielny jednorazowego użytku, jałowy, do stosowania na narzędziach laparoskopowych jałowych; dostarczony w jałowym pojemniku zawierającym 6 gram roztworu </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</si>
  <si>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</si>
  <si>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Samorozprężalny worek do ewakuacji preparatu w zabiegach laparoskopowych, jednorazowego użytku, sterylny, wykonany z odpornego na zerwanie poliuretanu, z trzonem o średnicy 15mm i długości trzonu 29,5cm, o wymiarach 12,70x22,86cm i pojemności ok. 1500ml. Opakowanie typu plastikowa forma + Tyvec</t>
  </si>
  <si>
    <t xml:space="preserve">Pakiet 11 </t>
  </si>
  <si>
    <t xml:space="preserve">Jednorazowy zestaw do zabiegów laparoskopowych składajcy się z trokara o śr. 11mm z ostrzem liniowym, bezpieczny + dodatkowa kaniula 11mm (automatyczna uszczelka 5-11mm), trokar 5mm z ostrzem liniowym, bezpieczny + dodatkowa kaniula 5mm,  trokar i kaniula 5 i 11 mm posiadają zewnętrzne ożebrowanie, trokar i kaniula 11 mm posiadają 3-stopniowy zawór umożliwiający insuflację, zatrzymanie przepływu gazu oraz desuflację bez odłączania wężyka z CO2 + jednorazowa igła Verresa 120mm </t>
  </si>
  <si>
    <t xml:space="preserve">Jednorazowy trokar bezpieczny o średnicy 12mm, długości kaniuli 150mm, karbowana przeźroczysta kaniula, trokar typu bezostrzowego, automatyczna uszczelka w zakresie 5-12mm, posiadający 3-stopniowy zawór umożliwiający insuflację, zatrzymanie przepływu gazu oraz desuflację bez odłączania wężyka z CO2 </t>
  </si>
  <si>
    <t>Jednorazowy trokar bezpieczny o średnicy 12mm, długości kaniuli 150mm, karbowana przeźroczysta kaniula, trokar typu optycznego, automatyczna uszczelka w zakresie 5-12mm, posiadający 3-stopniowy zawór umożliwiający insuflację, zatrzymanie przepływu gazu oraz desuflację bez odłączania wężyka z CO2</t>
  </si>
  <si>
    <t xml:space="preserve">Trokar jednorazowy o średnicy 15mm, o długości 100mm , z karbowaną tuleją, z automatyczną redukcją 5-12mm i 10-15mm, typu bezostrzowego z plastikowym "ostrzem" i systemem bezpieczeństwa podczas przechodzenia przez powłoki .Wymagamy aby przechodził przez trokar stapler odpowiedniego rozmiaru </t>
  </si>
  <si>
    <t xml:space="preserve">Trokar 5-15 mm bezpieczny o długości 150 mm z systemem uszczelek przyjmującym narzędzia 5-15 bez konieczności używania dodatkowej redukcji, bezostrzowy, trójstopniowy zawór do insuflatora (insuflacja-stop-desuflacja), możliwość desuflacji bez odłączania wężyka CO2, karbowana, przeźroczysta kaniula </t>
  </si>
  <si>
    <t>Jednorazowe atraumatyczne narzędzie typu "clinch", o długości chwytaków 21mm i maksymalnym rozwarciu 32mm, o średnicy trzonu 5mm, długości trzonu 31cm, z systemem blokowania pozycji chwytaka (z możliwością wyłączenia systemu).</t>
  </si>
  <si>
    <t>Jednorazowy prepariusz laparoskopowy, z możliwością podłączenia do monopolarnej koagulacji, o średnicy trzonu 5mm, długości trzonu 31cm, z możliwością rotacji o 360° .</t>
  </si>
  <si>
    <t xml:space="preserve">Zestaw zawierający roztwór przeciwmgielny jednorazowego użytku, jałowy, do stosowania na narzędziach laparoskopowych jałowych; dostarczony w jałowym pojemniku zawierającym 6 gram roztworu i gąbka adhezyjna 4x4 cm </t>
  </si>
  <si>
    <t>Worek do pobierania próbek nie zawierający lateksu, poliuretanowy, jednorazowego użytku o wielkości 6-6,4x15 cm, pojemność 190 ml, długość trzonu 29,5 cm, z elastyczną metalową obręczą ułatwiającą pobieranie próbek (pełna metalowa i rozkładana obręcz oraz pierścień, za pośrednictwem którego można zerwać worek z metalowej obręczy i za pomocą przytwierdzonej do niego nici zaciągnąć jak sakiewkę i bezpiecznie ewakuować z brzucha) sztywny trzon średnicy 10 mm, ergonomiczna rękojeść nożycowa.</t>
  </si>
  <si>
    <t xml:space="preserve">Worek do pobierania próbek nie zawierający lateksu, poliuretanowy, jednorazowego użytku o wielkości 13x23 cm, pojemność 1500 ml, długość trzonu 29,5 cm, z elastyczną metalową obręczą ułatwiającą pobieranie próbek (pełna metalowa i rozkładana obręcz oraz pierścień, za pośrednictwem którego można zerwać worek z metalowej obręczy i za pomocą przytwierdzonej do niego nici zaciągnąć jak sakiewkę i bezpiecznie ewakuować z brzucha) sztywny trzon średnicy 15 mm, ergonomiczna rękojeść nożycowa. </t>
  </si>
  <si>
    <t xml:space="preserve">Pakiet 12 </t>
  </si>
  <si>
    <t>Jednorazowa elektroda monopolarna posiadająca standardowy tryb pracy monopolarnej w postaci cięcia i koagulacji oraz dodatkowo tryb pracy typu "Valleylab", współpracująca z platformą elektrochirurgiczną ForceTriad, każda elektroda posiada 3 przyciski oraz dodatkowo suwak do sterowania nastawieniami mocy bezpośrednio z pola jałowego.</t>
  </si>
  <si>
    <t>Jednorazowy przewód monopolarny zapewniający efekt noża ultradźwiękowego za pomocą prądu, współpracujący z generatorem Force Triad i wielorazowymi narzędziami laparoskopowymi z bolcem o śr. 4mm.</t>
  </si>
  <si>
    <t>Wielorazowa przedłużka do elektrod czynnych wielorazowych, o długości roboczej ok. 10cm i średnicy trzonka 2,4mm.</t>
  </si>
  <si>
    <t xml:space="preserve">Elektroda bierna jednorazowa, dwudzielna, niekierunkowa o powierzchni 150 cm2, z warstwą przewodzącego żelu w części aktywnej oraz z systemem ścisłego przylegania brzeżnego zapobiegającego przypadkowemu zalaniu w polu operacyjnym, każda elektroda posiada etykiety gotowe do wklejenia do protokołu operacyjnego zawierające następujące informacje: numer referencyjny, seria i data ważności, </t>
  </si>
  <si>
    <t>Wielorazowy przewód do elektrody biernej jednorazowego użytku, o długości 4,6 m, kompatybilny z elektrodami biernymi zaoferowanymi w pozycji 5, do stosowania z generatorami typu Valleylab</t>
  </si>
  <si>
    <t xml:space="preserve">Pakiet 13 </t>
  </si>
  <si>
    <t xml:space="preserve">Jednorazowe narzędzie do stapiania tkanek oraz zamykania naczyń krwionośnych i limfatycznych o średnicy do 7mm włącznie, z wbudowanym nożem zapewniającym funkcję cięcia, przeznaczone do zabiegów laparoskopowych, o długości trzonu 37cm, średnica trzonu 5mm, aktywacja za pomocą włącznika nożnego lub ręcznego, współpracujące z generatorem ForceTriad. </t>
  </si>
  <si>
    <t xml:space="preserve">Jednorazowe narzędzie do stapiania tkanek oraz zamykania naczyń krwionośnych i limfatycznych o średnicy do 7mm włącznie, z wbudowanym nożem zapewniającym funkcję cięcia, przeznaczone do zabiegów na otwarto, o długości trzonu ok. 18cm, aktywacja za pomocą włącznika nożnego lub ręcznego, współpracujące z generatorem ForceTriad. </t>
  </si>
  <si>
    <t>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współpracujące z generatorem ForceTriad.</t>
  </si>
  <si>
    <t>Jednorazowy atlas chirurgii otwartej do aparatu LigaSure , przeznaczony do preparowania, uszczelniania i rozdzielania tkanek, o długości trzonka 20 cm i średnicy 10 mm, z aktywacją w rękojeści</t>
  </si>
  <si>
    <t>Jednorazowe bezprzewodowe narzędzie do preparowania ultradźwiękowego, o długości trzonu 39 cm, srednica trzonu 5 mm (1 klucz dynamometryczny dołączony do każdego zestawu). Współpracujące z bezprzewodowym generatorem pracującym w technologii ultradźwiękowej. Wykonawca użyczy nieodpłatnie bezprzewodowy generator umożliwiający wykonanie procedur chirurgicznych.</t>
  </si>
  <si>
    <t xml:space="preserve">Pakiet 14 </t>
  </si>
  <si>
    <r>
      <rPr>
        <strike/>
        <sz val="8"/>
        <rFont val="Arial"/>
        <family val="2"/>
        <charset val="238"/>
      </rPr>
      <t xml:space="preserve"> </t>
    </r>
    <r>
      <rPr>
        <sz val="8"/>
        <rFont val="Arial"/>
        <family val="2"/>
        <charset val="238"/>
      </rPr>
      <t>Klipsownica laparoskopowaśr. 10 mm; dł. 33 cm, rozmiar XL, kompatybilna z klipsami polimerowymi o rozmiarze XL</t>
    </r>
  </si>
  <si>
    <t xml:space="preserve">
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0301-04XLE (kompatybilność potwierdzona w instrukcji obsługi klipsów)</t>
  </si>
  <si>
    <t>ładunek</t>
  </si>
  <si>
    <t>Pakiet 15</t>
  </si>
  <si>
    <t>Jednorazowa głowica z redukcją 5/10/12 mm z uszczelką zastawkową kompatybilna z wielorazową kaniulą typu YP Plus</t>
  </si>
  <si>
    <t>Retraktor wątrobowy typu Pretzel Flex, średnica 3mm lub 5 mm, szerokość po złożeniu 10 cm, długość 320 mm, wraz z luer-lock i rękawem do sterylizacji</t>
  </si>
  <si>
    <t>System instalacji narzędzi laparoskopowych do stołu operacyjnego typu Fast Clamp</t>
  </si>
  <si>
    <t xml:space="preserve">Wielorazowy grot 12 mm, dł.105 mm, typu Pencil Point, do trokara hybrydowego </t>
  </si>
  <si>
    <t>Wielorazowa tuleja 12 mm, dł.105 mm do trokara hybrydowego, wykonana z polimeru PEEK</t>
  </si>
  <si>
    <t>Wielorazowy grot 10 mm, dł. 75 mm, 105 mm i 150 mm do wyboru przez Zamawiającego, grot bezpieczny separujący lub z czubkiem w kształcie piramidy, do trokara hybrydowego</t>
  </si>
  <si>
    <t>Wielorazowa tuleja 10 mm, dł. 75 mm, 105 mm lub 150 mm do trokara hybrydowego wykonana z polimeru PEEK</t>
  </si>
  <si>
    <t>Grot wielorazowego użytku 5 mm, dł. 55 mm, 70 mm lub 95 mm do wyboru przez Zamawiającego przy składniu zamówień, bezpieczny, separacyjny do trokara hybrydowego</t>
  </si>
  <si>
    <t>Wielorazowa tuleja 5 mm, dł. 55mm, 70 mm lub 95 mm do wyboru przez Zamwiającego, do trokara hybrydowego wykonana z polimeru PEEK</t>
  </si>
  <si>
    <t xml:space="preserve">Pakiet 16 </t>
  </si>
  <si>
    <t>Uchwyt wielokrotnego użytku, możliwość 100 sterylizacji, zasilany akumulatorem litowo-jonowym, wyposażony w technologię E-Stapling™, jeden uchwyt do wszystkich narzędzi, wbudowany procesor z programem inteligentnej kontroli gwarantujący bezpieczniejszy zabieg. Uchwyt posiada trzy przyciski: przycisk zwalniania, przycisk zamykania/stosowania, przycisk otwierania oraz wskaźnik LED: wskaźnik zasilania, wskaźnik stanu, wskaźnik połączenia, W zestawie prowadnica akumulatora i pokrętło do awaryjnego otwierania.</t>
  </si>
  <si>
    <t>Ładowarka do baterii</t>
  </si>
  <si>
    <t>Kosz do sterylizacji</t>
  </si>
  <si>
    <t>Jednorazowy stapler okrężny, długości 18mm, wygięty, z kontrolowanym dociskiem tkanki i regulowaną wysokością zamknięcia zszywki o wymiarze  1,2 mm, 1,5mm, 2,0 mm. Rozmiary staplera: 21,25,29,31,33 mm. Wysokość otwartej zszywki minimum 5,0 mm. Ergonomiczny kształt staplera pozwala na łatwą aplikację.</t>
  </si>
  <si>
    <t>Jednorazowy stapler okrężny, długości 18mm, prosty, z kontrolowanym dociskiem tkanki i regulowaną wysokością zamknięcia zszywki o wymiarze  1,2 mm, 1,5mm, 2,0 mm. Rozmiary staplera: 21,25,29,31,33 mm. Wysokość otwartej zszywki minimum 5,0 mm. Ergonomiczny kształt staplera pozwala na łatwą aplikację.</t>
  </si>
  <si>
    <t>Jednorazowy stapler okrężny, XL długości 28mm, wygięty, z kontrolowanym dociskiem tkanki i regulowaną wysokością zamknięcia zszywki o wymiarze  1,2 mm, 1,5mm, 2,0 mm. Rozmiary staplera: 21,25,29,31,33 mm. Wysokość otwartej zszywki minimum 5,0 mm. Ergonomiczny kształt staplera pozwala na łatwą aplikację.</t>
  </si>
  <si>
    <t>Jednorazowa jednostka napędowa endoskopowego noża liniowego rozmiar S, długość ramienia 65mm, artykulacja 55⁰, maksymalna ilość strzałów 24</t>
  </si>
  <si>
    <t>Jednorazowa jednostka napędowa endoskopowego noża liniowego rozmiar M, długość ramienia 155mm, artykulacja 55⁰, maksymalna ilość strzałów 24</t>
  </si>
  <si>
    <t>Jednorazowa jednostka napędowa endoskopowego noża liniowego rozmiar L, długość ramienia 250mm, artykulacja 55⁰, maksymalna ilość strzałów 24</t>
  </si>
  <si>
    <t>Klipsy tytanowe rozmiar S o wymiarach przed zamknięciem 3,2 mm i 3,7 mm po zamknięciu, pojedynczy podłużny rowek wzdłuż całej wewnętrznej powierzchni klipsa, kompatybilne z klipsownicami o przekroju szczęk w kształcie litery V 50-60O, do każdego zasobnika dwie samoprzylepne naklejki do umieszczenia w dokumentacji medycznej; ładunek zawierający 6 szt. klipsów, kompatybilne z posiadaną przez Zamawiającego klipsownicą ref. 0301-07S20 (kompatybilność potwierdzona w instrukcji obsługi klipsów)</t>
  </si>
  <si>
    <t>Ładunek</t>
  </si>
  <si>
    <t>Klipsy tytanowe rozmiar SM o wymiarach przed zamknięciem 4,1 mm i 4,7 mm po zamknięciu, pojedynczy podłużny rowek wzdłuż całej wewnętrznej powierzchni klipsa, kompatybilne z klipsownicami o przekroju szczęk w kształcie litery V 50-60O, do każdego zasobnika dwie samoprzylepne naklejki do umieszczenia w dokumentacji medycznej; ładunek zawierający 6 szt. klipsów, kompatybilne z posiadaną przez Zamawiającego klipsownicą ref. 0301-07SM20 (kompatybilność potwierdzona w instrukcji obsługi klipsów)</t>
  </si>
  <si>
    <t>Klipsy tytanowe rozmiar ML o wymiarach przed zamknięciem 8,1 mm i 9,1 mm po zamknięciu, pojedynczy podłużny rowek wzdłuż całej wewnętrznej powierzchni klipsa, kompatybilne z klipsownicami o przekroju szczęk w kształcie litery V 50-60O, do każdego zasobnika dwie samoprzylepne naklejki do umieszczenia w dokumentacji medycznej; ładunek zawierający 6 szt. klipsów, kompatybilne z klipsownicą z poz. nr 6 (kompatybilność potwierdzona w instrukcji obsługi klipsów)</t>
  </si>
  <si>
    <t>Wielorazowa klipsownica do chirurgii otwartej, rozmiar S, uchwyt szczęk w kształcie litery V 50-60O, długość 15-20 cm, kolor rękojeści zgodny z kolorem zasobnika z klipsami.</t>
  </si>
  <si>
    <t>Wielorazowa klipsownica do chirurgii otwartej, rozmiar SM, uchwyt szczęk w kształcie litery V 50-60O, długość 15-20 cm, kolor rękojeści zgodny z kolorem zasobnika z klipsami.</t>
  </si>
  <si>
    <t>Wielorazowa klipsownica laparoskopowa, rozmiar ML, bransze podgięte pod kątem 25O, uchwyt szczęk w kształcie litery V 50-60O, rotacja trzonu 360 stopni, długość robocza 33cm, średnica trzonu 10mm</t>
  </si>
  <si>
    <t>Laparoskopowy woreczek ekstrakcyjny, pojemność 200, 400 i 800 ml (do wyboru przez Zamawiającego), w polietylenowej rurce z wypychaczem do trokara 10 mm, ściągacz z pamięcią kształtu wykonany z nitinolu</t>
  </si>
  <si>
    <t>Klesazczyki okienkowe bipolarne dł ramienia roboczego 38cm, średnica 8mm z zapięciem</t>
  </si>
  <si>
    <t>Hak monopolarny dł ramienia roboczego 38cm, średnica 8mm z zapięciem</t>
  </si>
  <si>
    <t>Kabel połączeniowy do instrumentów bipolarnych dł 5m, strona przyrządu:podwójny trzpień wtyk US, stronaurządzenia;Erbe ACC/ICC, VIO, Storz</t>
  </si>
  <si>
    <t>Uchwyt elektrody 4mm, szeroki, 2 przyciski, kabel 4m, wtyk 3-pin</t>
  </si>
  <si>
    <t>Uchwyt jednorazowy z elektrodą, nóż, 2 przyciski, kabel dł 3m, wtyk 3-pin, sterylny</t>
  </si>
  <si>
    <t>Kabel elektrody neutralnej jednorazowej, dł 3m, wtyk płaski</t>
  </si>
  <si>
    <t>Elektroda argonowa sztywna do koagulacji, dł robocza 25mm, śr 5mm</t>
  </si>
  <si>
    <t>Lancet prosty 14mm argonowy sztywny, dł robocza 40mm, śr 5mm</t>
  </si>
  <si>
    <t>Włącznik nożny 1-przyciskowy, bezprzewodowy, do koagulacji, współpracujący z aparatmen Spectrum</t>
  </si>
  <si>
    <t>Klipsownica wielokrotnego użytku przeznaczona do zabiegów endoskopowych, kompatybilna z klipsami tytanowymi, średnio-dużymi typu LT300. długość ramienia 33 cm, średnica ramienia 10 mm</t>
  </si>
  <si>
    <t>Uniwersalna rękojeść do staplera, do minimum 25 
strzałów podczas jednej operacji, długość trzonu 6 
cm, średnica trzonu 12 mm współpracująca z 
ładunkami 30, 45 oraz 60 mm, z możliwością 
artykulacji do 45 stopni (5 pozycji pośrednich na 
stronę oraz pozycja neutralna 0°), możliwość 
otwierania bransz staplera poprzez wypchnięcie 
dźwigni zamykająco-spustowej, obrotowa 360 
stopni, gumowana rękojeść</t>
  </si>
  <si>
    <t>Uniwersalna rękojeść do staplera laparoskopowego, 
do minimum 25 strzałów podczas jednej operacji, 
długość trzonu 16 cm, średnica trzonu 12 mm 
współpracująca z ładunkami 30, 45 oraz 60 mm, z 
możliwością artykulacji do 45 stopni (5 pozycji 
pośrednich na stronę oraz pozycja neutralna 0°), 
możliwość otwierania bransz staplera poprzez 
wypchnięcie dźwigni zamykająco
-spustowej, 
obrotowa 360 stopni, gumowana rękojeść</t>
  </si>
  <si>
    <t>Uniwersalna rękojeść do staplera laparoskopowego, 
do minimum 25 strzałów podczas jednej operacji, 
długość trzonu 26 cm, średnica trzonu 12 mm 
współpracująca z ładunkami 30, 45 oraz 60 mm, z 
możliwością artykulacji do 45 stopni (5 pozycji 
pośrednich na stronę oraz pozycja neutralna 0°), 
możliwość otwierania bransz staplera poprzez 
wypchnięcie dźwigni zamykająco
-spustowej, 
obrotowa 360 stopni, gumowana rękojeść</t>
  </si>
  <si>
    <t>Ładunek z nożem do staplera endoskopowego 
jednorazowego użytku długości 60 mm z możliwością 
zginania do 45°, ruchome kowadełko, wysokość 
zszywek tytanowych 3,5 mm do tkanki normalne</t>
  </si>
  <si>
    <t>Ładunek z nożem do staplera endoskopowego 
jednorazowego użytku długości 60 mm z możliwością 
zginania do 45°, ruchome kowadełko, wysokość 
zszywek tytanowych 3,5 mm do tkanki normalnej lub 
4,8 mm do tkanki grubej (wymaga trokara o średnicy 15 
mm).</t>
  </si>
  <si>
    <t>Ładunek z nożem do staplera endoskopowego 
jednorazowego użytku długości 60 mm z możliwością 
zginania do 45°, sztywne kowadełko, stopniowana 
powierzchnia ładunku, wysokość zszywek tytanowych 
od wewnątrz 4,0-4,5-5,0 mm do tkanki bardzo grubej, 
wymaga trokara o średnicy 15 mm</t>
  </si>
  <si>
    <t>Ładunek z nożem do staplera endoskopowego 
jednorazowego użytku długości 45 mm z możliwością 
zginania do 45°, sztywne kowadełko, stopniowana 
powierzchnia ładunku, wysokość zszywek 
tytanowych od wewnątrz 2,0
-2,5
-3,0 mm do tkanki 
naczyniowo
-średniej</t>
  </si>
  <si>
    <t xml:space="preserve">Ładunek z nożem do staplera endoskopowego 
jednorazowego użytku długości 45 mm z możliwością 
zginania do 45°, sztywne kowadełko, stopniowana 
powierzchnia ładunku, wysokość zszywek tytanowych 
od wewnątrz 2,0-2,5-3,0 mm do tkanki naczyniowo_x0002_średniej lub 3,0-3,5-4,0 mm do tkanki średnio-grubej. </t>
  </si>
  <si>
    <t>Ładunki sterylne do uniwersalnego staplera 
laparoskopowego zamykająco-tnące z nożem w 
magazynku, umieszczające 6 rzędów tytanowych 
zszywek(3 + 3), o długości linii szwów 45mm, 
posiadające artykulację 45° w dwie strony, 
przeznaczone do tkanki naczyniowej, o wysokości 
zszywek przed zamknięciem 2,0-2,0-2,0mm, pasujące 
do jednej uniwersalnej rękojeści dla wszystkich 
rodzajów ładunków.</t>
  </si>
  <si>
    <t>Ładunek z nożem do staplera endoskopowego 
jednorazowego użytku długości 60 mm ,z możliwością 
zginania do 45º, sztywne kowadełko,stopniowana 
powierzchnia ładunku, 3 wysokości zszywek tytanowych 
od wewnątrz 3,0,-3,5-4,0 mm- do tkanki średnio-grubej 
. Szczęki staplera pokryte wchłanianym materiałem 
wzmacniającym linie szwu.</t>
  </si>
  <si>
    <t>Stapler liniowy z nowym nożem w każdym ładunku, 
długość 100 mm, ładowalny do 8 strzałów, zszywki 
tytanowe obustronnie spłaszczone na całej długości, 
wysokość zszywek 3,8 mm, rękojeść gumowana, brak 
pinu na ładunku, system zabezpieczający przed 
przedwczesnym wystrzyleniem ładunku oraz 
plastikowa osłona noża uruchamiana po wystrzeleniu 
ładunku zabezpieczająca przed jego ponownym 
zamknięciem i użyciem, obustronny mechanizm 
wystrzału, sterylny, jednorazowego użytku</t>
  </si>
  <si>
    <t>S
Stapler liniowy z nowym nożem w każdym ładunku, 
długość 100 mm, ładowalny do 8 strzałów, zszywki 
tytanowe obustronnie spłaszczone na całej długości, 
wysokość zszywek 4,8 mm, rękojeść gumowana, brak 
pinu na ładunku, system zabezpieczający przed 
przedwczesnym wystrzyleniem ładunku oraz 
plastikowa osłona noża uruchamiana po wystrzeleniu 
ładunku zabezpieczająca przed jego ponownym 
zamknięciem i użyciem, obustronny mechanizm 
wystrzału, sterylny, jednorazowego użytku</t>
  </si>
  <si>
    <t>Ładunek do staplera liniowego z nożem w ładunku, 
długość 100 mm, wysokość zszywek 3,8 mm, zszywki 
tytanowe obustronnie spłaszczone na całej długości, 
sterylny, jednorazowego użytku</t>
  </si>
  <si>
    <t>Jednorazowa rękojeść staplera elektrycznego z nożem w ładunku, a nie w rękojeści. Przegub umożliwiający obustronne zgięcie (artykulację) ramienia. Część dystalna (z ładunkiem) z możliwością swobodnego obrotu w każdym kierunku, odginająca się od osi narzędzia do minimum 55 stopni, z minimum 5-stopniową skalą wygięcia. Rotacja realizowana poprzez pokrętło wokół osi narzędzia. 
- Długość rdzenia z uchwytem (laparoskopowa) przeznaczona do ładunków 45 mm wynosi 580mm
- Długość rdzenia z uchwytem (laparoskopowa) przeznaczona do ładunków 60 mm wynosi 596mm (+/- 2cm)
- Długość rdzenia z uchwytem (bariatryczna) przeznaczona do ładunków 45 mm wynosi 680mm (+/- 2cm)
- Długość rdzenia z uchwytem (bariatryczna) przeznaczona do ładunków 60 mm wynosi 696mm (+/- 2cm)
(do wyboru przez Zamawiającego). 
Rękojeść z wbudowanym wskaźnikiem stanu naładowania baterii. Bateria przewidziana na min. 12 użyć. Funkcja dźwiękowej sygnalizacji wstępnej kompresji tkanki po 15 sekundach. Posiada system awaryjnego cofania noża w przypadku jego blokady za pomocą dźwigni, dźwignia zabezpieczone przed ich przypadkowym użyciem. Podświetlany przycisk bezpieczeństwa wymagający jego dezaktywacji przed wystrzeleniem ładunku. Możliwość pracy staplerem przez trokar 12mm w zakresie wszystkich kolorów łądunków.</t>
  </si>
  <si>
    <t xml:space="preserve">Jednorazowy ładunek liniowy kodowany kolorami do powyższych staplerów endoskopowych, umożliwiającego wykonanie zespolenia na dł. 45 lub 60 mm, ładowany w szczęki staplera. Ładunek wyposażony w zszywki o wysokości odpowiednio:
Biały – 45/60mm – otwarte 2,4-2,5 mm, zamknięte 0,9-1,0 mm
Niebieski – 45/60mm – otwarte 3,4-3,5 mm, zamknięte 1,4-1,5 mm
Złoty – 45/60mm – otwarte 3,7-3,8 mm, zamknięte 1,65-1,75 mm
Zielony – 45/60mm – otwarte 4,0-4,1 mm, zamknięte 1,9-2,0 mm
Czarny – 45/60mm – otwarte 4,3-4,4 mm, zamknięte 2,1-2,2 mm
Liczba rzędów zszywek: 6 (po trzy rzędy z każdej strony linii cięcia)
</t>
  </si>
  <si>
    <t xml:space="preserve">Przetwornik ultradźwiękowy, wielokrotnego użytku, pozwalający na wykonanie 100 zabiegów. Możliwość mycia przetwornika w myjce oraz sterylizacji w autoklawie.  Kabel przetwornika dł 290cm (+/-10cm) </t>
  </si>
  <si>
    <t>Jednorazowe  narzędzie do preparowania ultradźwiękowego, o długości trzonu 14cm, 23cm, 36cm, 45cm, średnica trzonu 5,5mm. Urządzenie pozwalające na pracę w dwóch trybach: max i min. dostępnych z dwóch przycisków. Narzędzie współpracujące z generatorem ultradźwiękowym. Szczęki urządzenia zakrzywione, precyzyjne. Długość uchwytu  11,5cm (+/-) 5mm,  wyposażone w miejsce montażu przetwornika. Rotacja 360 stopni.</t>
  </si>
  <si>
    <t>Worki laparoskopowe, tzw. „endobagi”.  worki o pojemości:  200ml Worki wyposażone w samorozprężalne, metalowe ramiona, materiał worka z podwójnym szwem.</t>
  </si>
  <si>
    <t>Worki laparoskopowe, tzw. „endobagi”. worki o pojemości: od  410ml, . Worki wyposażone w samorozprężalne, metalowe ramiona, materiał worka z podwójnym szwem</t>
  </si>
  <si>
    <t>Worki laparoskopowe, tzw. „endobagi”. worki o pojemości:   920ml. Worki wyposażone w samorozprężalne, metalowe ramiona, materiał worka z podwójnym szwem</t>
  </si>
  <si>
    <t>Worki laparoskopowe, tzw. „endobagi”.  worki o pojemości: 1540ml. Worki wyposażone w samorozprężalne, metalowe ramiona, materiał worka z podwójnym szwem</t>
  </si>
  <si>
    <t>Syntetyczny, biodegradowalnym klej chirurgiczny na bazie cyjanoakrylanu, w postaci bladożółtego, przezroczystego płynu gotowego do użycia, poj. 0,50ml. Start polimeryzacji po 1-2 sek, max odporność mechaniczna po 60-90 sek, temperatura polimeryzacji 45ºC.</t>
  </si>
  <si>
    <t>Jednorazowe urządzenie rozpylające do operacji laparoskopowych za pomocą gazu przeznaczone do kleju. Czas efektywnej pracy 8 minut</t>
  </si>
  <si>
    <t>Jednorazowe urządzenie rozpylające klej do laparotomii za pomocą gazu. Czas efektywnej pracy 8 minut</t>
  </si>
  <si>
    <t>Cewnik do laparoskopowego, punktowego podawania kleju.
Urządzenie składa się z pustego cewnika z wejściem typu luer, z elastyczną długą końcówką oraz prowadnika.</t>
  </si>
  <si>
    <t>Elektroda inwazyjna sterylna jednorazowa monopolarna elektrochirurgiczna (metalowa elektroda dostarczajaca energię o częstotliwości radiowej do tkanek) przeznaczona do hemostatycznego uszczelniania, koagulacji i cięcia ( w trybie pracy DUAL) tkanek miękkich. Przeznaczona do stosowania w wątrobie, nerkach, trzustce i śledzionie, zarówno w procedurze otwartej i laparoskopowej u pacjentów wymagajacych uszczelnienia hemostatycznego, koagulacji i/lub przecięcia tkanek miękkich podczas oparacji. Średnica elektrody 3,5 lub 8mm, Długość urządzenia (bez kabli) 205 +/- 5mm (COAG i DUAL) lub 448 +/- 5mm (COAG i DUAL), długość przewodu elektrycznego ok. 4m, długość przewodów układu chłodzenia: przewód dopływowy 5m, przewód odpływowy ok.3m. Elektroda 3mm lub 5mm do laparoskopii lub laparotomii, z nożem lub bez. Zamawiający każdorazowo określi rodzaj elektrody podczas zamówienia.</t>
  </si>
  <si>
    <t>Generator RF :•	Napięcie wejściowe: 100-240 V / 50 – 60 Hz
•	Częstotliwość wyjściowa: 350 kHz
•	Maksymalne napięcie wyjściowe bez obciążenia: 190 V (rms)
•	Impedancja obciążeniowa: 100 
•	Maksymalna moc w zalecanych warunkach atmosferycznych: 200 W
•	Maksymalne natężenie prądu wyjściowego: 0 - 9 (200 mA na krok) *</t>
  </si>
  <si>
    <t>x</t>
  </si>
  <si>
    <t>Pompa do soli fizjologicznej*</t>
  </si>
  <si>
    <t xml:space="preserve">* Pozycja 2 i 3 bezpłatne użyczenie na czas trwania umowy </t>
  </si>
  <si>
    <t>Jednorazowy stapler liniowy z nożem o dł. linii szwu 60mm załadowany ładunkiem w kolorze czarnym do tkanki bardzo grubej, wyposażony w 6 rzędów zszywek, zszywki ze stopu tytanu 4 o wysokości 4,5 mm, po zamknięciu 2,3mm. - kompatybilny z uchwytem  z pakietu 16 z  poz 1</t>
  </si>
  <si>
    <t>Jednorazowy stapler liniowy z nożem o dł. linii szwu 60mm załadowany ładunkiem w kolorze zielonym do tkanki grubej, wyposażony w 6 rzędów zszywek, zszywki ze stopu tytanu 4 o wysokości 4,2 mm, po zamknięciu 2,0mm. - kompatybilny z uchwytem  z pakietu 16 z  poz 1</t>
  </si>
  <si>
    <t>Jednorazowy stapler liniowy z nożem o dł. linii szwu 60mm załadowany ładunkiem w kolorze żółtym do tkanki regularnej/grubą, wyposażony w 6 rzędów zszywek, zszywki ze stopu tytanu 4 o wysokości 3,8 mm, po zamknięciu 1,8mm. - kompatybilny z uchwytem  z pakietu 16 z  poz 1</t>
  </si>
  <si>
    <t>Jednorazowy stapler liniowy z nożem o dł. linii szwu 60mm załadowany ładunkiem w kolorze niebieskim do tkanki regularnej, wyposażony w 6 rzędów zszywek, zszywki ze stopu tytanu 4 o wysokości 3,5 mm, po zamknięciu 1,5mm. - kompatybilny z uchwytem  z pakietu 16 z  poz 1</t>
  </si>
  <si>
    <t>Jednorazowy stapler liniowy z nożem o dł. linii szwu 60mm załadowany ładunkiem w kolorze białym do tkanki cienkiej/naczyniowej, wyposażony w 6 rzędów zszywek, zszywki ze stopu tytanu 4 o wysokości 2,5 mm, po zamknięciu 1,0mm. - kompatybilny z uchwytem  z pakietu 16 z  poz 1</t>
  </si>
  <si>
    <t>Jednorazowy stapler liniowy z nożem o dł. linii szwu 45mm załadowany ładunkiem w kolorze zielonym do tkanki grubej, wyposażony w 6 rzędów zszywek, zszywki ze stopu tytanu 4 o wysokości 4,2 mm, po zamknięciu 2,0mm. - kompatybilny z uchwytem  z pakietu 16 z  poz 1</t>
  </si>
  <si>
    <t>Jednorazowy stapler liniowy z nożem o dł. linii szwu 45mm załadowany ładunkiem w kolorze żółtym do tkanki regularnej/grubą, wyposażony w 6 rzędów zszywek, zszywki ze stopu tytanu 4 o wysokości 3,8 mm, po zamknięciu 1,8mm. - kompatybilny z uchwytem  z pakietu 16 z  poz 1</t>
  </si>
  <si>
    <t>Jednorazowy stapler liniowy z nożem o dł. linii szwu 45mm załadowany ładunkiem w kolorze niebieskim do tkanki regularnej, wyposażony w 6 rzędów zszywek, zszywki ze stopu tytanu 4 o wysokości 3,5 mm, po zamknięciu 1,5mm. - kompatybilny z uchwytem  z pakietu 16 z  poz 1</t>
  </si>
  <si>
    <t>Jednorazowy stapler liniowy z nożem o dł. linii szwu 45mm załadowany ładunkiem w kolorze białym do tkanki cienkiej/naczyniowej, wyposażony w 6 rzędów zszywek, zszywki ze stopu tytanu 4 o wysokości 2,5 mm, po zamknięciu 1,0mm. - kompatybilny z uchwytem  z pakietu 16 z  poz 1</t>
  </si>
  <si>
    <t>Jednorazowy stapler liniowy z nożem o dł. linii szwu 30mm załadowany ładunkiem w kolorze niebieskim do tkanki regularnej, wyposażony w 6 rzędów zszywek, zszywki ze stopu tytanu 4 o wysokości 3,5 mm, po zamknięciu 1,5mm. - kompatybilny z uchwytem  z pakietu 16 z  poz 1</t>
  </si>
  <si>
    <t>Jednorazowy stapler liniowy z nożem o dł. linii szwu 30mm załadowany ładunkiem w kolorze białym do tkanki cienkiej/naczyniowej, wyposażony w 6 rzędów zszywek, zszywki ze stopu tytanu 4 o wysokości 2,5 mm, po zamknięciu 1,0mm. - kompatybilny z uchwytem  z pakietu 16 z  poz 1</t>
  </si>
  <si>
    <t>Jednorazowy stapler liniowy z nożem o dł. linii szwu 45mm załadowany ładunkiem w kolorze czarnym do tkanki bardzo grubej, wyposażony w 6 rzędów zszywek, zszywki ze stopu tytanu 4 o wysokości 4,5 mm, po zamknięciu 2,3mm.  - kompatybilny z uchwytem  z pakietu 16 z  poz 1</t>
  </si>
  <si>
    <t>Pakiet 17</t>
  </si>
  <si>
    <t xml:space="preserve">Pakiet  18 </t>
  </si>
  <si>
    <t xml:space="preserve">Pakiet  19 - Narzędzia monopolarne do aparatu ES350A  </t>
  </si>
  <si>
    <t xml:space="preserve">Pakiet 20 </t>
  </si>
  <si>
    <t xml:space="preserve">Pakiet 21 </t>
  </si>
  <si>
    <t>Pakiet 22</t>
  </si>
  <si>
    <t>Pakiet 23</t>
  </si>
  <si>
    <t>Pakiet 24</t>
  </si>
  <si>
    <r>
      <t>Jednorazowy skalpel ultradżwiękowy, o średnicy 5,5 mm, z uchwytem pistoletowym z możliwością cięcia i koagulacji. Zakrzywiona bransza aktywna. Długość trzonu 13 cm, 22 cm, 35 cm, 45 cm lub końcówki typu nożycowego 9 cm i 17 cm do wyboru przez Zamawiającego. Końcówka z przyciskami aktywującymi Max i Min. Sprzęt kompatybilny z generatorem typu Y16-E.</t>
    </r>
    <r>
      <rPr>
        <sz val="8"/>
        <color rgb="FFFF0000"/>
        <rFont val="Arial"/>
        <family val="2"/>
        <charset val="238"/>
      </rPr>
      <t xml:space="preserve"> (* Generator w użyczenie)</t>
    </r>
  </si>
  <si>
    <t>Elektroda neutralna jednorazowa typu EMED SAFE, hydrożel, dzielona, dla dorosłych i dzieci, 176x122mm, 110cm2</t>
  </si>
  <si>
    <r>
      <t xml:space="preserve">Generator ultradźwiękowy, wyposażony w ekran ciekłokrystaliczny, dotykowy, zapewnia wyświetlanie interfejsu operacyjnego, monitorowanie stanu urządzenia. Możliwa aktywacja energii za pomocą rękojeści skalpela lub poprzez sterowanie włącznikiem nożnym.
Generator wyposażony w funkcjię automatycznego dostosowania wyjściowej energii ultradźwiękowej w zależności od informacji zwrotnej z różnych tkanek.
Komunikat  pozostałych aktywacji przetwornika będzie wskazywał na wyświetlaczu Generatora, gdy pozostała aktywacja jest mniejsza niż 10
Generator posiada dwa tryby pracy: pierwszy może być ustawiany przez użytkownika w zakresie od 1 do 5 za pomocą przycisków na wyświetlaczu interfejsu. Tryb drugi jest zawsze utrzymywany na poziomie 5. W przypadku awarii urządzenia, elementu lub komponentu, na ekranie zostanie wyświetlony kod błędu. Generator wyposażony w przycisk standby, gniazdo przetwornika. Waga nominalna 7kg. 
</t>
    </r>
    <r>
      <rPr>
        <b/>
        <sz val="8"/>
        <color rgb="FFFF0000"/>
        <rFont val="Arial"/>
        <family val="2"/>
        <charset val="238"/>
      </rPr>
      <t>Wykonawca zobowiązuje się do dzierżawy generatora w okresie trwania umowy. Serwis i przegląd bezpłatny, zagwarantowany przez firmę w ciągu trwania umowy</t>
    </r>
  </si>
  <si>
    <t>m-ce</t>
  </si>
  <si>
    <t>Załącznik nr 2 do SWZ 94/PN/ZP/D/2023</t>
  </si>
  <si>
    <t xml:space="preserve">Proszek hemostatyczny 3g, pochodzenia roślinnego na bazie skrobi, działanie przeciwzrostowe potwierdzone w Deklaracji Zgodności, zdolność wchłaniania 1 gram minimum 45ml wody, siła adhezji minimum 0,3 N dla roztworu proszku 1 g w 20 ml wody,pełna hemostaza w zakresie 2-3 minut( parametry potwierdzone w certyfikowanym laboratorium), aplikator trwale złączony z buteleczką, gotowy do użycia natychmiast po otwarciu, podwójne opakowanie pozwalające na wprowadzenie butelki w sterylne pole operacyjne, możliwość zastosowania w postaci żelu lub pasty, produkt klasy III, sterylny. </t>
  </si>
  <si>
    <t>Proszek hemostatyczny 1g, pochodzenia roślinnego na bazie skrobi, działanie przeciwzrostowe potwierdzone w Deklaracji Zgodności, zdolność wchłaniania 1 gram minimum 45ml wody, siła adhezji minimum 0,3 N dla roztworu proszku 1 g w 20 ml wody,pełna hemostaza w zakresie 2-3 minut( parametry potwierdzone w certyfikowanym laboratorium), aplikator trwale złączony z buteleczką, gotowy do użycia natychmiast po otwarciu, podwójne opakowanie pozwalające na wprowadzenie butelki w sterylne pole operacyjne, możliwość zastosowania w postaci żelu lub pasty, produkt klasy III, sterylny.</t>
  </si>
  <si>
    <t>Proszek hemostatyczny 5g, pochodzenia roślinnego na bazie skrobi, działanie przeciwzrostowe potwierdzone w Deklaracji Zgodności, zdolność wchłaniania 1 gram minimum 45ml wody, siła adhezji minimum 0,3 N dla roztworu proszku 1 g w 20 ml wody,pełna hemostaza w zakresie 2-3 minut( parametry potwierdzone w certyfikowanym laboratorium), aplikator trwale złączony z buteleczką, gotowy do użycia natychmiast po otwarciu, podwójne opakowanie pozwalające na wprowadzenie butelki w sterylne pole operacyjne, możliwość zastosowania w postaci żelu lub pasty, produkt klasy III, sterylny.</t>
  </si>
  <si>
    <t xml:space="preserve">b)Trokar jednorazowy o średnicy 15mm, o długości  150mm, z karbowaną tuleją, z automatyczną redukcją 5-12mm i 10-15mm, typu bezostrzowego z plastikowym "ostrzem" i systemem bezpieczeństwa podczas przechodzenia przez powłoki .Wymagamy aby przechodził przez trokar stapler odpowiedniego rozmiaru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</si>
</sst>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15]General"/>
    <numFmt numFmtId="165" formatCode="_-* #,##0.00&quot; zł&quot;_-;\-* #,##0.00&quot; zł&quot;_-;_-* \-??&quot; zł&quot;_-;_-@_-"/>
    <numFmt numFmtId="166" formatCode="#,##0.00&quot; zł&quot;"/>
    <numFmt numFmtId="167" formatCode="_-* #,##0.00\ _z_ł_-;\-* #,##0.00\ _z_ł_-;_-* \-??\ _z_ł_-;_-@_-"/>
    <numFmt numFmtId="168" formatCode="yyyy\-mm\-dd"/>
    <numFmt numFmtId="169" formatCode="#\ ??/??"/>
    <numFmt numFmtId="170" formatCode="#,##0.00\ &quot;zł&quot;"/>
    <numFmt numFmtId="171" formatCode="_-* #,##0.00\ _z_ł_-;\-* #,##0.00\ _z_ł_-;_-* &quot;-&quot;??\ _z_ł_-;_-@_-"/>
  </numFmts>
  <fonts count="21" x14ac:knownFonts="1">
    <font>
      <sz val="11"/>
      <color rgb="FF000000"/>
      <name val="Calibri"/>
      <family val="2"/>
      <charset val="238"/>
    </font>
    <font>
      <sz val="10"/>
      <name val="Arial CE"/>
      <family val="2"/>
      <charset val="238"/>
    </font>
    <font>
      <b/>
      <sz val="8"/>
      <name val="Arial"/>
      <family val="2"/>
      <charset val="238"/>
    </font>
    <font>
      <sz val="8"/>
      <name val="Arial"/>
      <family val="2"/>
      <charset val="238"/>
    </font>
    <font>
      <sz val="8"/>
      <color rgb="FF000000"/>
      <name val="Arial"/>
      <family val="2"/>
      <charset val="238"/>
    </font>
    <font>
      <b/>
      <sz val="8"/>
      <color rgb="FF000000"/>
      <name val="Arial"/>
      <family val="2"/>
      <charset val="238"/>
    </font>
    <font>
      <sz val="8"/>
      <color rgb="FFFF0000"/>
      <name val="Arial"/>
      <family val="2"/>
      <charset val="238"/>
    </font>
    <font>
      <i/>
      <sz val="8"/>
      <name val="Arial"/>
      <family val="2"/>
      <charset val="238"/>
    </font>
    <font>
      <strike/>
      <sz val="8"/>
      <name val="Arial"/>
      <family val="2"/>
      <charset val="238"/>
    </font>
    <font>
      <sz val="11"/>
      <name val="Times New Roman"/>
      <family val="1"/>
      <charset val="238"/>
    </font>
    <font>
      <sz val="8"/>
      <color rgb="FFFFFFFF"/>
      <name val="Arial"/>
      <family val="2"/>
      <charset val="238"/>
    </font>
    <font>
      <b/>
      <sz val="8"/>
      <color rgb="FFFF0000"/>
      <name val="Arial"/>
      <family val="2"/>
      <charset val="238"/>
    </font>
    <font>
      <sz val="11"/>
      <color rgb="FF000000"/>
      <name val="Calibri"/>
      <family val="2"/>
      <charset val="238"/>
    </font>
    <font>
      <sz val="8"/>
      <name val="Arial"/>
      <family val="2"/>
    </font>
    <font>
      <sz val="8"/>
      <color theme="1"/>
      <name val="Arial"/>
      <family val="2"/>
      <charset val="238"/>
    </font>
    <font>
      <sz val="10"/>
      <name val="Arial"/>
      <family val="2"/>
      <charset val="238"/>
    </font>
    <font>
      <sz val="10"/>
      <name val="Arial"/>
      <family val="2"/>
    </font>
    <font>
      <sz val="9"/>
      <name val="Arial"/>
      <family val="2"/>
      <charset val="238"/>
    </font>
    <font>
      <b/>
      <sz val="8"/>
      <name val="Tahoma"/>
      <family val="2"/>
      <charset val="238"/>
    </font>
    <font>
      <b/>
      <sz val="10"/>
      <name val="Arial"/>
      <family val="2"/>
      <charset val="238"/>
    </font>
    <font>
      <sz val="10"/>
      <color rgb="FFFF0000"/>
      <name val="Arial"/>
      <family val="2"/>
      <charset val="238"/>
    </font>
  </fonts>
  <fills count="7">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8F8F8"/>
        <bgColor indexed="64"/>
      </patternFill>
    </fill>
    <fill>
      <patternFill patternType="solid">
        <fgColor theme="0"/>
        <bgColor rgb="FFFFFF00"/>
      </patternFill>
    </fill>
    <fill>
      <patternFill patternType="solid">
        <fgColor theme="0"/>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8">
    <xf numFmtId="0" fontId="0" fillId="0" borderId="0"/>
    <xf numFmtId="167" fontId="12" fillId="0" borderId="0" applyBorder="0" applyProtection="0"/>
    <xf numFmtId="165" fontId="12" fillId="0" borderId="0" applyBorder="0" applyProtection="0"/>
    <xf numFmtId="9" fontId="12" fillId="0" borderId="0" applyBorder="0" applyProtection="0"/>
    <xf numFmtId="0" fontId="12" fillId="0" borderId="0"/>
    <xf numFmtId="0" fontId="1" fillId="0" borderId="0"/>
    <xf numFmtId="164" fontId="12" fillId="0" borderId="0" applyBorder="0" applyProtection="0"/>
    <xf numFmtId="165" fontId="12" fillId="0" borderId="0" applyBorder="0" applyProtection="0"/>
  </cellStyleXfs>
  <cellXfs count="231">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center" vertical="center" wrapText="1"/>
    </xf>
    <xf numFmtId="166" fontId="4" fillId="0" borderId="0" xfId="0" applyNumberFormat="1" applyFont="1"/>
    <xf numFmtId="0" fontId="5" fillId="0" borderId="0" xfId="0" applyFont="1"/>
    <xf numFmtId="0" fontId="2" fillId="2" borderId="0" xfId="0" applyFont="1" applyFill="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4" fontId="5" fillId="2" borderId="1" xfId="6"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xf>
    <xf numFmtId="0" fontId="4" fillId="0" borderId="1" xfId="0" applyFont="1" applyBorder="1"/>
    <xf numFmtId="168" fontId="6" fillId="2" borderId="0" xfId="0" applyNumberFormat="1" applyFont="1" applyFill="1" applyAlignment="1">
      <alignment wrapText="1"/>
    </xf>
    <xf numFmtId="167" fontId="3" fillId="2" borderId="2"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9" fontId="3" fillId="2" borderId="1" xfId="3" applyFont="1" applyFill="1" applyBorder="1" applyAlignment="1" applyProtection="1">
      <alignment horizontal="center" vertical="center" wrapText="1"/>
    </xf>
    <xf numFmtId="0" fontId="7" fillId="0" borderId="0" xfId="0" applyFont="1"/>
    <xf numFmtId="0" fontId="7" fillId="0" borderId="1" xfId="0" applyFont="1" applyBorder="1"/>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center" vertical="center" wrapText="1"/>
    </xf>
    <xf numFmtId="166" fontId="3" fillId="2" borderId="0" xfId="0" applyNumberFormat="1" applyFont="1" applyFill="1"/>
    <xf numFmtId="166" fontId="2" fillId="2" borderId="1"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xf>
    <xf numFmtId="167" fontId="2" fillId="2" borderId="1" xfId="0" applyNumberFormat="1" applyFont="1" applyFill="1" applyBorder="1" applyAlignment="1">
      <alignment vertical="center"/>
    </xf>
    <xf numFmtId="167" fontId="2" fillId="2" borderId="0" xfId="0" applyNumberFormat="1" applyFont="1" applyFill="1" applyAlignment="1">
      <alignment vertical="center"/>
    </xf>
    <xf numFmtId="167" fontId="2" fillId="2" borderId="0" xfId="0" applyNumberFormat="1" applyFont="1" applyFill="1" applyAlignment="1">
      <alignment horizontal="center" vertical="center"/>
    </xf>
    <xf numFmtId="166" fontId="3" fillId="0" borderId="0" xfId="0" applyNumberFormat="1" applyFont="1"/>
    <xf numFmtId="0" fontId="4" fillId="2" borderId="0" xfId="0" applyFont="1" applyFill="1"/>
    <xf numFmtId="0" fontId="3" fillId="2" borderId="0" xfId="0" applyFont="1" applyFill="1" applyAlignment="1">
      <alignment wrapText="1"/>
    </xf>
    <xf numFmtId="0" fontId="6" fillId="2" borderId="0" xfId="0" applyFont="1" applyFill="1" applyAlignment="1">
      <alignment wrapText="1"/>
    </xf>
    <xf numFmtId="0" fontId="3" fillId="2" borderId="1" xfId="0" applyFont="1" applyFill="1" applyBorder="1" applyAlignment="1">
      <alignment wrapText="1"/>
    </xf>
    <xf numFmtId="166" fontId="3" fillId="2" borderId="1"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wrapText="1"/>
    </xf>
    <xf numFmtId="0" fontId="4" fillId="2" borderId="1" xfId="0" applyFont="1" applyFill="1" applyBorder="1"/>
    <xf numFmtId="166" fontId="2" fillId="0" borderId="1" xfId="0" applyNumberFormat="1" applyFont="1" applyBorder="1" applyAlignment="1">
      <alignment horizontal="center" vertical="center" wrapText="1"/>
    </xf>
    <xf numFmtId="0" fontId="3" fillId="2" borderId="3" xfId="0" applyFont="1" applyFill="1" applyBorder="1" applyAlignment="1">
      <alignment horizontal="center" vertical="center"/>
    </xf>
    <xf numFmtId="167" fontId="3" fillId="2" borderId="1" xfId="1" applyFont="1" applyFill="1" applyBorder="1" applyAlignment="1" applyProtection="1">
      <alignment horizontal="center" vertical="center" wrapText="1"/>
    </xf>
    <xf numFmtId="167" fontId="3" fillId="0" borderId="1" xfId="0" applyNumberFormat="1" applyFont="1" applyBorder="1" applyAlignment="1">
      <alignment horizontal="center" vertical="center" wrapText="1"/>
    </xf>
    <xf numFmtId="0" fontId="4" fillId="0" borderId="1" xfId="0" applyFont="1" applyBorder="1" applyAlignment="1">
      <alignment horizontal="center"/>
    </xf>
    <xf numFmtId="169" fontId="3" fillId="2" borderId="1" xfId="2" applyNumberFormat="1" applyFont="1" applyFill="1" applyBorder="1" applyAlignment="1" applyProtection="1">
      <alignment horizontal="center" vertical="center" wrapText="1"/>
    </xf>
    <xf numFmtId="0" fontId="3" fillId="2" borderId="1" xfId="0" applyFont="1" applyFill="1" applyBorder="1" applyAlignment="1">
      <alignment vertical="center" wrapText="1"/>
    </xf>
    <xf numFmtId="167" fontId="3" fillId="2" borderId="1" xfId="1" applyFont="1" applyFill="1" applyBorder="1" applyAlignment="1" applyProtection="1">
      <alignment vertical="center" wrapText="1"/>
    </xf>
    <xf numFmtId="167" fontId="3" fillId="2" borderId="1" xfId="0" applyNumberFormat="1" applyFont="1" applyFill="1" applyBorder="1" applyAlignment="1">
      <alignment vertical="center" wrapText="1"/>
    </xf>
    <xf numFmtId="9" fontId="3" fillId="2" borderId="1" xfId="3" applyFont="1" applyFill="1" applyBorder="1" applyAlignment="1" applyProtection="1">
      <alignment vertical="center" wrapText="1"/>
    </xf>
    <xf numFmtId="167" fontId="3" fillId="0" borderId="1" xfId="0" applyNumberFormat="1" applyFont="1" applyBorder="1" applyAlignment="1">
      <alignment vertical="center" wrapText="1"/>
    </xf>
    <xf numFmtId="167" fontId="2" fillId="0" borderId="1" xfId="0" applyNumberFormat="1" applyFont="1" applyBorder="1" applyAlignment="1">
      <alignment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7" fontId="3" fillId="2" borderId="3" xfId="1" applyFont="1" applyFill="1" applyBorder="1" applyAlignment="1" applyProtection="1">
      <alignment vertical="center" wrapText="1"/>
    </xf>
    <xf numFmtId="9" fontId="3" fillId="2" borderId="3" xfId="3" applyFont="1" applyFill="1" applyBorder="1" applyAlignment="1" applyProtection="1">
      <alignment vertical="center" wrapText="1"/>
    </xf>
    <xf numFmtId="167" fontId="2" fillId="0" borderId="1" xfId="0" applyNumberFormat="1" applyFont="1" applyBorder="1" applyAlignment="1">
      <alignment horizontal="center" vertical="center" wrapText="1"/>
    </xf>
    <xf numFmtId="166" fontId="3" fillId="2" borderId="1" xfId="1" applyNumberFormat="1" applyFont="1" applyFill="1" applyBorder="1" applyAlignment="1" applyProtection="1">
      <alignment horizontal="center" vertical="center" wrapText="1"/>
    </xf>
    <xf numFmtId="166" fontId="3" fillId="2" borderId="1" xfId="0" applyNumberFormat="1" applyFont="1" applyFill="1" applyBorder="1" applyAlignment="1">
      <alignment vertical="center" wrapText="1"/>
    </xf>
    <xf numFmtId="167" fontId="3" fillId="0" borderId="3" xfId="0" applyNumberFormat="1" applyFont="1" applyBorder="1" applyAlignment="1">
      <alignment vertical="center" wrapText="1"/>
    </xf>
    <xf numFmtId="167" fontId="2" fillId="0" borderId="3" xfId="0" applyNumberFormat="1" applyFont="1" applyBorder="1" applyAlignment="1">
      <alignment vertical="center" wrapText="1"/>
    </xf>
    <xf numFmtId="167" fontId="3" fillId="2" borderId="1" xfId="0" applyNumberFormat="1" applyFont="1" applyFill="1" applyBorder="1" applyAlignment="1">
      <alignment horizontal="center" vertical="center"/>
    </xf>
    <xf numFmtId="167" fontId="3" fillId="2" borderId="1" xfId="0" applyNumberFormat="1" applyFont="1" applyFill="1" applyBorder="1" applyAlignment="1">
      <alignment vertical="center"/>
    </xf>
    <xf numFmtId="0" fontId="3" fillId="2" borderId="0" xfId="0" applyFont="1" applyFill="1" applyAlignment="1">
      <alignment horizontal="center" vertical="center"/>
    </xf>
    <xf numFmtId="165" fontId="3" fillId="2" borderId="1" xfId="2" applyFont="1" applyFill="1" applyBorder="1" applyAlignment="1" applyProtection="1">
      <alignment horizontal="center" vertical="center"/>
    </xf>
    <xf numFmtId="9" fontId="3" fillId="2" borderId="3" xfId="3" applyFont="1" applyFill="1" applyBorder="1" applyAlignment="1" applyProtection="1">
      <alignment horizontal="center" vertical="center" wrapText="1"/>
    </xf>
    <xf numFmtId="0" fontId="6" fillId="0" borderId="0" xfId="0" applyFont="1" applyAlignment="1">
      <alignment wrapText="1"/>
    </xf>
    <xf numFmtId="0" fontId="3" fillId="2" borderId="1" xfId="0" applyFont="1" applyFill="1" applyBorder="1"/>
    <xf numFmtId="166" fontId="2" fillId="2" borderId="0" xfId="0" applyNumberFormat="1" applyFont="1" applyFill="1" applyAlignment="1">
      <alignment horizontal="center" vertical="center"/>
    </xf>
    <xf numFmtId="167" fontId="3" fillId="2" borderId="1" xfId="1" applyFont="1" applyFill="1" applyBorder="1" applyAlignment="1" applyProtection="1">
      <alignment horizontal="center" vertical="center"/>
    </xf>
    <xf numFmtId="167" fontId="3" fillId="0" borderId="1" xfId="0" applyNumberFormat="1" applyFont="1" applyBorder="1" applyAlignment="1">
      <alignment horizontal="center" vertical="center"/>
    </xf>
    <xf numFmtId="167"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vertical="center"/>
    </xf>
    <xf numFmtId="167" fontId="3" fillId="2" borderId="1" xfId="1" applyFont="1" applyFill="1" applyBorder="1" applyAlignment="1" applyProtection="1">
      <alignment vertical="center"/>
    </xf>
    <xf numFmtId="9" fontId="3" fillId="2" borderId="1" xfId="3" applyFont="1" applyFill="1" applyBorder="1" applyAlignment="1" applyProtection="1">
      <alignment vertical="center"/>
    </xf>
    <xf numFmtId="167" fontId="4" fillId="0" borderId="1" xfId="0" applyNumberFormat="1" applyFont="1" applyBorder="1" applyAlignment="1">
      <alignment vertical="center"/>
    </xf>
    <xf numFmtId="0" fontId="4" fillId="0" borderId="1" xfId="0" applyFont="1" applyBorder="1" applyAlignment="1">
      <alignment vertical="center"/>
    </xf>
    <xf numFmtId="0" fontId="2" fillId="0" borderId="1" xfId="0" applyFont="1" applyBorder="1" applyAlignment="1">
      <alignment horizontal="center" vertical="center"/>
    </xf>
    <xf numFmtId="166" fontId="3" fillId="2" borderId="1" xfId="1" applyNumberFormat="1" applyFont="1" applyFill="1" applyBorder="1" applyAlignment="1" applyProtection="1">
      <alignment vertical="center" wrapText="1"/>
    </xf>
    <xf numFmtId="9" fontId="3" fillId="0" borderId="1" xfId="3" applyFont="1" applyBorder="1" applyAlignment="1" applyProtection="1">
      <alignment horizontal="center" vertical="center"/>
    </xf>
    <xf numFmtId="166" fontId="3" fillId="2" borderId="1" xfId="0" applyNumberFormat="1" applyFont="1" applyFill="1" applyBorder="1" applyAlignment="1">
      <alignment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3" fillId="2" borderId="5" xfId="0" applyFont="1" applyFill="1" applyBorder="1" applyAlignment="1">
      <alignment horizontal="center" vertical="center"/>
    </xf>
    <xf numFmtId="9" fontId="3" fillId="2" borderId="1" xfId="3" applyFont="1" applyFill="1" applyBorder="1" applyAlignment="1" applyProtection="1">
      <alignment horizontal="center" vertical="center"/>
    </xf>
    <xf numFmtId="2" fontId="3" fillId="2" borderId="1" xfId="5"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2" fontId="3" fillId="2" borderId="1" xfId="0" applyNumberFormat="1" applyFont="1" applyFill="1" applyBorder="1" applyAlignment="1">
      <alignment horizontal="center" vertical="center" wrapText="1"/>
    </xf>
    <xf numFmtId="4" fontId="3" fillId="2" borderId="1" xfId="3" applyNumberFormat="1" applyFont="1" applyFill="1" applyBorder="1" applyAlignment="1" applyProtection="1">
      <alignment horizontal="center" vertical="center"/>
    </xf>
    <xf numFmtId="2" fontId="3" fillId="2" borderId="3" xfId="0" applyNumberFormat="1" applyFont="1" applyFill="1" applyBorder="1" applyAlignment="1">
      <alignment horizontal="center" vertical="center" wrapText="1"/>
    </xf>
    <xf numFmtId="4" fontId="3" fillId="2" borderId="3" xfId="3" applyNumberFormat="1" applyFont="1" applyFill="1" applyBorder="1" applyAlignment="1" applyProtection="1">
      <alignment horizontal="center" vertical="center"/>
    </xf>
    <xf numFmtId="0" fontId="2" fillId="0" borderId="0" xfId="0" applyFont="1" applyAlignment="1">
      <alignment horizontal="center" vertical="center"/>
    </xf>
    <xf numFmtId="0" fontId="6" fillId="0" borderId="0" xfId="0" applyFont="1" applyAlignment="1">
      <alignment horizontal="center" vertical="center" wrapText="1"/>
    </xf>
    <xf numFmtId="2" fontId="3" fillId="0" borderId="0" xfId="0" applyNumberFormat="1" applyFont="1" applyAlignment="1">
      <alignment horizontal="center" vertical="center" wrapText="1"/>
    </xf>
    <xf numFmtId="9" fontId="3" fillId="0" borderId="0" xfId="3" applyFont="1" applyBorder="1" applyAlignment="1" applyProtection="1">
      <alignment horizontal="center" vertical="center"/>
    </xf>
    <xf numFmtId="2" fontId="3" fillId="0" borderId="0" xfId="5" applyNumberFormat="1" applyFont="1" applyAlignment="1">
      <alignment horizontal="center" vertical="center"/>
    </xf>
    <xf numFmtId="2" fontId="3" fillId="0" borderId="0" xfId="0" applyNumberFormat="1" applyFont="1" applyAlignment="1">
      <alignment horizontal="center" vertical="center"/>
    </xf>
    <xf numFmtId="0" fontId="3" fillId="0" borderId="0" xfId="0" applyFont="1" applyAlignment="1">
      <alignment wrapText="1"/>
    </xf>
    <xf numFmtId="0" fontId="4" fillId="0" borderId="0" xfId="0" applyFont="1" applyAlignment="1">
      <alignment horizontal="justify" wrapText="1"/>
    </xf>
    <xf numFmtId="0" fontId="3" fillId="0" borderId="1" xfId="0" applyFont="1" applyBorder="1" applyAlignment="1">
      <alignment horizontal="center" vertical="center"/>
    </xf>
    <xf numFmtId="167" fontId="3" fillId="2" borderId="0" xfId="0" applyNumberFormat="1" applyFont="1" applyFill="1" applyAlignment="1">
      <alignment vertical="center"/>
    </xf>
    <xf numFmtId="167" fontId="3" fillId="2" borderId="0" xfId="0" applyNumberFormat="1" applyFont="1" applyFill="1" applyAlignment="1">
      <alignment horizontal="center" vertical="center"/>
    </xf>
    <xf numFmtId="0" fontId="3" fillId="2" borderId="1" xfId="1" applyNumberFormat="1" applyFont="1" applyFill="1" applyBorder="1" applyAlignment="1" applyProtection="1">
      <alignment horizontal="center" vertical="center" wrapText="1"/>
    </xf>
    <xf numFmtId="9" fontId="3" fillId="2" borderId="6" xfId="3" applyFont="1" applyFill="1" applyBorder="1" applyAlignment="1" applyProtection="1">
      <alignment horizontal="center" vertical="center" wrapText="1"/>
    </xf>
    <xf numFmtId="9" fontId="3" fillId="0" borderId="1" xfId="3" applyFont="1" applyBorder="1" applyAlignment="1" applyProtection="1">
      <alignment horizontal="center" vertical="center" wrapText="1"/>
    </xf>
    <xf numFmtId="0" fontId="3" fillId="0" borderId="0" xfId="0" applyFont="1" applyAlignment="1">
      <alignment horizontal="left" vertical="center" wrapText="1"/>
    </xf>
    <xf numFmtId="166" fontId="3" fillId="0" borderId="0" xfId="1" applyNumberFormat="1" applyFont="1" applyBorder="1" applyAlignment="1" applyProtection="1">
      <alignment horizontal="center" vertical="center" wrapText="1"/>
    </xf>
    <xf numFmtId="167" fontId="3" fillId="0" borderId="0" xfId="0" applyNumberFormat="1" applyFont="1" applyAlignment="1">
      <alignment horizontal="center" vertical="center" wrapText="1"/>
    </xf>
    <xf numFmtId="9" fontId="3" fillId="0" borderId="0" xfId="3" applyFont="1" applyBorder="1" applyAlignment="1" applyProtection="1">
      <alignment horizontal="center" vertical="center" wrapText="1"/>
    </xf>
    <xf numFmtId="167" fontId="2" fillId="0" borderId="0" xfId="0" applyNumberFormat="1" applyFont="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4" fontId="3" fillId="0" borderId="1" xfId="3" applyNumberFormat="1" applyFont="1" applyBorder="1" applyAlignment="1" applyProtection="1">
      <alignment horizontal="center" vertical="center"/>
    </xf>
    <xf numFmtId="9" fontId="3" fillId="0" borderId="1" xfId="0" applyNumberFormat="1" applyFont="1" applyBorder="1" applyAlignment="1">
      <alignment horizontal="center" vertical="center"/>
    </xf>
    <xf numFmtId="0" fontId="3" fillId="0" borderId="8" xfId="0" applyFont="1" applyBorder="1" applyAlignment="1">
      <alignment horizontal="center" vertical="center" wrapText="1"/>
    </xf>
    <xf numFmtId="2" fontId="3" fillId="0" borderId="8" xfId="0" applyNumberFormat="1" applyFont="1" applyBorder="1" applyAlignment="1">
      <alignment horizontal="center" vertical="center" wrapText="1"/>
    </xf>
    <xf numFmtId="4" fontId="3" fillId="0" borderId="8" xfId="3" applyNumberFormat="1" applyFont="1" applyBorder="1" applyAlignment="1" applyProtection="1">
      <alignment horizontal="center" vertical="center"/>
    </xf>
    <xf numFmtId="0" fontId="3" fillId="0" borderId="0" xfId="0" applyFont="1" applyAlignment="1">
      <alignment horizontal="left" wrapText="1"/>
    </xf>
    <xf numFmtId="0" fontId="3" fillId="2" borderId="0" xfId="0" applyFont="1" applyFill="1" applyAlignment="1">
      <alignment horizontal="left" wrapText="1"/>
    </xf>
    <xf numFmtId="166" fontId="3" fillId="2" borderId="0" xfId="1" applyNumberFormat="1" applyFont="1" applyFill="1" applyBorder="1" applyAlignment="1" applyProtection="1">
      <alignment horizontal="center" vertical="center" wrapText="1"/>
    </xf>
    <xf numFmtId="167" fontId="3" fillId="2" borderId="0" xfId="0" applyNumberFormat="1" applyFont="1" applyFill="1" applyAlignment="1">
      <alignment horizontal="center" vertical="center" wrapText="1"/>
    </xf>
    <xf numFmtId="166" fontId="2" fillId="2" borderId="3" xfId="0" applyNumberFormat="1" applyFont="1" applyFill="1" applyBorder="1" applyAlignment="1">
      <alignment horizontal="center" vertical="center"/>
    </xf>
    <xf numFmtId="167" fontId="3" fillId="2" borderId="3" xfId="0" applyNumberFormat="1" applyFont="1" applyFill="1" applyBorder="1" applyAlignment="1">
      <alignment horizontal="center" vertical="center"/>
    </xf>
    <xf numFmtId="167" fontId="3" fillId="2" borderId="3" xfId="0" applyNumberFormat="1" applyFont="1" applyFill="1" applyBorder="1" applyAlignment="1">
      <alignment vertical="center"/>
    </xf>
    <xf numFmtId="0" fontId="2" fillId="2" borderId="0" xfId="0" applyFont="1" applyFill="1" applyAlignment="1">
      <alignment horizontal="left" wrapText="1"/>
    </xf>
    <xf numFmtId="0" fontId="4" fillId="0" borderId="0" xfId="0" applyFont="1" applyAlignment="1">
      <alignment wrapText="1"/>
    </xf>
    <xf numFmtId="0" fontId="5" fillId="2" borderId="0" xfId="0" applyFont="1" applyFill="1"/>
    <xf numFmtId="0" fontId="2" fillId="0" borderId="0" xfId="0" applyFont="1" applyAlignment="1">
      <alignment horizontal="left" wrapText="1"/>
    </xf>
    <xf numFmtId="0" fontId="10" fillId="2" borderId="0" xfId="0" applyFont="1" applyFill="1"/>
    <xf numFmtId="0" fontId="3" fillId="2" borderId="3" xfId="4" applyFont="1" applyFill="1" applyBorder="1" applyAlignment="1">
      <alignment horizontal="center" vertical="center" wrapText="1"/>
    </xf>
    <xf numFmtId="167" fontId="3" fillId="2" borderId="3" xfId="1" applyFont="1" applyFill="1" applyBorder="1" applyAlignment="1" applyProtection="1">
      <alignment vertical="center"/>
    </xf>
    <xf numFmtId="0" fontId="2" fillId="2" borderId="3" xfId="0" applyFont="1" applyFill="1" applyBorder="1" applyAlignment="1">
      <alignment horizontal="center" vertical="center" wrapText="1"/>
    </xf>
    <xf numFmtId="167" fontId="3" fillId="2" borderId="3" xfId="1" applyFont="1" applyFill="1" applyBorder="1" applyAlignment="1" applyProtection="1">
      <alignment horizontal="center" vertical="center" wrapText="1"/>
    </xf>
    <xf numFmtId="0" fontId="3" fillId="0" borderId="1" xfId="0" applyFont="1" applyBorder="1" applyAlignment="1">
      <alignment wrapText="1"/>
    </xf>
    <xf numFmtId="4" fontId="3" fillId="2" borderId="1"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9" xfId="0" applyFont="1" applyFill="1" applyBorder="1" applyAlignment="1">
      <alignment wrapText="1"/>
    </xf>
    <xf numFmtId="0" fontId="2" fillId="0" borderId="1" xfId="0" applyFont="1" applyBorder="1" applyAlignment="1">
      <alignment horizontal="center" vertical="center" wrapText="1"/>
    </xf>
    <xf numFmtId="167" fontId="2" fillId="2" borderId="3" xfId="0" applyNumberFormat="1" applyFont="1" applyFill="1" applyBorder="1" applyAlignment="1">
      <alignment horizontal="center" vertical="center"/>
    </xf>
    <xf numFmtId="167" fontId="2" fillId="2" borderId="3" xfId="0" applyNumberFormat="1" applyFont="1" applyFill="1" applyBorder="1" applyAlignment="1">
      <alignment vertical="center"/>
    </xf>
    <xf numFmtId="0" fontId="14" fillId="0" borderId="0" xfId="0" applyFont="1" applyAlignment="1">
      <alignment horizontal="center" vertical="center"/>
    </xf>
    <xf numFmtId="2" fontId="14" fillId="4"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3" fillId="0" borderId="0" xfId="0" applyFont="1" applyAlignment="1">
      <alignment horizontal="center" vertical="center"/>
    </xf>
    <xf numFmtId="0" fontId="15" fillId="0" borderId="0" xfId="0" applyFont="1"/>
    <xf numFmtId="0" fontId="16" fillId="0" borderId="0" xfId="0" applyFont="1"/>
    <xf numFmtId="0" fontId="17" fillId="0" borderId="0" xfId="0" applyFont="1" applyAlignment="1">
      <alignment horizontal="center" vertical="center" wrapText="1"/>
    </xf>
    <xf numFmtId="170" fontId="0" fillId="0" borderId="0" xfId="0" applyNumberFormat="1"/>
    <xf numFmtId="0" fontId="19" fillId="0" borderId="0" xfId="0" applyFont="1"/>
    <xf numFmtId="0" fontId="16" fillId="0" borderId="0" xfId="0" applyFont="1" applyAlignment="1">
      <alignment horizontal="center"/>
    </xf>
    <xf numFmtId="0" fontId="20" fillId="0" borderId="0" xfId="0" applyFont="1" applyAlignment="1">
      <alignment horizontal="center"/>
    </xf>
    <xf numFmtId="2" fontId="14" fillId="3" borderId="1" xfId="0" applyNumberFormat="1" applyFont="1" applyFill="1" applyBorder="1" applyAlignment="1">
      <alignment horizontal="center" vertical="center" wrapText="1"/>
    </xf>
    <xf numFmtId="0" fontId="20" fillId="0" borderId="0" xfId="0" applyFont="1"/>
    <xf numFmtId="170" fontId="18" fillId="3" borderId="0" xfId="0" applyNumberFormat="1" applyFont="1" applyFill="1" applyAlignment="1">
      <alignment horizontal="center" vertical="center"/>
    </xf>
    <xf numFmtId="171" fontId="4"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6" fontId="3" fillId="5" borderId="1" xfId="1" applyNumberFormat="1" applyFont="1" applyFill="1" applyBorder="1" applyAlignment="1" applyProtection="1">
      <alignment horizontal="center" vertical="center" wrapText="1"/>
    </xf>
    <xf numFmtId="167" fontId="3" fillId="5" borderId="1" xfId="0" applyNumberFormat="1" applyFont="1" applyFill="1" applyBorder="1" applyAlignment="1">
      <alignment horizontal="center" vertical="center" wrapText="1"/>
    </xf>
    <xf numFmtId="9" fontId="3" fillId="5" borderId="6" xfId="3" applyFont="1" applyFill="1" applyBorder="1" applyAlignment="1" applyProtection="1">
      <alignment horizontal="center" vertical="center" wrapText="1"/>
    </xf>
    <xf numFmtId="167" fontId="2" fillId="5" borderId="1" xfId="0" applyNumberFormat="1" applyFont="1" applyFill="1" applyBorder="1" applyAlignment="1">
      <alignment horizontal="center" vertical="center" wrapText="1"/>
    </xf>
    <xf numFmtId="0" fontId="3" fillId="5" borderId="1" xfId="0" applyFont="1" applyFill="1" applyBorder="1"/>
    <xf numFmtId="0" fontId="6" fillId="5" borderId="0" xfId="0" applyFont="1" applyFill="1"/>
    <xf numFmtId="0" fontId="3" fillId="5" borderId="0" xfId="0" applyFont="1" applyFill="1"/>
    <xf numFmtId="0" fontId="6" fillId="5" borderId="0" xfId="0" applyFont="1" applyFill="1" applyAlignment="1">
      <alignment wrapText="1"/>
    </xf>
    <xf numFmtId="167" fontId="3" fillId="6" borderId="1" xfId="1" applyFont="1" applyFill="1" applyBorder="1" applyAlignment="1" applyProtection="1">
      <alignment horizontal="center" vertical="center"/>
    </xf>
    <xf numFmtId="2" fontId="3" fillId="6" borderId="1" xfId="0" applyNumberFormat="1" applyFont="1" applyFill="1" applyBorder="1" applyAlignment="1">
      <alignment horizontal="center" vertical="center"/>
    </xf>
    <xf numFmtId="2" fontId="9" fillId="6" borderId="1" xfId="0"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171" fontId="5" fillId="0" borderId="0" xfId="0" applyNumberFormat="1" applyFont="1"/>
    <xf numFmtId="0" fontId="3" fillId="6" borderId="1" xfId="0" applyFont="1" applyFill="1" applyBorder="1" applyAlignment="1">
      <alignment horizontal="center" vertical="center"/>
    </xf>
    <xf numFmtId="0" fontId="2" fillId="3" borderId="0" xfId="0" applyFont="1" applyFill="1"/>
    <xf numFmtId="0" fontId="3" fillId="3" borderId="0" xfId="0" applyFont="1" applyFill="1" applyAlignment="1">
      <alignment horizontal="center"/>
    </xf>
    <xf numFmtId="0" fontId="3" fillId="3" borderId="0" xfId="0" applyFont="1" applyFill="1"/>
    <xf numFmtId="0" fontId="4" fillId="3" borderId="0" xfId="0" applyFont="1" applyFill="1"/>
    <xf numFmtId="0" fontId="3" fillId="3" borderId="0" xfId="0" applyFont="1" applyFill="1" applyAlignment="1">
      <alignment horizontal="center" vertical="center" wrapText="1"/>
    </xf>
    <xf numFmtId="166" fontId="4" fillId="3" borderId="0" xfId="0" applyNumberFormat="1" applyFont="1" applyFill="1"/>
    <xf numFmtId="166" fontId="2" fillId="6" borderId="0" xfId="0" applyNumberFormat="1" applyFont="1" applyFill="1" applyAlignment="1">
      <alignment horizontal="center" vertical="center"/>
    </xf>
    <xf numFmtId="167" fontId="2" fillId="6" borderId="0" xfId="0" applyNumberFormat="1" applyFont="1" applyFill="1" applyAlignment="1">
      <alignment horizontal="center" vertical="center"/>
    </xf>
    <xf numFmtId="0" fontId="5" fillId="3" borderId="0" xfId="0" applyFont="1" applyFill="1"/>
    <xf numFmtId="164" fontId="5" fillId="0" borderId="1" xfId="6" applyFont="1" applyBorder="1" applyAlignment="1" applyProtection="1">
      <alignment horizontal="center" vertical="center" wrapText="1"/>
    </xf>
    <xf numFmtId="166" fontId="3" fillId="0" borderId="1" xfId="1" applyNumberFormat="1" applyFont="1" applyBorder="1" applyAlignment="1" applyProtection="1">
      <alignment horizontal="center" vertical="center" wrapText="1"/>
    </xf>
    <xf numFmtId="9" fontId="3" fillId="0" borderId="6" xfId="3" applyFont="1" applyBorder="1" applyAlignment="1" applyProtection="1">
      <alignment horizontal="center" vertical="center" wrapText="1"/>
    </xf>
    <xf numFmtId="0" fontId="3" fillId="0" borderId="1" xfId="0" applyFont="1" applyBorder="1" applyAlignment="1">
      <alignment vertical="center"/>
    </xf>
    <xf numFmtId="166"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7" fontId="2" fillId="0" borderId="1" xfId="0" applyNumberFormat="1" applyFont="1" applyBorder="1" applyAlignment="1">
      <alignment vertical="center"/>
    </xf>
    <xf numFmtId="171" fontId="3" fillId="2" borderId="1" xfId="0" applyNumberFormat="1" applyFont="1" applyFill="1" applyBorder="1" applyAlignment="1">
      <alignment horizontal="center" vertical="center"/>
    </xf>
    <xf numFmtId="171" fontId="3" fillId="0" borderId="1" xfId="0" applyNumberFormat="1" applyFont="1" applyBorder="1" applyAlignment="1">
      <alignment horizontal="center" vertical="center"/>
    </xf>
    <xf numFmtId="171" fontId="3" fillId="6" borderId="1" xfId="0" applyNumberFormat="1"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wrapText="1"/>
    </xf>
    <xf numFmtId="0" fontId="2"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9" fontId="3" fillId="2" borderId="1" xfId="3" applyFont="1" applyFill="1" applyBorder="1" applyAlignment="1" applyProtection="1">
      <alignment horizontal="center" vertical="center" wrapText="1"/>
    </xf>
    <xf numFmtId="0" fontId="7" fillId="0" borderId="1" xfId="0" applyFont="1" applyBorder="1" applyAlignment="1">
      <alignment horizontal="center"/>
    </xf>
    <xf numFmtId="0" fontId="3" fillId="2" borderId="1" xfId="0" applyFont="1" applyFill="1" applyBorder="1" applyAlignment="1">
      <alignment horizontal="left" vertical="center" wrapText="1"/>
    </xf>
    <xf numFmtId="0" fontId="3" fillId="2" borderId="3" xfId="0" applyFont="1" applyFill="1" applyBorder="1" applyAlignment="1">
      <alignment horizontal="center" vertical="center"/>
    </xf>
    <xf numFmtId="0" fontId="4" fillId="0" borderId="1" xfId="0" applyFont="1" applyBorder="1" applyAlignment="1">
      <alignment horizontal="center"/>
    </xf>
    <xf numFmtId="167" fontId="3" fillId="2" borderId="1" xfId="1" applyFont="1" applyFill="1" applyBorder="1" applyAlignment="1" applyProtection="1">
      <alignment horizontal="center" vertical="center" wrapText="1"/>
    </xf>
    <xf numFmtId="167" fontId="3" fillId="0" borderId="1" xfId="0" applyNumberFormat="1" applyFont="1" applyBorder="1" applyAlignment="1">
      <alignment horizontal="center" vertical="center" wrapText="1"/>
    </xf>
    <xf numFmtId="0" fontId="3" fillId="2" borderId="1" xfId="0" applyFont="1" applyFill="1" applyBorder="1" applyAlignment="1">
      <alignment horizontal="center" wrapText="1"/>
    </xf>
    <xf numFmtId="0" fontId="2" fillId="0" borderId="1" xfId="0" applyFont="1" applyBorder="1" applyAlignment="1">
      <alignment horizontal="center" vertical="center"/>
    </xf>
    <xf numFmtId="166" fontId="3" fillId="2" borderId="7" xfId="0" applyNumberFormat="1" applyFont="1" applyFill="1" applyBorder="1" applyAlignment="1">
      <alignment horizontal="center"/>
    </xf>
    <xf numFmtId="0" fontId="8" fillId="2" borderId="1" xfId="0" applyFont="1" applyFill="1" applyBorder="1" applyAlignment="1">
      <alignment horizontal="center" vertical="center" wrapText="1"/>
    </xf>
    <xf numFmtId="166" fontId="3" fillId="0" borderId="7" xfId="0" applyNumberFormat="1" applyFont="1" applyBorder="1" applyAlignment="1">
      <alignment horizontal="center"/>
    </xf>
    <xf numFmtId="0" fontId="3" fillId="3"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xf>
    <xf numFmtId="0" fontId="3" fillId="2" borderId="3" xfId="4" applyFont="1" applyFill="1" applyBorder="1" applyAlignment="1" applyProtection="1">
      <alignment horizontal="left" vertical="center" wrapText="1"/>
      <protection locked="0"/>
    </xf>
    <xf numFmtId="0" fontId="3" fillId="2" borderId="1" xfId="4" applyFont="1" applyFill="1" applyBorder="1" applyAlignment="1" applyProtection="1">
      <alignment horizontal="left" vertical="center" wrapText="1"/>
      <protection locked="0"/>
    </xf>
    <xf numFmtId="0" fontId="3" fillId="2" borderId="4"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3" fillId="3" borderId="4" xfId="0" applyFont="1" applyFill="1" applyBorder="1" applyAlignment="1">
      <alignment horizontal="center" wrapText="1"/>
    </xf>
    <xf numFmtId="0" fontId="3" fillId="3" borderId="6" xfId="0" applyFont="1" applyFill="1" applyBorder="1" applyAlignment="1">
      <alignment horizontal="center" wrapText="1"/>
    </xf>
    <xf numFmtId="0" fontId="3" fillId="0" borderId="1" xfId="0" applyFont="1" applyBorder="1" applyAlignment="1">
      <alignment horizontal="left" vertical="center" wrapText="1"/>
    </xf>
  </cellXfs>
  <cellStyles count="8">
    <cellStyle name="Dziesiętny" xfId="1" builtinId="3"/>
    <cellStyle name="Normalny" xfId="0" builtinId="0"/>
    <cellStyle name="Normalny 11" xfId="4" xr:uid="{00000000-0005-0000-0000-000006000000}"/>
    <cellStyle name="Normalny 2" xfId="5" xr:uid="{00000000-0005-0000-0000-000007000000}"/>
    <cellStyle name="Normalny 8" xfId="6" xr:uid="{00000000-0005-0000-0000-000008000000}"/>
    <cellStyle name="Procentowy" xfId="3" builtinId="5"/>
    <cellStyle name="Walutowy" xfId="2" builtinId="4"/>
    <cellStyle name="Walutowy 2 2" xfId="7" xr:uid="{00000000-0005-0000-0000-000009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0"/>
  <sheetViews>
    <sheetView tabSelected="1" zoomScaleNormal="100" workbookViewId="0">
      <selection activeCell="F337" sqref="F337"/>
    </sheetView>
  </sheetViews>
  <sheetFormatPr defaultRowHeight="11.25" x14ac:dyDescent="0.2"/>
  <cols>
    <col min="1" max="1" width="3.85546875" style="1" customWidth="1"/>
    <col min="2" max="2" width="44.140625" style="2" customWidth="1"/>
    <col min="3" max="3" width="9.5703125" style="3" customWidth="1"/>
    <col min="4" max="4" width="9" style="3" customWidth="1"/>
    <col min="5" max="5" width="10.42578125" style="3" customWidth="1"/>
    <col min="6" max="6" width="12.140625" style="4" customWidth="1"/>
    <col min="7" max="7" width="11.42578125" style="5" customWidth="1"/>
    <col min="8" max="8" width="12.7109375" style="5" customWidth="1"/>
    <col min="9" max="9" width="13.28515625" style="6" customWidth="1"/>
    <col min="10" max="10" width="13.85546875" style="6" customWidth="1"/>
    <col min="11" max="11" width="11.28515625" style="4" customWidth="1"/>
    <col min="12" max="12" width="18.85546875" style="7" customWidth="1"/>
    <col min="13" max="13" width="14" style="7" customWidth="1"/>
    <col min="14" max="14" width="12.85546875" style="7" bestFit="1" customWidth="1"/>
    <col min="15" max="15" width="13.5703125" style="7" customWidth="1"/>
    <col min="16" max="16" width="16.7109375" style="4" customWidth="1"/>
    <col min="17" max="17" width="12.5703125" style="4" customWidth="1"/>
    <col min="18" max="18" width="13.5703125" style="4" customWidth="1"/>
    <col min="19" max="19" width="21.85546875" style="4" customWidth="1"/>
    <col min="20" max="22" width="9.140625" style="4"/>
    <col min="23" max="23" width="3.85546875" style="4" customWidth="1"/>
    <col min="24" max="24" width="43.7109375" style="4" customWidth="1"/>
    <col min="25" max="25" width="9" style="4" customWidth="1"/>
    <col min="26" max="26" width="5.28515625" style="4" customWidth="1"/>
    <col min="27" max="27" width="0" style="4" hidden="1" customWidth="1"/>
    <col min="28" max="28" width="8.7109375" style="4" customWidth="1"/>
    <col min="29" max="29" width="9.5703125" style="4" customWidth="1"/>
    <col min="30" max="30" width="9.42578125" style="4" customWidth="1"/>
    <col min="31" max="31" width="10.7109375" style="4" customWidth="1"/>
    <col min="32" max="32" width="6.28515625" style="4" customWidth="1"/>
    <col min="33" max="33" width="13.28515625" style="4" customWidth="1"/>
    <col min="34" max="34" width="14.5703125" style="4" customWidth="1"/>
    <col min="35" max="161" width="9.140625" style="4"/>
    <col min="162" max="162" width="3.85546875" style="4" customWidth="1"/>
    <col min="163" max="163" width="44.140625" style="4" customWidth="1"/>
    <col min="164" max="164" width="9.5703125" style="4" customWidth="1"/>
    <col min="165" max="165" width="9" style="4" customWidth="1"/>
    <col min="166" max="166" width="14.28515625" style="4" customWidth="1"/>
    <col min="167" max="167" width="9.42578125" style="4" customWidth="1"/>
    <col min="168" max="168" width="11.42578125" style="4" customWidth="1"/>
    <col min="169" max="169" width="9.7109375" style="4" customWidth="1"/>
    <col min="170" max="170" width="13.28515625" style="4" customWidth="1"/>
    <col min="171" max="171" width="13.85546875" style="4" customWidth="1"/>
    <col min="172" max="172" width="19" style="4" customWidth="1"/>
    <col min="173" max="173" width="18.85546875" style="4" customWidth="1"/>
    <col min="174" max="174" width="14" style="4" customWidth="1"/>
    <col min="175" max="278" width="9.140625" style="4"/>
    <col min="279" max="279" width="3.85546875" style="4" customWidth="1"/>
    <col min="280" max="280" width="43.7109375" style="4" customWidth="1"/>
    <col min="281" max="281" width="9" style="4" customWidth="1"/>
    <col min="282" max="282" width="5.28515625" style="4" customWidth="1"/>
    <col min="283" max="283" width="0" style="4" hidden="1" customWidth="1"/>
    <col min="284" max="284" width="8.7109375" style="4" customWidth="1"/>
    <col min="285" max="285" width="9.5703125" style="4" customWidth="1"/>
    <col min="286" max="286" width="9.42578125" style="4" customWidth="1"/>
    <col min="287" max="287" width="10.7109375" style="4" customWidth="1"/>
    <col min="288" max="288" width="6.28515625" style="4" customWidth="1"/>
    <col min="289" max="289" width="13.28515625" style="4" customWidth="1"/>
    <col min="290" max="290" width="14.5703125" style="4" customWidth="1"/>
    <col min="291" max="417" width="9.140625" style="4"/>
    <col min="418" max="418" width="3.85546875" style="4" customWidth="1"/>
    <col min="419" max="419" width="44.140625" style="4" customWidth="1"/>
    <col min="420" max="420" width="9.5703125" style="4" customWidth="1"/>
    <col min="421" max="421" width="9" style="4" customWidth="1"/>
    <col min="422" max="422" width="14.28515625" style="4" customWidth="1"/>
    <col min="423" max="423" width="9.42578125" style="4" customWidth="1"/>
    <col min="424" max="424" width="11.42578125" style="4" customWidth="1"/>
    <col min="425" max="425" width="9.7109375" style="4" customWidth="1"/>
    <col min="426" max="426" width="13.28515625" style="4" customWidth="1"/>
    <col min="427" max="427" width="13.85546875" style="4" customWidth="1"/>
    <col min="428" max="428" width="19" style="4" customWidth="1"/>
    <col min="429" max="429" width="18.85546875" style="4" customWidth="1"/>
    <col min="430" max="430" width="14" style="4" customWidth="1"/>
    <col min="431" max="534" width="9.140625" style="4"/>
    <col min="535" max="535" width="3.85546875" style="4" customWidth="1"/>
    <col min="536" max="536" width="43.7109375" style="4" customWidth="1"/>
    <col min="537" max="537" width="9" style="4" customWidth="1"/>
    <col min="538" max="538" width="5.28515625" style="4" customWidth="1"/>
    <col min="539" max="539" width="0" style="4" hidden="1" customWidth="1"/>
    <col min="540" max="540" width="8.7109375" style="4" customWidth="1"/>
    <col min="541" max="541" width="9.5703125" style="4" customWidth="1"/>
    <col min="542" max="542" width="9.42578125" style="4" customWidth="1"/>
    <col min="543" max="543" width="10.7109375" style="4" customWidth="1"/>
    <col min="544" max="544" width="6.28515625" style="4" customWidth="1"/>
    <col min="545" max="545" width="13.28515625" style="4" customWidth="1"/>
    <col min="546" max="546" width="14.5703125" style="4" customWidth="1"/>
    <col min="547" max="673" width="9.140625" style="4"/>
    <col min="674" max="674" width="3.85546875" style="4" customWidth="1"/>
    <col min="675" max="675" width="44.140625" style="4" customWidth="1"/>
    <col min="676" max="676" width="9.5703125" style="4" customWidth="1"/>
    <col min="677" max="677" width="9" style="4" customWidth="1"/>
    <col min="678" max="678" width="14.28515625" style="4" customWidth="1"/>
    <col min="679" max="679" width="9.42578125" style="4" customWidth="1"/>
    <col min="680" max="680" width="11.42578125" style="4" customWidth="1"/>
    <col min="681" max="681" width="9.7109375" style="4" customWidth="1"/>
    <col min="682" max="682" width="13.28515625" style="4" customWidth="1"/>
    <col min="683" max="683" width="13.85546875" style="4" customWidth="1"/>
    <col min="684" max="684" width="19" style="4" customWidth="1"/>
    <col min="685" max="685" width="18.85546875" style="4" customWidth="1"/>
    <col min="686" max="686" width="14" style="4" customWidth="1"/>
    <col min="687" max="790" width="9.140625" style="4"/>
    <col min="791" max="791" width="3.85546875" style="4" customWidth="1"/>
    <col min="792" max="792" width="43.7109375" style="4" customWidth="1"/>
    <col min="793" max="793" width="9" style="4" customWidth="1"/>
    <col min="794" max="794" width="5.28515625" style="4" customWidth="1"/>
    <col min="795" max="795" width="0" style="4" hidden="1" customWidth="1"/>
    <col min="796" max="796" width="8.7109375" style="4" customWidth="1"/>
    <col min="797" max="797" width="9.5703125" style="4" customWidth="1"/>
    <col min="798" max="798" width="9.42578125" style="4" customWidth="1"/>
    <col min="799" max="799" width="10.7109375" style="4" customWidth="1"/>
    <col min="800" max="800" width="6.28515625" style="4" customWidth="1"/>
    <col min="801" max="801" width="13.28515625" style="4" customWidth="1"/>
    <col min="802" max="802" width="14.5703125" style="4" customWidth="1"/>
    <col min="803" max="929" width="9.140625" style="4"/>
    <col min="930" max="930" width="3.85546875" style="4" customWidth="1"/>
    <col min="931" max="931" width="44.140625" style="4" customWidth="1"/>
    <col min="932" max="932" width="9.5703125" style="4" customWidth="1"/>
    <col min="933" max="933" width="9" style="4" customWidth="1"/>
    <col min="934" max="934" width="14.28515625" style="4" customWidth="1"/>
    <col min="935" max="935" width="9.42578125" style="4" customWidth="1"/>
    <col min="936" max="936" width="11.42578125" style="4" customWidth="1"/>
    <col min="937" max="937" width="9.7109375" style="4" customWidth="1"/>
    <col min="938" max="938" width="13.28515625" style="4" customWidth="1"/>
    <col min="939" max="939" width="13.85546875" style="4" customWidth="1"/>
    <col min="940" max="940" width="19" style="4" customWidth="1"/>
    <col min="941" max="941" width="18.85546875" style="4" customWidth="1"/>
    <col min="942" max="942" width="14" style="4" customWidth="1"/>
    <col min="943" max="1046" width="9.140625" style="4"/>
    <col min="1047" max="1047" width="3.85546875" style="4" customWidth="1"/>
    <col min="1048" max="1048" width="43.7109375" style="4" customWidth="1"/>
    <col min="1049" max="1049" width="9" style="4" customWidth="1"/>
    <col min="1050" max="1050" width="5.28515625" style="4" customWidth="1"/>
    <col min="1051" max="1051" width="0" style="4" hidden="1" customWidth="1"/>
    <col min="1052" max="1052" width="8.7109375" style="4" customWidth="1"/>
    <col min="1053" max="1053" width="9.5703125" style="4" customWidth="1"/>
    <col min="1054" max="1054" width="9.42578125" style="4" customWidth="1"/>
    <col min="1055" max="1055" width="10.7109375" style="4" customWidth="1"/>
    <col min="1056" max="1056" width="6.28515625" style="4" customWidth="1"/>
    <col min="1057" max="1057" width="13.28515625" style="4" customWidth="1"/>
    <col min="1058" max="1058" width="14.5703125" style="4" customWidth="1"/>
    <col min="1059" max="1185" width="9.140625" style="4"/>
    <col min="1186" max="1186" width="3.85546875" style="4" customWidth="1"/>
    <col min="1187" max="1187" width="44.140625" style="4" customWidth="1"/>
    <col min="1188" max="1188" width="9.5703125" style="4" customWidth="1"/>
    <col min="1189" max="1189" width="9" style="4" customWidth="1"/>
    <col min="1190" max="1190" width="14.28515625" style="4" customWidth="1"/>
    <col min="1191" max="1191" width="9.42578125" style="4" customWidth="1"/>
    <col min="1192" max="1192" width="11.42578125" style="4" customWidth="1"/>
    <col min="1193" max="1193" width="9.7109375" style="4" customWidth="1"/>
    <col min="1194" max="1194" width="13.28515625" style="4" customWidth="1"/>
    <col min="1195" max="1195" width="13.85546875" style="4" customWidth="1"/>
    <col min="1196" max="1196" width="19" style="4" customWidth="1"/>
    <col min="1197" max="1197" width="18.85546875" style="4" customWidth="1"/>
    <col min="1198" max="1198" width="14" style="4" customWidth="1"/>
    <col min="1199" max="1302" width="9.140625" style="4"/>
    <col min="1303" max="1303" width="3.85546875" style="4" customWidth="1"/>
    <col min="1304" max="1304" width="43.7109375" style="4" customWidth="1"/>
    <col min="1305" max="1305" width="9" style="4" customWidth="1"/>
    <col min="1306" max="1306" width="5.28515625" style="4" customWidth="1"/>
    <col min="1307" max="1307" width="0" style="4" hidden="1" customWidth="1"/>
    <col min="1308" max="1308" width="8.7109375" style="4" customWidth="1"/>
    <col min="1309" max="1309" width="9.5703125" style="4" customWidth="1"/>
    <col min="1310" max="1310" width="9.42578125" style="4" customWidth="1"/>
    <col min="1311" max="1311" width="10.7109375" style="4" customWidth="1"/>
    <col min="1312" max="1312" width="6.28515625" style="4" customWidth="1"/>
    <col min="1313" max="1313" width="13.28515625" style="4" customWidth="1"/>
    <col min="1314" max="1314" width="14.5703125" style="4" customWidth="1"/>
    <col min="1315" max="1441" width="9.140625" style="4"/>
    <col min="1442" max="1442" width="3.85546875" style="4" customWidth="1"/>
    <col min="1443" max="1443" width="44.140625" style="4" customWidth="1"/>
    <col min="1444" max="1444" width="9.5703125" style="4" customWidth="1"/>
    <col min="1445" max="1445" width="9" style="4" customWidth="1"/>
    <col min="1446" max="1446" width="14.28515625" style="4" customWidth="1"/>
    <col min="1447" max="1447" width="9.42578125" style="4" customWidth="1"/>
    <col min="1448" max="1448" width="11.42578125" style="4" customWidth="1"/>
    <col min="1449" max="1449" width="9.7109375" style="4" customWidth="1"/>
    <col min="1450" max="1450" width="13.28515625" style="4" customWidth="1"/>
    <col min="1451" max="1451" width="13.85546875" style="4" customWidth="1"/>
    <col min="1452" max="1452" width="19" style="4" customWidth="1"/>
    <col min="1453" max="1453" width="18.85546875" style="4" customWidth="1"/>
    <col min="1454" max="1454" width="14" style="4" customWidth="1"/>
    <col min="1455" max="1558" width="9.140625" style="4"/>
    <col min="1559" max="1559" width="3.85546875" style="4" customWidth="1"/>
    <col min="1560" max="1560" width="43.7109375" style="4" customWidth="1"/>
    <col min="1561" max="1561" width="9" style="4" customWidth="1"/>
    <col min="1562" max="1562" width="5.28515625" style="4" customWidth="1"/>
    <col min="1563" max="1563" width="0" style="4" hidden="1" customWidth="1"/>
    <col min="1564" max="1564" width="8.7109375" style="4" customWidth="1"/>
    <col min="1565" max="1565" width="9.5703125" style="4" customWidth="1"/>
    <col min="1566" max="1566" width="9.42578125" style="4" customWidth="1"/>
    <col min="1567" max="1567" width="10.7109375" style="4" customWidth="1"/>
    <col min="1568" max="1568" width="6.28515625" style="4" customWidth="1"/>
    <col min="1569" max="1569" width="13.28515625" style="4" customWidth="1"/>
    <col min="1570" max="1570" width="14.5703125" style="4" customWidth="1"/>
    <col min="1571" max="1697" width="9.140625" style="4"/>
    <col min="1698" max="1698" width="3.85546875" style="4" customWidth="1"/>
    <col min="1699" max="1699" width="44.140625" style="4" customWidth="1"/>
    <col min="1700" max="1700" width="9.5703125" style="4" customWidth="1"/>
    <col min="1701" max="1701" width="9" style="4" customWidth="1"/>
    <col min="1702" max="1702" width="14.28515625" style="4" customWidth="1"/>
    <col min="1703" max="1703" width="9.42578125" style="4" customWidth="1"/>
    <col min="1704" max="1704" width="11.42578125" style="4" customWidth="1"/>
    <col min="1705" max="1705" width="9.7109375" style="4" customWidth="1"/>
    <col min="1706" max="1706" width="13.28515625" style="4" customWidth="1"/>
    <col min="1707" max="1707" width="13.85546875" style="4" customWidth="1"/>
    <col min="1708" max="1708" width="19" style="4" customWidth="1"/>
    <col min="1709" max="1709" width="18.85546875" style="4" customWidth="1"/>
    <col min="1710" max="1710" width="14" style="4" customWidth="1"/>
    <col min="1711" max="1814" width="9.140625" style="4"/>
    <col min="1815" max="1815" width="3.85546875" style="4" customWidth="1"/>
    <col min="1816" max="1816" width="43.7109375" style="4" customWidth="1"/>
    <col min="1817" max="1817" width="9" style="4" customWidth="1"/>
    <col min="1818" max="1818" width="5.28515625" style="4" customWidth="1"/>
    <col min="1819" max="1819" width="0" style="4" hidden="1" customWidth="1"/>
    <col min="1820" max="1820" width="8.7109375" style="4" customWidth="1"/>
    <col min="1821" max="1821" width="9.5703125" style="4" customWidth="1"/>
    <col min="1822" max="1822" width="9.42578125" style="4" customWidth="1"/>
    <col min="1823" max="1823" width="10.7109375" style="4" customWidth="1"/>
    <col min="1824" max="1824" width="6.28515625" style="4" customWidth="1"/>
    <col min="1825" max="1825" width="13.28515625" style="4" customWidth="1"/>
    <col min="1826" max="1826" width="14.5703125" style="4" customWidth="1"/>
    <col min="1827" max="1953" width="9.140625" style="4"/>
    <col min="1954" max="1954" width="3.85546875" style="4" customWidth="1"/>
    <col min="1955" max="1955" width="44.140625" style="4" customWidth="1"/>
    <col min="1956" max="1956" width="9.5703125" style="4" customWidth="1"/>
    <col min="1957" max="1957" width="9" style="4" customWidth="1"/>
    <col min="1958" max="1958" width="14.28515625" style="4" customWidth="1"/>
    <col min="1959" max="1959" width="9.42578125" style="4" customWidth="1"/>
    <col min="1960" max="1960" width="11.42578125" style="4" customWidth="1"/>
    <col min="1961" max="1961" width="9.7109375" style="4" customWidth="1"/>
    <col min="1962" max="1962" width="13.28515625" style="4" customWidth="1"/>
    <col min="1963" max="1963" width="13.85546875" style="4" customWidth="1"/>
    <col min="1964" max="1964" width="19" style="4" customWidth="1"/>
    <col min="1965" max="1965" width="18.85546875" style="4" customWidth="1"/>
    <col min="1966" max="1966" width="14" style="4" customWidth="1"/>
    <col min="1967" max="2070" width="9.140625" style="4"/>
    <col min="2071" max="2071" width="3.85546875" style="4" customWidth="1"/>
    <col min="2072" max="2072" width="43.7109375" style="4" customWidth="1"/>
    <col min="2073" max="2073" width="9" style="4" customWidth="1"/>
    <col min="2074" max="2074" width="5.28515625" style="4" customWidth="1"/>
    <col min="2075" max="2075" width="0" style="4" hidden="1" customWidth="1"/>
    <col min="2076" max="2076" width="8.7109375" style="4" customWidth="1"/>
    <col min="2077" max="2077" width="9.5703125" style="4" customWidth="1"/>
    <col min="2078" max="2078" width="9.42578125" style="4" customWidth="1"/>
    <col min="2079" max="2079" width="10.7109375" style="4" customWidth="1"/>
    <col min="2080" max="2080" width="6.28515625" style="4" customWidth="1"/>
    <col min="2081" max="2081" width="13.28515625" style="4" customWidth="1"/>
    <col min="2082" max="2082" width="14.5703125" style="4" customWidth="1"/>
    <col min="2083" max="2209" width="9.140625" style="4"/>
    <col min="2210" max="2210" width="3.85546875" style="4" customWidth="1"/>
    <col min="2211" max="2211" width="44.140625" style="4" customWidth="1"/>
    <col min="2212" max="2212" width="9.5703125" style="4" customWidth="1"/>
    <col min="2213" max="2213" width="9" style="4" customWidth="1"/>
    <col min="2214" max="2214" width="14.28515625" style="4" customWidth="1"/>
    <col min="2215" max="2215" width="9.42578125" style="4" customWidth="1"/>
    <col min="2216" max="2216" width="11.42578125" style="4" customWidth="1"/>
    <col min="2217" max="2217" width="9.7109375" style="4" customWidth="1"/>
    <col min="2218" max="2218" width="13.28515625" style="4" customWidth="1"/>
    <col min="2219" max="2219" width="13.85546875" style="4" customWidth="1"/>
    <col min="2220" max="2220" width="19" style="4" customWidth="1"/>
    <col min="2221" max="2221" width="18.85546875" style="4" customWidth="1"/>
    <col min="2222" max="2222" width="14" style="4" customWidth="1"/>
    <col min="2223" max="2326" width="9.140625" style="4"/>
    <col min="2327" max="2327" width="3.85546875" style="4" customWidth="1"/>
    <col min="2328" max="2328" width="43.7109375" style="4" customWidth="1"/>
    <col min="2329" max="2329" width="9" style="4" customWidth="1"/>
    <col min="2330" max="2330" width="5.28515625" style="4" customWidth="1"/>
    <col min="2331" max="2331" width="0" style="4" hidden="1" customWidth="1"/>
    <col min="2332" max="2332" width="8.7109375" style="4" customWidth="1"/>
    <col min="2333" max="2333" width="9.5703125" style="4" customWidth="1"/>
    <col min="2334" max="2334" width="9.42578125" style="4" customWidth="1"/>
    <col min="2335" max="2335" width="10.7109375" style="4" customWidth="1"/>
    <col min="2336" max="2336" width="6.28515625" style="4" customWidth="1"/>
    <col min="2337" max="2337" width="13.28515625" style="4" customWidth="1"/>
    <col min="2338" max="2338" width="14.5703125" style="4" customWidth="1"/>
    <col min="2339" max="2465" width="9.140625" style="4"/>
    <col min="2466" max="2466" width="3.85546875" style="4" customWidth="1"/>
    <col min="2467" max="2467" width="44.140625" style="4" customWidth="1"/>
    <col min="2468" max="2468" width="9.5703125" style="4" customWidth="1"/>
    <col min="2469" max="2469" width="9" style="4" customWidth="1"/>
    <col min="2470" max="2470" width="14.28515625" style="4" customWidth="1"/>
    <col min="2471" max="2471" width="9.42578125" style="4" customWidth="1"/>
    <col min="2472" max="2472" width="11.42578125" style="4" customWidth="1"/>
    <col min="2473" max="2473" width="9.7109375" style="4" customWidth="1"/>
    <col min="2474" max="2474" width="13.28515625" style="4" customWidth="1"/>
    <col min="2475" max="2475" width="13.85546875" style="4" customWidth="1"/>
    <col min="2476" max="2476" width="19" style="4" customWidth="1"/>
    <col min="2477" max="2477" width="18.85546875" style="4" customWidth="1"/>
    <col min="2478" max="2478" width="14" style="4" customWidth="1"/>
    <col min="2479" max="2582" width="9.140625" style="4"/>
    <col min="2583" max="2583" width="3.85546875" style="4" customWidth="1"/>
    <col min="2584" max="2584" width="43.7109375" style="4" customWidth="1"/>
    <col min="2585" max="2585" width="9" style="4" customWidth="1"/>
    <col min="2586" max="2586" width="5.28515625" style="4" customWidth="1"/>
    <col min="2587" max="2587" width="0" style="4" hidden="1" customWidth="1"/>
    <col min="2588" max="2588" width="8.7109375" style="4" customWidth="1"/>
    <col min="2589" max="2589" width="9.5703125" style="4" customWidth="1"/>
    <col min="2590" max="2590" width="9.42578125" style="4" customWidth="1"/>
    <col min="2591" max="2591" width="10.7109375" style="4" customWidth="1"/>
    <col min="2592" max="2592" width="6.28515625" style="4" customWidth="1"/>
    <col min="2593" max="2593" width="13.28515625" style="4" customWidth="1"/>
    <col min="2594" max="2594" width="14.5703125" style="4" customWidth="1"/>
    <col min="2595" max="2721" width="9.140625" style="4"/>
    <col min="2722" max="2722" width="3.85546875" style="4" customWidth="1"/>
    <col min="2723" max="2723" width="44.140625" style="4" customWidth="1"/>
    <col min="2724" max="2724" width="9.5703125" style="4" customWidth="1"/>
    <col min="2725" max="2725" width="9" style="4" customWidth="1"/>
    <col min="2726" max="2726" width="14.28515625" style="4" customWidth="1"/>
    <col min="2727" max="2727" width="9.42578125" style="4" customWidth="1"/>
    <col min="2728" max="2728" width="11.42578125" style="4" customWidth="1"/>
    <col min="2729" max="2729" width="9.7109375" style="4" customWidth="1"/>
    <col min="2730" max="2730" width="13.28515625" style="4" customWidth="1"/>
    <col min="2731" max="2731" width="13.85546875" style="4" customWidth="1"/>
    <col min="2732" max="2732" width="19" style="4" customWidth="1"/>
    <col min="2733" max="2733" width="18.85546875" style="4" customWidth="1"/>
    <col min="2734" max="2734" width="14" style="4" customWidth="1"/>
    <col min="2735" max="2838" width="9.140625" style="4"/>
    <col min="2839" max="2839" width="3.85546875" style="4" customWidth="1"/>
    <col min="2840" max="2840" width="43.7109375" style="4" customWidth="1"/>
    <col min="2841" max="2841" width="9" style="4" customWidth="1"/>
    <col min="2842" max="2842" width="5.28515625" style="4" customWidth="1"/>
    <col min="2843" max="2843" width="0" style="4" hidden="1" customWidth="1"/>
    <col min="2844" max="2844" width="8.7109375" style="4" customWidth="1"/>
    <col min="2845" max="2845" width="9.5703125" style="4" customWidth="1"/>
    <col min="2846" max="2846" width="9.42578125" style="4" customWidth="1"/>
    <col min="2847" max="2847" width="10.7109375" style="4" customWidth="1"/>
    <col min="2848" max="2848" width="6.28515625" style="4" customWidth="1"/>
    <col min="2849" max="2849" width="13.28515625" style="4" customWidth="1"/>
    <col min="2850" max="2850" width="14.5703125" style="4" customWidth="1"/>
    <col min="2851" max="2977" width="9.140625" style="4"/>
    <col min="2978" max="2978" width="3.85546875" style="4" customWidth="1"/>
    <col min="2979" max="2979" width="44.140625" style="4" customWidth="1"/>
    <col min="2980" max="2980" width="9.5703125" style="4" customWidth="1"/>
    <col min="2981" max="2981" width="9" style="4" customWidth="1"/>
    <col min="2982" max="2982" width="14.28515625" style="4" customWidth="1"/>
    <col min="2983" max="2983" width="9.42578125" style="4" customWidth="1"/>
    <col min="2984" max="2984" width="11.42578125" style="4" customWidth="1"/>
    <col min="2985" max="2985" width="9.7109375" style="4" customWidth="1"/>
    <col min="2986" max="2986" width="13.28515625" style="4" customWidth="1"/>
    <col min="2987" max="2987" width="13.85546875" style="4" customWidth="1"/>
    <col min="2988" max="2988" width="19" style="4" customWidth="1"/>
    <col min="2989" max="2989" width="18.85546875" style="4" customWidth="1"/>
    <col min="2990" max="2990" width="14" style="4" customWidth="1"/>
    <col min="2991" max="3094" width="9.140625" style="4"/>
    <col min="3095" max="3095" width="3.85546875" style="4" customWidth="1"/>
    <col min="3096" max="3096" width="43.7109375" style="4" customWidth="1"/>
    <col min="3097" max="3097" width="9" style="4" customWidth="1"/>
    <col min="3098" max="3098" width="5.28515625" style="4" customWidth="1"/>
    <col min="3099" max="3099" width="0" style="4" hidden="1" customWidth="1"/>
    <col min="3100" max="3100" width="8.7109375" style="4" customWidth="1"/>
    <col min="3101" max="3101" width="9.5703125" style="4" customWidth="1"/>
    <col min="3102" max="3102" width="9.42578125" style="4" customWidth="1"/>
    <col min="3103" max="3103" width="10.7109375" style="4" customWidth="1"/>
    <col min="3104" max="3104" width="6.28515625" style="4" customWidth="1"/>
    <col min="3105" max="3105" width="13.28515625" style="4" customWidth="1"/>
    <col min="3106" max="3106" width="14.5703125" style="4" customWidth="1"/>
    <col min="3107" max="3233" width="9.140625" style="4"/>
    <col min="3234" max="3234" width="3.85546875" style="4" customWidth="1"/>
    <col min="3235" max="3235" width="44.140625" style="4" customWidth="1"/>
    <col min="3236" max="3236" width="9.5703125" style="4" customWidth="1"/>
    <col min="3237" max="3237" width="9" style="4" customWidth="1"/>
    <col min="3238" max="3238" width="14.28515625" style="4" customWidth="1"/>
    <col min="3239" max="3239" width="9.42578125" style="4" customWidth="1"/>
    <col min="3240" max="3240" width="11.42578125" style="4" customWidth="1"/>
    <col min="3241" max="3241" width="9.7109375" style="4" customWidth="1"/>
    <col min="3242" max="3242" width="13.28515625" style="4" customWidth="1"/>
    <col min="3243" max="3243" width="13.85546875" style="4" customWidth="1"/>
    <col min="3244" max="3244" width="19" style="4" customWidth="1"/>
    <col min="3245" max="3245" width="18.85546875" style="4" customWidth="1"/>
    <col min="3246" max="3246" width="14" style="4" customWidth="1"/>
    <col min="3247" max="3350" width="9.140625" style="4"/>
    <col min="3351" max="3351" width="3.85546875" style="4" customWidth="1"/>
    <col min="3352" max="3352" width="43.7109375" style="4" customWidth="1"/>
    <col min="3353" max="3353" width="9" style="4" customWidth="1"/>
    <col min="3354" max="3354" width="5.28515625" style="4" customWidth="1"/>
    <col min="3355" max="3355" width="0" style="4" hidden="1" customWidth="1"/>
    <col min="3356" max="3356" width="8.7109375" style="4" customWidth="1"/>
    <col min="3357" max="3357" width="9.5703125" style="4" customWidth="1"/>
    <col min="3358" max="3358" width="9.42578125" style="4" customWidth="1"/>
    <col min="3359" max="3359" width="10.7109375" style="4" customWidth="1"/>
    <col min="3360" max="3360" width="6.28515625" style="4" customWidth="1"/>
    <col min="3361" max="3361" width="13.28515625" style="4" customWidth="1"/>
    <col min="3362" max="3362" width="14.5703125" style="4" customWidth="1"/>
    <col min="3363" max="3489" width="9.140625" style="4"/>
    <col min="3490" max="3490" width="3.85546875" style="4" customWidth="1"/>
    <col min="3491" max="3491" width="44.140625" style="4" customWidth="1"/>
    <col min="3492" max="3492" width="9.5703125" style="4" customWidth="1"/>
    <col min="3493" max="3493" width="9" style="4" customWidth="1"/>
    <col min="3494" max="3494" width="14.28515625" style="4" customWidth="1"/>
    <col min="3495" max="3495" width="9.42578125" style="4" customWidth="1"/>
    <col min="3496" max="3496" width="11.42578125" style="4" customWidth="1"/>
    <col min="3497" max="3497" width="9.7109375" style="4" customWidth="1"/>
    <col min="3498" max="3498" width="13.28515625" style="4" customWidth="1"/>
    <col min="3499" max="3499" width="13.85546875" style="4" customWidth="1"/>
    <col min="3500" max="3500" width="19" style="4" customWidth="1"/>
    <col min="3501" max="3501" width="18.85546875" style="4" customWidth="1"/>
    <col min="3502" max="3502" width="14" style="4" customWidth="1"/>
    <col min="3503" max="3606" width="9.140625" style="4"/>
    <col min="3607" max="3607" width="3.85546875" style="4" customWidth="1"/>
    <col min="3608" max="3608" width="43.7109375" style="4" customWidth="1"/>
    <col min="3609" max="3609" width="9" style="4" customWidth="1"/>
    <col min="3610" max="3610" width="5.28515625" style="4" customWidth="1"/>
    <col min="3611" max="3611" width="0" style="4" hidden="1" customWidth="1"/>
    <col min="3612" max="3612" width="8.7109375" style="4" customWidth="1"/>
    <col min="3613" max="3613" width="9.5703125" style="4" customWidth="1"/>
    <col min="3614" max="3614" width="9.42578125" style="4" customWidth="1"/>
    <col min="3615" max="3615" width="10.7109375" style="4" customWidth="1"/>
    <col min="3616" max="3616" width="6.28515625" style="4" customWidth="1"/>
    <col min="3617" max="3617" width="13.28515625" style="4" customWidth="1"/>
    <col min="3618" max="3618" width="14.5703125" style="4" customWidth="1"/>
    <col min="3619" max="3745" width="9.140625" style="4"/>
    <col min="3746" max="3746" width="3.85546875" style="4" customWidth="1"/>
    <col min="3747" max="3747" width="44.140625" style="4" customWidth="1"/>
    <col min="3748" max="3748" width="9.5703125" style="4" customWidth="1"/>
    <col min="3749" max="3749" width="9" style="4" customWidth="1"/>
    <col min="3750" max="3750" width="14.28515625" style="4" customWidth="1"/>
    <col min="3751" max="3751" width="9.42578125" style="4" customWidth="1"/>
    <col min="3752" max="3752" width="11.42578125" style="4" customWidth="1"/>
    <col min="3753" max="3753" width="9.7109375" style="4" customWidth="1"/>
    <col min="3754" max="3754" width="13.28515625" style="4" customWidth="1"/>
    <col min="3755" max="3755" width="13.85546875" style="4" customWidth="1"/>
    <col min="3756" max="3756" width="19" style="4" customWidth="1"/>
    <col min="3757" max="3757" width="18.85546875" style="4" customWidth="1"/>
    <col min="3758" max="3758" width="14" style="4" customWidth="1"/>
    <col min="3759" max="3862" width="9.140625" style="4"/>
    <col min="3863" max="3863" width="3.85546875" style="4" customWidth="1"/>
    <col min="3864" max="3864" width="43.7109375" style="4" customWidth="1"/>
    <col min="3865" max="3865" width="9" style="4" customWidth="1"/>
    <col min="3866" max="3866" width="5.28515625" style="4" customWidth="1"/>
    <col min="3867" max="3867" width="0" style="4" hidden="1" customWidth="1"/>
    <col min="3868" max="3868" width="8.7109375" style="4" customWidth="1"/>
    <col min="3869" max="3869" width="9.5703125" style="4" customWidth="1"/>
    <col min="3870" max="3870" width="9.42578125" style="4" customWidth="1"/>
    <col min="3871" max="3871" width="10.7109375" style="4" customWidth="1"/>
    <col min="3872" max="3872" width="6.28515625" style="4" customWidth="1"/>
    <col min="3873" max="3873" width="13.28515625" style="4" customWidth="1"/>
    <col min="3874" max="3874" width="14.5703125" style="4" customWidth="1"/>
    <col min="3875" max="4001" width="9.140625" style="4"/>
    <col min="4002" max="4002" width="3.85546875" style="4" customWidth="1"/>
    <col min="4003" max="4003" width="44.140625" style="4" customWidth="1"/>
    <col min="4004" max="4004" width="9.5703125" style="4" customWidth="1"/>
    <col min="4005" max="4005" width="9" style="4" customWidth="1"/>
    <col min="4006" max="4006" width="14.28515625" style="4" customWidth="1"/>
    <col min="4007" max="4007" width="9.42578125" style="4" customWidth="1"/>
    <col min="4008" max="4008" width="11.42578125" style="4" customWidth="1"/>
    <col min="4009" max="4009" width="9.7109375" style="4" customWidth="1"/>
    <col min="4010" max="4010" width="13.28515625" style="4" customWidth="1"/>
    <col min="4011" max="4011" width="13.85546875" style="4" customWidth="1"/>
    <col min="4012" max="4012" width="19" style="4" customWidth="1"/>
    <col min="4013" max="4013" width="18.85546875" style="4" customWidth="1"/>
    <col min="4014" max="4014" width="14" style="4" customWidth="1"/>
    <col min="4015" max="4118" width="9.140625" style="4"/>
    <col min="4119" max="4119" width="3.85546875" style="4" customWidth="1"/>
    <col min="4120" max="4120" width="43.7109375" style="4" customWidth="1"/>
    <col min="4121" max="4121" width="9" style="4" customWidth="1"/>
    <col min="4122" max="4122" width="5.28515625" style="4" customWidth="1"/>
    <col min="4123" max="4123" width="0" style="4" hidden="1" customWidth="1"/>
    <col min="4124" max="4124" width="8.7109375" style="4" customWidth="1"/>
    <col min="4125" max="4125" width="9.5703125" style="4" customWidth="1"/>
    <col min="4126" max="4126" width="9.42578125" style="4" customWidth="1"/>
    <col min="4127" max="4127" width="10.7109375" style="4" customWidth="1"/>
    <col min="4128" max="4128" width="6.28515625" style="4" customWidth="1"/>
    <col min="4129" max="4129" width="13.28515625" style="4" customWidth="1"/>
    <col min="4130" max="4130" width="14.5703125" style="4" customWidth="1"/>
    <col min="4131" max="4257" width="9.140625" style="4"/>
    <col min="4258" max="4258" width="3.85546875" style="4" customWidth="1"/>
    <col min="4259" max="4259" width="44.140625" style="4" customWidth="1"/>
    <col min="4260" max="4260" width="9.5703125" style="4" customWidth="1"/>
    <col min="4261" max="4261" width="9" style="4" customWidth="1"/>
    <col min="4262" max="4262" width="14.28515625" style="4" customWidth="1"/>
    <col min="4263" max="4263" width="9.42578125" style="4" customWidth="1"/>
    <col min="4264" max="4264" width="11.42578125" style="4" customWidth="1"/>
    <col min="4265" max="4265" width="9.7109375" style="4" customWidth="1"/>
    <col min="4266" max="4266" width="13.28515625" style="4" customWidth="1"/>
    <col min="4267" max="4267" width="13.85546875" style="4" customWidth="1"/>
    <col min="4268" max="4268" width="19" style="4" customWidth="1"/>
    <col min="4269" max="4269" width="18.85546875" style="4" customWidth="1"/>
    <col min="4270" max="4270" width="14" style="4" customWidth="1"/>
    <col min="4271" max="4374" width="9.140625" style="4"/>
    <col min="4375" max="4375" width="3.85546875" style="4" customWidth="1"/>
    <col min="4376" max="4376" width="43.7109375" style="4" customWidth="1"/>
    <col min="4377" max="4377" width="9" style="4" customWidth="1"/>
    <col min="4378" max="4378" width="5.28515625" style="4" customWidth="1"/>
    <col min="4379" max="4379" width="0" style="4" hidden="1" customWidth="1"/>
    <col min="4380" max="4380" width="8.7109375" style="4" customWidth="1"/>
    <col min="4381" max="4381" width="9.5703125" style="4" customWidth="1"/>
    <col min="4382" max="4382" width="9.42578125" style="4" customWidth="1"/>
    <col min="4383" max="4383" width="10.7109375" style="4" customWidth="1"/>
    <col min="4384" max="4384" width="6.28515625" style="4" customWidth="1"/>
    <col min="4385" max="4385" width="13.28515625" style="4" customWidth="1"/>
    <col min="4386" max="4386" width="14.5703125" style="4" customWidth="1"/>
    <col min="4387" max="4513" width="9.140625" style="4"/>
    <col min="4514" max="4514" width="3.85546875" style="4" customWidth="1"/>
    <col min="4515" max="4515" width="44.140625" style="4" customWidth="1"/>
    <col min="4516" max="4516" width="9.5703125" style="4" customWidth="1"/>
    <col min="4517" max="4517" width="9" style="4" customWidth="1"/>
    <col min="4518" max="4518" width="14.28515625" style="4" customWidth="1"/>
    <col min="4519" max="4519" width="9.42578125" style="4" customWidth="1"/>
    <col min="4520" max="4520" width="11.42578125" style="4" customWidth="1"/>
    <col min="4521" max="4521" width="9.7109375" style="4" customWidth="1"/>
    <col min="4522" max="4522" width="13.28515625" style="4" customWidth="1"/>
    <col min="4523" max="4523" width="13.85546875" style="4" customWidth="1"/>
    <col min="4524" max="4524" width="19" style="4" customWidth="1"/>
    <col min="4525" max="4525" width="18.85546875" style="4" customWidth="1"/>
    <col min="4526" max="4526" width="14" style="4" customWidth="1"/>
    <col min="4527" max="4630" width="9.140625" style="4"/>
    <col min="4631" max="4631" width="3.85546875" style="4" customWidth="1"/>
    <col min="4632" max="4632" width="43.7109375" style="4" customWidth="1"/>
    <col min="4633" max="4633" width="9" style="4" customWidth="1"/>
    <col min="4634" max="4634" width="5.28515625" style="4" customWidth="1"/>
    <col min="4635" max="4635" width="0" style="4" hidden="1" customWidth="1"/>
    <col min="4636" max="4636" width="8.7109375" style="4" customWidth="1"/>
    <col min="4637" max="4637" width="9.5703125" style="4" customWidth="1"/>
    <col min="4638" max="4638" width="9.42578125" style="4" customWidth="1"/>
    <col min="4639" max="4639" width="10.7109375" style="4" customWidth="1"/>
    <col min="4640" max="4640" width="6.28515625" style="4" customWidth="1"/>
    <col min="4641" max="4641" width="13.28515625" style="4" customWidth="1"/>
    <col min="4642" max="4642" width="14.5703125" style="4" customWidth="1"/>
    <col min="4643" max="4769" width="9.140625" style="4"/>
    <col min="4770" max="4770" width="3.85546875" style="4" customWidth="1"/>
    <col min="4771" max="4771" width="44.140625" style="4" customWidth="1"/>
    <col min="4772" max="4772" width="9.5703125" style="4" customWidth="1"/>
    <col min="4773" max="4773" width="9" style="4" customWidth="1"/>
    <col min="4774" max="4774" width="14.28515625" style="4" customWidth="1"/>
    <col min="4775" max="4775" width="9.42578125" style="4" customWidth="1"/>
    <col min="4776" max="4776" width="11.42578125" style="4" customWidth="1"/>
    <col min="4777" max="4777" width="9.7109375" style="4" customWidth="1"/>
    <col min="4778" max="4778" width="13.28515625" style="4" customWidth="1"/>
    <col min="4779" max="4779" width="13.85546875" style="4" customWidth="1"/>
    <col min="4780" max="4780" width="19" style="4" customWidth="1"/>
    <col min="4781" max="4781" width="18.85546875" style="4" customWidth="1"/>
    <col min="4782" max="4782" width="14" style="4" customWidth="1"/>
    <col min="4783" max="4886" width="9.140625" style="4"/>
    <col min="4887" max="4887" width="3.85546875" style="4" customWidth="1"/>
    <col min="4888" max="4888" width="43.7109375" style="4" customWidth="1"/>
    <col min="4889" max="4889" width="9" style="4" customWidth="1"/>
    <col min="4890" max="4890" width="5.28515625" style="4" customWidth="1"/>
    <col min="4891" max="4891" width="0" style="4" hidden="1" customWidth="1"/>
    <col min="4892" max="4892" width="8.7109375" style="4" customWidth="1"/>
    <col min="4893" max="4893" width="9.5703125" style="4" customWidth="1"/>
    <col min="4894" max="4894" width="9.42578125" style="4" customWidth="1"/>
    <col min="4895" max="4895" width="10.7109375" style="4" customWidth="1"/>
    <col min="4896" max="4896" width="6.28515625" style="4" customWidth="1"/>
    <col min="4897" max="4897" width="13.28515625" style="4" customWidth="1"/>
    <col min="4898" max="4898" width="14.5703125" style="4" customWidth="1"/>
    <col min="4899" max="5025" width="9.140625" style="4"/>
    <col min="5026" max="5026" width="3.85546875" style="4" customWidth="1"/>
    <col min="5027" max="5027" width="44.140625" style="4" customWidth="1"/>
    <col min="5028" max="5028" width="9.5703125" style="4" customWidth="1"/>
    <col min="5029" max="5029" width="9" style="4" customWidth="1"/>
    <col min="5030" max="5030" width="14.28515625" style="4" customWidth="1"/>
    <col min="5031" max="5031" width="9.42578125" style="4" customWidth="1"/>
    <col min="5032" max="5032" width="11.42578125" style="4" customWidth="1"/>
    <col min="5033" max="5033" width="9.7109375" style="4" customWidth="1"/>
    <col min="5034" max="5034" width="13.28515625" style="4" customWidth="1"/>
    <col min="5035" max="5035" width="13.85546875" style="4" customWidth="1"/>
    <col min="5036" max="5036" width="19" style="4" customWidth="1"/>
    <col min="5037" max="5037" width="18.85546875" style="4" customWidth="1"/>
    <col min="5038" max="5038" width="14" style="4" customWidth="1"/>
    <col min="5039" max="5142" width="9.140625" style="4"/>
    <col min="5143" max="5143" width="3.85546875" style="4" customWidth="1"/>
    <col min="5144" max="5144" width="43.7109375" style="4" customWidth="1"/>
    <col min="5145" max="5145" width="9" style="4" customWidth="1"/>
    <col min="5146" max="5146" width="5.28515625" style="4" customWidth="1"/>
    <col min="5147" max="5147" width="0" style="4" hidden="1" customWidth="1"/>
    <col min="5148" max="5148" width="8.7109375" style="4" customWidth="1"/>
    <col min="5149" max="5149" width="9.5703125" style="4" customWidth="1"/>
    <col min="5150" max="5150" width="9.42578125" style="4" customWidth="1"/>
    <col min="5151" max="5151" width="10.7109375" style="4" customWidth="1"/>
    <col min="5152" max="5152" width="6.28515625" style="4" customWidth="1"/>
    <col min="5153" max="5153" width="13.28515625" style="4" customWidth="1"/>
    <col min="5154" max="5154" width="14.5703125" style="4" customWidth="1"/>
    <col min="5155" max="5281" width="9.140625" style="4"/>
    <col min="5282" max="5282" width="3.85546875" style="4" customWidth="1"/>
    <col min="5283" max="5283" width="44.140625" style="4" customWidth="1"/>
    <col min="5284" max="5284" width="9.5703125" style="4" customWidth="1"/>
    <col min="5285" max="5285" width="9" style="4" customWidth="1"/>
    <col min="5286" max="5286" width="14.28515625" style="4" customWidth="1"/>
    <col min="5287" max="5287" width="9.42578125" style="4" customWidth="1"/>
    <col min="5288" max="5288" width="11.42578125" style="4" customWidth="1"/>
    <col min="5289" max="5289" width="9.7109375" style="4" customWidth="1"/>
    <col min="5290" max="5290" width="13.28515625" style="4" customWidth="1"/>
    <col min="5291" max="5291" width="13.85546875" style="4" customWidth="1"/>
    <col min="5292" max="5292" width="19" style="4" customWidth="1"/>
    <col min="5293" max="5293" width="18.85546875" style="4" customWidth="1"/>
    <col min="5294" max="5294" width="14" style="4" customWidth="1"/>
    <col min="5295" max="5398" width="9.140625" style="4"/>
    <col min="5399" max="5399" width="3.85546875" style="4" customWidth="1"/>
    <col min="5400" max="5400" width="43.7109375" style="4" customWidth="1"/>
    <col min="5401" max="5401" width="9" style="4" customWidth="1"/>
    <col min="5402" max="5402" width="5.28515625" style="4" customWidth="1"/>
    <col min="5403" max="5403" width="0" style="4" hidden="1" customWidth="1"/>
    <col min="5404" max="5404" width="8.7109375" style="4" customWidth="1"/>
    <col min="5405" max="5405" width="9.5703125" style="4" customWidth="1"/>
    <col min="5406" max="5406" width="9.42578125" style="4" customWidth="1"/>
    <col min="5407" max="5407" width="10.7109375" style="4" customWidth="1"/>
    <col min="5408" max="5408" width="6.28515625" style="4" customWidth="1"/>
    <col min="5409" max="5409" width="13.28515625" style="4" customWidth="1"/>
    <col min="5410" max="5410" width="14.5703125" style="4" customWidth="1"/>
    <col min="5411" max="5537" width="9.140625" style="4"/>
    <col min="5538" max="5538" width="3.85546875" style="4" customWidth="1"/>
    <col min="5539" max="5539" width="44.140625" style="4" customWidth="1"/>
    <col min="5540" max="5540" width="9.5703125" style="4" customWidth="1"/>
    <col min="5541" max="5541" width="9" style="4" customWidth="1"/>
    <col min="5542" max="5542" width="14.28515625" style="4" customWidth="1"/>
    <col min="5543" max="5543" width="9.42578125" style="4" customWidth="1"/>
    <col min="5544" max="5544" width="11.42578125" style="4" customWidth="1"/>
    <col min="5545" max="5545" width="9.7109375" style="4" customWidth="1"/>
    <col min="5546" max="5546" width="13.28515625" style="4" customWidth="1"/>
    <col min="5547" max="5547" width="13.85546875" style="4" customWidth="1"/>
    <col min="5548" max="5548" width="19" style="4" customWidth="1"/>
    <col min="5549" max="5549" width="18.85546875" style="4" customWidth="1"/>
    <col min="5550" max="5550" width="14" style="4" customWidth="1"/>
    <col min="5551" max="5654" width="9.140625" style="4"/>
    <col min="5655" max="5655" width="3.85546875" style="4" customWidth="1"/>
    <col min="5656" max="5656" width="43.7109375" style="4" customWidth="1"/>
    <col min="5657" max="5657" width="9" style="4" customWidth="1"/>
    <col min="5658" max="5658" width="5.28515625" style="4" customWidth="1"/>
    <col min="5659" max="5659" width="0" style="4" hidden="1" customWidth="1"/>
    <col min="5660" max="5660" width="8.7109375" style="4" customWidth="1"/>
    <col min="5661" max="5661" width="9.5703125" style="4" customWidth="1"/>
    <col min="5662" max="5662" width="9.42578125" style="4" customWidth="1"/>
    <col min="5663" max="5663" width="10.7109375" style="4" customWidth="1"/>
    <col min="5664" max="5664" width="6.28515625" style="4" customWidth="1"/>
    <col min="5665" max="5665" width="13.28515625" style="4" customWidth="1"/>
    <col min="5666" max="5666" width="14.5703125" style="4" customWidth="1"/>
    <col min="5667" max="5793" width="9.140625" style="4"/>
    <col min="5794" max="5794" width="3.85546875" style="4" customWidth="1"/>
    <col min="5795" max="5795" width="44.140625" style="4" customWidth="1"/>
    <col min="5796" max="5796" width="9.5703125" style="4" customWidth="1"/>
    <col min="5797" max="5797" width="9" style="4" customWidth="1"/>
    <col min="5798" max="5798" width="14.28515625" style="4" customWidth="1"/>
    <col min="5799" max="5799" width="9.42578125" style="4" customWidth="1"/>
    <col min="5800" max="5800" width="11.42578125" style="4" customWidth="1"/>
    <col min="5801" max="5801" width="9.7109375" style="4" customWidth="1"/>
    <col min="5802" max="5802" width="13.28515625" style="4" customWidth="1"/>
    <col min="5803" max="5803" width="13.85546875" style="4" customWidth="1"/>
    <col min="5804" max="5804" width="19" style="4" customWidth="1"/>
    <col min="5805" max="5805" width="18.85546875" style="4" customWidth="1"/>
    <col min="5806" max="5806" width="14" style="4" customWidth="1"/>
    <col min="5807" max="5910" width="9.140625" style="4"/>
    <col min="5911" max="5911" width="3.85546875" style="4" customWidth="1"/>
    <col min="5912" max="5912" width="43.7109375" style="4" customWidth="1"/>
    <col min="5913" max="5913" width="9" style="4" customWidth="1"/>
    <col min="5914" max="5914" width="5.28515625" style="4" customWidth="1"/>
    <col min="5915" max="5915" width="0" style="4" hidden="1" customWidth="1"/>
    <col min="5916" max="5916" width="8.7109375" style="4" customWidth="1"/>
    <col min="5917" max="5917" width="9.5703125" style="4" customWidth="1"/>
    <col min="5918" max="5918" width="9.42578125" style="4" customWidth="1"/>
    <col min="5919" max="5919" width="10.7109375" style="4" customWidth="1"/>
    <col min="5920" max="5920" width="6.28515625" style="4" customWidth="1"/>
    <col min="5921" max="5921" width="13.28515625" style="4" customWidth="1"/>
    <col min="5922" max="5922" width="14.5703125" style="4" customWidth="1"/>
    <col min="5923" max="6049" width="9.140625" style="4"/>
    <col min="6050" max="6050" width="3.85546875" style="4" customWidth="1"/>
    <col min="6051" max="6051" width="44.140625" style="4" customWidth="1"/>
    <col min="6052" max="6052" width="9.5703125" style="4" customWidth="1"/>
    <col min="6053" max="6053" width="9" style="4" customWidth="1"/>
    <col min="6054" max="6054" width="14.28515625" style="4" customWidth="1"/>
    <col min="6055" max="6055" width="9.42578125" style="4" customWidth="1"/>
    <col min="6056" max="6056" width="11.42578125" style="4" customWidth="1"/>
    <col min="6057" max="6057" width="9.7109375" style="4" customWidth="1"/>
    <col min="6058" max="6058" width="13.28515625" style="4" customWidth="1"/>
    <col min="6059" max="6059" width="13.85546875" style="4" customWidth="1"/>
    <col min="6060" max="6060" width="19" style="4" customWidth="1"/>
    <col min="6061" max="6061" width="18.85546875" style="4" customWidth="1"/>
    <col min="6062" max="6062" width="14" style="4" customWidth="1"/>
    <col min="6063" max="6166" width="9.140625" style="4"/>
    <col min="6167" max="6167" width="3.85546875" style="4" customWidth="1"/>
    <col min="6168" max="6168" width="43.7109375" style="4" customWidth="1"/>
    <col min="6169" max="6169" width="9" style="4" customWidth="1"/>
    <col min="6170" max="6170" width="5.28515625" style="4" customWidth="1"/>
    <col min="6171" max="6171" width="0" style="4" hidden="1" customWidth="1"/>
    <col min="6172" max="6172" width="8.7109375" style="4" customWidth="1"/>
    <col min="6173" max="6173" width="9.5703125" style="4" customWidth="1"/>
    <col min="6174" max="6174" width="9.42578125" style="4" customWidth="1"/>
    <col min="6175" max="6175" width="10.7109375" style="4" customWidth="1"/>
    <col min="6176" max="6176" width="6.28515625" style="4" customWidth="1"/>
    <col min="6177" max="6177" width="13.28515625" style="4" customWidth="1"/>
    <col min="6178" max="6178" width="14.5703125" style="4" customWidth="1"/>
    <col min="6179" max="6305" width="9.140625" style="4"/>
    <col min="6306" max="6306" width="3.85546875" style="4" customWidth="1"/>
    <col min="6307" max="6307" width="44.140625" style="4" customWidth="1"/>
    <col min="6308" max="6308" width="9.5703125" style="4" customWidth="1"/>
    <col min="6309" max="6309" width="9" style="4" customWidth="1"/>
    <col min="6310" max="6310" width="14.28515625" style="4" customWidth="1"/>
    <col min="6311" max="6311" width="9.42578125" style="4" customWidth="1"/>
    <col min="6312" max="6312" width="11.42578125" style="4" customWidth="1"/>
    <col min="6313" max="6313" width="9.7109375" style="4" customWidth="1"/>
    <col min="6314" max="6314" width="13.28515625" style="4" customWidth="1"/>
    <col min="6315" max="6315" width="13.85546875" style="4" customWidth="1"/>
    <col min="6316" max="6316" width="19" style="4" customWidth="1"/>
    <col min="6317" max="6317" width="18.85546875" style="4" customWidth="1"/>
    <col min="6318" max="6318" width="14" style="4" customWidth="1"/>
    <col min="6319" max="6422" width="9.140625" style="4"/>
    <col min="6423" max="6423" width="3.85546875" style="4" customWidth="1"/>
    <col min="6424" max="6424" width="43.7109375" style="4" customWidth="1"/>
    <col min="6425" max="6425" width="9" style="4" customWidth="1"/>
    <col min="6426" max="6426" width="5.28515625" style="4" customWidth="1"/>
    <col min="6427" max="6427" width="0" style="4" hidden="1" customWidth="1"/>
    <col min="6428" max="6428" width="8.7109375" style="4" customWidth="1"/>
    <col min="6429" max="6429" width="9.5703125" style="4" customWidth="1"/>
    <col min="6430" max="6430" width="9.42578125" style="4" customWidth="1"/>
    <col min="6431" max="6431" width="10.7109375" style="4" customWidth="1"/>
    <col min="6432" max="6432" width="6.28515625" style="4" customWidth="1"/>
    <col min="6433" max="6433" width="13.28515625" style="4" customWidth="1"/>
    <col min="6434" max="6434" width="14.5703125" style="4" customWidth="1"/>
    <col min="6435" max="6561" width="9.140625" style="4"/>
    <col min="6562" max="6562" width="3.85546875" style="4" customWidth="1"/>
    <col min="6563" max="6563" width="44.140625" style="4" customWidth="1"/>
    <col min="6564" max="6564" width="9.5703125" style="4" customWidth="1"/>
    <col min="6565" max="6565" width="9" style="4" customWidth="1"/>
    <col min="6566" max="6566" width="14.28515625" style="4" customWidth="1"/>
    <col min="6567" max="6567" width="9.42578125" style="4" customWidth="1"/>
    <col min="6568" max="6568" width="11.42578125" style="4" customWidth="1"/>
    <col min="6569" max="6569" width="9.7109375" style="4" customWidth="1"/>
    <col min="6570" max="6570" width="13.28515625" style="4" customWidth="1"/>
    <col min="6571" max="6571" width="13.85546875" style="4" customWidth="1"/>
    <col min="6572" max="6572" width="19" style="4" customWidth="1"/>
    <col min="6573" max="6573" width="18.85546875" style="4" customWidth="1"/>
    <col min="6574" max="6574" width="14" style="4" customWidth="1"/>
    <col min="6575" max="6678" width="9.140625" style="4"/>
    <col min="6679" max="6679" width="3.85546875" style="4" customWidth="1"/>
    <col min="6680" max="6680" width="43.7109375" style="4" customWidth="1"/>
    <col min="6681" max="6681" width="9" style="4" customWidth="1"/>
    <col min="6682" max="6682" width="5.28515625" style="4" customWidth="1"/>
    <col min="6683" max="6683" width="0" style="4" hidden="1" customWidth="1"/>
    <col min="6684" max="6684" width="8.7109375" style="4" customWidth="1"/>
    <col min="6685" max="6685" width="9.5703125" style="4" customWidth="1"/>
    <col min="6686" max="6686" width="9.42578125" style="4" customWidth="1"/>
    <col min="6687" max="6687" width="10.7109375" style="4" customWidth="1"/>
    <col min="6688" max="6688" width="6.28515625" style="4" customWidth="1"/>
    <col min="6689" max="6689" width="13.28515625" style="4" customWidth="1"/>
    <col min="6690" max="6690" width="14.5703125" style="4" customWidth="1"/>
    <col min="6691" max="6817" width="9.140625" style="4"/>
    <col min="6818" max="6818" width="3.85546875" style="4" customWidth="1"/>
    <col min="6819" max="6819" width="44.140625" style="4" customWidth="1"/>
    <col min="6820" max="6820" width="9.5703125" style="4" customWidth="1"/>
    <col min="6821" max="6821" width="9" style="4" customWidth="1"/>
    <col min="6822" max="6822" width="14.28515625" style="4" customWidth="1"/>
    <col min="6823" max="6823" width="9.42578125" style="4" customWidth="1"/>
    <col min="6824" max="6824" width="11.42578125" style="4" customWidth="1"/>
    <col min="6825" max="6825" width="9.7109375" style="4" customWidth="1"/>
    <col min="6826" max="6826" width="13.28515625" style="4" customWidth="1"/>
    <col min="6827" max="6827" width="13.85546875" style="4" customWidth="1"/>
    <col min="6828" max="6828" width="19" style="4" customWidth="1"/>
    <col min="6829" max="6829" width="18.85546875" style="4" customWidth="1"/>
    <col min="6830" max="6830" width="14" style="4" customWidth="1"/>
    <col min="6831" max="6934" width="9.140625" style="4"/>
    <col min="6935" max="6935" width="3.85546875" style="4" customWidth="1"/>
    <col min="6936" max="6936" width="43.7109375" style="4" customWidth="1"/>
    <col min="6937" max="6937" width="9" style="4" customWidth="1"/>
    <col min="6938" max="6938" width="5.28515625" style="4" customWidth="1"/>
    <col min="6939" max="6939" width="0" style="4" hidden="1" customWidth="1"/>
    <col min="6940" max="6940" width="8.7109375" style="4" customWidth="1"/>
    <col min="6941" max="6941" width="9.5703125" style="4" customWidth="1"/>
    <col min="6942" max="6942" width="9.42578125" style="4" customWidth="1"/>
    <col min="6943" max="6943" width="10.7109375" style="4" customWidth="1"/>
    <col min="6944" max="6944" width="6.28515625" style="4" customWidth="1"/>
    <col min="6945" max="6945" width="13.28515625" style="4" customWidth="1"/>
    <col min="6946" max="6946" width="14.5703125" style="4" customWidth="1"/>
    <col min="6947" max="7073" width="9.140625" style="4"/>
    <col min="7074" max="7074" width="3.85546875" style="4" customWidth="1"/>
    <col min="7075" max="7075" width="44.140625" style="4" customWidth="1"/>
    <col min="7076" max="7076" width="9.5703125" style="4" customWidth="1"/>
    <col min="7077" max="7077" width="9" style="4" customWidth="1"/>
    <col min="7078" max="7078" width="14.28515625" style="4" customWidth="1"/>
    <col min="7079" max="7079" width="9.42578125" style="4" customWidth="1"/>
    <col min="7080" max="7080" width="11.42578125" style="4" customWidth="1"/>
    <col min="7081" max="7081" width="9.7109375" style="4" customWidth="1"/>
    <col min="7082" max="7082" width="13.28515625" style="4" customWidth="1"/>
    <col min="7083" max="7083" width="13.85546875" style="4" customWidth="1"/>
    <col min="7084" max="7084" width="19" style="4" customWidth="1"/>
    <col min="7085" max="7085" width="18.85546875" style="4" customWidth="1"/>
    <col min="7086" max="7086" width="14" style="4" customWidth="1"/>
    <col min="7087" max="7190" width="9.140625" style="4"/>
    <col min="7191" max="7191" width="3.85546875" style="4" customWidth="1"/>
    <col min="7192" max="7192" width="43.7109375" style="4" customWidth="1"/>
    <col min="7193" max="7193" width="9" style="4" customWidth="1"/>
    <col min="7194" max="7194" width="5.28515625" style="4" customWidth="1"/>
    <col min="7195" max="7195" width="0" style="4" hidden="1" customWidth="1"/>
    <col min="7196" max="7196" width="8.7109375" style="4" customWidth="1"/>
    <col min="7197" max="7197" width="9.5703125" style="4" customWidth="1"/>
    <col min="7198" max="7198" width="9.42578125" style="4" customWidth="1"/>
    <col min="7199" max="7199" width="10.7109375" style="4" customWidth="1"/>
    <col min="7200" max="7200" width="6.28515625" style="4" customWidth="1"/>
    <col min="7201" max="7201" width="13.28515625" style="4" customWidth="1"/>
    <col min="7202" max="7202" width="14.5703125" style="4" customWidth="1"/>
    <col min="7203" max="7329" width="9.140625" style="4"/>
    <col min="7330" max="7330" width="3.85546875" style="4" customWidth="1"/>
    <col min="7331" max="7331" width="44.140625" style="4" customWidth="1"/>
    <col min="7332" max="7332" width="9.5703125" style="4" customWidth="1"/>
    <col min="7333" max="7333" width="9" style="4" customWidth="1"/>
    <col min="7334" max="7334" width="14.28515625" style="4" customWidth="1"/>
    <col min="7335" max="7335" width="9.42578125" style="4" customWidth="1"/>
    <col min="7336" max="7336" width="11.42578125" style="4" customWidth="1"/>
    <col min="7337" max="7337" width="9.7109375" style="4" customWidth="1"/>
    <col min="7338" max="7338" width="13.28515625" style="4" customWidth="1"/>
    <col min="7339" max="7339" width="13.85546875" style="4" customWidth="1"/>
    <col min="7340" max="7340" width="19" style="4" customWidth="1"/>
    <col min="7341" max="7341" width="18.85546875" style="4" customWidth="1"/>
    <col min="7342" max="7342" width="14" style="4" customWidth="1"/>
    <col min="7343" max="7446" width="9.140625" style="4"/>
    <col min="7447" max="7447" width="3.85546875" style="4" customWidth="1"/>
    <col min="7448" max="7448" width="43.7109375" style="4" customWidth="1"/>
    <col min="7449" max="7449" width="9" style="4" customWidth="1"/>
    <col min="7450" max="7450" width="5.28515625" style="4" customWidth="1"/>
    <col min="7451" max="7451" width="0" style="4" hidden="1" customWidth="1"/>
    <col min="7452" max="7452" width="8.7109375" style="4" customWidth="1"/>
    <col min="7453" max="7453" width="9.5703125" style="4" customWidth="1"/>
    <col min="7454" max="7454" width="9.42578125" style="4" customWidth="1"/>
    <col min="7455" max="7455" width="10.7109375" style="4" customWidth="1"/>
    <col min="7456" max="7456" width="6.28515625" style="4" customWidth="1"/>
    <col min="7457" max="7457" width="13.28515625" style="4" customWidth="1"/>
    <col min="7458" max="7458" width="14.5703125" style="4" customWidth="1"/>
    <col min="7459" max="7585" width="9.140625" style="4"/>
    <col min="7586" max="7586" width="3.85546875" style="4" customWidth="1"/>
    <col min="7587" max="7587" width="44.140625" style="4" customWidth="1"/>
    <col min="7588" max="7588" width="9.5703125" style="4" customWidth="1"/>
    <col min="7589" max="7589" width="9" style="4" customWidth="1"/>
    <col min="7590" max="7590" width="14.28515625" style="4" customWidth="1"/>
    <col min="7591" max="7591" width="9.42578125" style="4" customWidth="1"/>
    <col min="7592" max="7592" width="11.42578125" style="4" customWidth="1"/>
    <col min="7593" max="7593" width="9.7109375" style="4" customWidth="1"/>
    <col min="7594" max="7594" width="13.28515625" style="4" customWidth="1"/>
    <col min="7595" max="7595" width="13.85546875" style="4" customWidth="1"/>
    <col min="7596" max="7596" width="19" style="4" customWidth="1"/>
    <col min="7597" max="7597" width="18.85546875" style="4" customWidth="1"/>
    <col min="7598" max="7598" width="14" style="4" customWidth="1"/>
    <col min="7599" max="7702" width="9.140625" style="4"/>
    <col min="7703" max="7703" width="3.85546875" style="4" customWidth="1"/>
    <col min="7704" max="7704" width="43.7109375" style="4" customWidth="1"/>
    <col min="7705" max="7705" width="9" style="4" customWidth="1"/>
    <col min="7706" max="7706" width="5.28515625" style="4" customWidth="1"/>
    <col min="7707" max="7707" width="0" style="4" hidden="1" customWidth="1"/>
    <col min="7708" max="7708" width="8.7109375" style="4" customWidth="1"/>
    <col min="7709" max="7709" width="9.5703125" style="4" customWidth="1"/>
    <col min="7710" max="7710" width="9.42578125" style="4" customWidth="1"/>
    <col min="7711" max="7711" width="10.7109375" style="4" customWidth="1"/>
    <col min="7712" max="7712" width="6.28515625" style="4" customWidth="1"/>
    <col min="7713" max="7713" width="13.28515625" style="4" customWidth="1"/>
    <col min="7714" max="7714" width="14.5703125" style="4" customWidth="1"/>
    <col min="7715" max="7841" width="9.140625" style="4"/>
    <col min="7842" max="7842" width="3.85546875" style="4" customWidth="1"/>
    <col min="7843" max="7843" width="44.140625" style="4" customWidth="1"/>
    <col min="7844" max="7844" width="9.5703125" style="4" customWidth="1"/>
    <col min="7845" max="7845" width="9" style="4" customWidth="1"/>
    <col min="7846" max="7846" width="14.28515625" style="4" customWidth="1"/>
    <col min="7847" max="7847" width="9.42578125" style="4" customWidth="1"/>
    <col min="7848" max="7848" width="11.42578125" style="4" customWidth="1"/>
    <col min="7849" max="7849" width="9.7109375" style="4" customWidth="1"/>
    <col min="7850" max="7850" width="13.28515625" style="4" customWidth="1"/>
    <col min="7851" max="7851" width="13.85546875" style="4" customWidth="1"/>
    <col min="7852" max="7852" width="19" style="4" customWidth="1"/>
    <col min="7853" max="7853" width="18.85546875" style="4" customWidth="1"/>
    <col min="7854" max="7854" width="14" style="4" customWidth="1"/>
    <col min="7855" max="7958" width="9.140625" style="4"/>
    <col min="7959" max="7959" width="3.85546875" style="4" customWidth="1"/>
    <col min="7960" max="7960" width="43.7109375" style="4" customWidth="1"/>
    <col min="7961" max="7961" width="9" style="4" customWidth="1"/>
    <col min="7962" max="7962" width="5.28515625" style="4" customWidth="1"/>
    <col min="7963" max="7963" width="0" style="4" hidden="1" customWidth="1"/>
    <col min="7964" max="7964" width="8.7109375" style="4" customWidth="1"/>
    <col min="7965" max="7965" width="9.5703125" style="4" customWidth="1"/>
    <col min="7966" max="7966" width="9.42578125" style="4" customWidth="1"/>
    <col min="7967" max="7967" width="10.7109375" style="4" customWidth="1"/>
    <col min="7968" max="7968" width="6.28515625" style="4" customWidth="1"/>
    <col min="7969" max="7969" width="13.28515625" style="4" customWidth="1"/>
    <col min="7970" max="7970" width="14.5703125" style="4" customWidth="1"/>
    <col min="7971" max="8097" width="9.140625" style="4"/>
    <col min="8098" max="8098" width="3.85546875" style="4" customWidth="1"/>
    <col min="8099" max="8099" width="44.140625" style="4" customWidth="1"/>
    <col min="8100" max="8100" width="9.5703125" style="4" customWidth="1"/>
    <col min="8101" max="8101" width="9" style="4" customWidth="1"/>
    <col min="8102" max="8102" width="14.28515625" style="4" customWidth="1"/>
    <col min="8103" max="8103" width="9.42578125" style="4" customWidth="1"/>
    <col min="8104" max="8104" width="11.42578125" style="4" customWidth="1"/>
    <col min="8105" max="8105" width="9.7109375" style="4" customWidth="1"/>
    <col min="8106" max="8106" width="13.28515625" style="4" customWidth="1"/>
    <col min="8107" max="8107" width="13.85546875" style="4" customWidth="1"/>
    <col min="8108" max="8108" width="19" style="4" customWidth="1"/>
    <col min="8109" max="8109" width="18.85546875" style="4" customWidth="1"/>
    <col min="8110" max="8110" width="14" style="4" customWidth="1"/>
    <col min="8111" max="8214" width="9.140625" style="4"/>
    <col min="8215" max="8215" width="3.85546875" style="4" customWidth="1"/>
    <col min="8216" max="8216" width="43.7109375" style="4" customWidth="1"/>
    <col min="8217" max="8217" width="9" style="4" customWidth="1"/>
    <col min="8218" max="8218" width="5.28515625" style="4" customWidth="1"/>
    <col min="8219" max="8219" width="0" style="4" hidden="1" customWidth="1"/>
    <col min="8220" max="8220" width="8.7109375" style="4" customWidth="1"/>
    <col min="8221" max="8221" width="9.5703125" style="4" customWidth="1"/>
    <col min="8222" max="8222" width="9.42578125" style="4" customWidth="1"/>
    <col min="8223" max="8223" width="10.7109375" style="4" customWidth="1"/>
    <col min="8224" max="8224" width="6.28515625" style="4" customWidth="1"/>
    <col min="8225" max="8225" width="13.28515625" style="4" customWidth="1"/>
    <col min="8226" max="8226" width="14.5703125" style="4" customWidth="1"/>
    <col min="8227" max="8353" width="9.140625" style="4"/>
    <col min="8354" max="8354" width="3.85546875" style="4" customWidth="1"/>
    <col min="8355" max="8355" width="44.140625" style="4" customWidth="1"/>
    <col min="8356" max="8356" width="9.5703125" style="4" customWidth="1"/>
    <col min="8357" max="8357" width="9" style="4" customWidth="1"/>
    <col min="8358" max="8358" width="14.28515625" style="4" customWidth="1"/>
    <col min="8359" max="8359" width="9.42578125" style="4" customWidth="1"/>
    <col min="8360" max="8360" width="11.42578125" style="4" customWidth="1"/>
    <col min="8361" max="8361" width="9.7109375" style="4" customWidth="1"/>
    <col min="8362" max="8362" width="13.28515625" style="4" customWidth="1"/>
    <col min="8363" max="8363" width="13.85546875" style="4" customWidth="1"/>
    <col min="8364" max="8364" width="19" style="4" customWidth="1"/>
    <col min="8365" max="8365" width="18.85546875" style="4" customWidth="1"/>
    <col min="8366" max="8366" width="14" style="4" customWidth="1"/>
    <col min="8367" max="8470" width="9.140625" style="4"/>
    <col min="8471" max="8471" width="3.85546875" style="4" customWidth="1"/>
    <col min="8472" max="8472" width="43.7109375" style="4" customWidth="1"/>
    <col min="8473" max="8473" width="9" style="4" customWidth="1"/>
    <col min="8474" max="8474" width="5.28515625" style="4" customWidth="1"/>
    <col min="8475" max="8475" width="0" style="4" hidden="1" customWidth="1"/>
    <col min="8476" max="8476" width="8.7109375" style="4" customWidth="1"/>
    <col min="8477" max="8477" width="9.5703125" style="4" customWidth="1"/>
    <col min="8478" max="8478" width="9.42578125" style="4" customWidth="1"/>
    <col min="8479" max="8479" width="10.7109375" style="4" customWidth="1"/>
    <col min="8480" max="8480" width="6.28515625" style="4" customWidth="1"/>
    <col min="8481" max="8481" width="13.28515625" style="4" customWidth="1"/>
    <col min="8482" max="8482" width="14.5703125" style="4" customWidth="1"/>
    <col min="8483" max="8609" width="9.140625" style="4"/>
    <col min="8610" max="8610" width="3.85546875" style="4" customWidth="1"/>
    <col min="8611" max="8611" width="44.140625" style="4" customWidth="1"/>
    <col min="8612" max="8612" width="9.5703125" style="4" customWidth="1"/>
    <col min="8613" max="8613" width="9" style="4" customWidth="1"/>
    <col min="8614" max="8614" width="14.28515625" style="4" customWidth="1"/>
    <col min="8615" max="8615" width="9.42578125" style="4" customWidth="1"/>
    <col min="8616" max="8616" width="11.42578125" style="4" customWidth="1"/>
    <col min="8617" max="8617" width="9.7109375" style="4" customWidth="1"/>
    <col min="8618" max="8618" width="13.28515625" style="4" customWidth="1"/>
    <col min="8619" max="8619" width="13.85546875" style="4" customWidth="1"/>
    <col min="8620" max="8620" width="19" style="4" customWidth="1"/>
    <col min="8621" max="8621" width="18.85546875" style="4" customWidth="1"/>
    <col min="8622" max="8622" width="14" style="4" customWidth="1"/>
    <col min="8623" max="8726" width="9.140625" style="4"/>
    <col min="8727" max="8727" width="3.85546875" style="4" customWidth="1"/>
    <col min="8728" max="8728" width="43.7109375" style="4" customWidth="1"/>
    <col min="8729" max="8729" width="9" style="4" customWidth="1"/>
    <col min="8730" max="8730" width="5.28515625" style="4" customWidth="1"/>
    <col min="8731" max="8731" width="0" style="4" hidden="1" customWidth="1"/>
    <col min="8732" max="8732" width="8.7109375" style="4" customWidth="1"/>
    <col min="8733" max="8733" width="9.5703125" style="4" customWidth="1"/>
    <col min="8734" max="8734" width="9.42578125" style="4" customWidth="1"/>
    <col min="8735" max="8735" width="10.7109375" style="4" customWidth="1"/>
    <col min="8736" max="8736" width="6.28515625" style="4" customWidth="1"/>
    <col min="8737" max="8737" width="13.28515625" style="4" customWidth="1"/>
    <col min="8738" max="8738" width="14.5703125" style="4" customWidth="1"/>
    <col min="8739" max="8865" width="9.140625" style="4"/>
    <col min="8866" max="8866" width="3.85546875" style="4" customWidth="1"/>
    <col min="8867" max="8867" width="44.140625" style="4" customWidth="1"/>
    <col min="8868" max="8868" width="9.5703125" style="4" customWidth="1"/>
    <col min="8869" max="8869" width="9" style="4" customWidth="1"/>
    <col min="8870" max="8870" width="14.28515625" style="4" customWidth="1"/>
    <col min="8871" max="8871" width="9.42578125" style="4" customWidth="1"/>
    <col min="8872" max="8872" width="11.42578125" style="4" customWidth="1"/>
    <col min="8873" max="8873" width="9.7109375" style="4" customWidth="1"/>
    <col min="8874" max="8874" width="13.28515625" style="4" customWidth="1"/>
    <col min="8875" max="8875" width="13.85546875" style="4" customWidth="1"/>
    <col min="8876" max="8876" width="19" style="4" customWidth="1"/>
    <col min="8877" max="8877" width="18.85546875" style="4" customWidth="1"/>
    <col min="8878" max="8878" width="14" style="4" customWidth="1"/>
    <col min="8879" max="8982" width="9.140625" style="4"/>
    <col min="8983" max="8983" width="3.85546875" style="4" customWidth="1"/>
    <col min="8984" max="8984" width="43.7109375" style="4" customWidth="1"/>
    <col min="8985" max="8985" width="9" style="4" customWidth="1"/>
    <col min="8986" max="8986" width="5.28515625" style="4" customWidth="1"/>
    <col min="8987" max="8987" width="0" style="4" hidden="1" customWidth="1"/>
    <col min="8988" max="8988" width="8.7109375" style="4" customWidth="1"/>
    <col min="8989" max="8989" width="9.5703125" style="4" customWidth="1"/>
    <col min="8990" max="8990" width="9.42578125" style="4" customWidth="1"/>
    <col min="8991" max="8991" width="10.7109375" style="4" customWidth="1"/>
    <col min="8992" max="8992" width="6.28515625" style="4" customWidth="1"/>
    <col min="8993" max="8993" width="13.28515625" style="4" customWidth="1"/>
    <col min="8994" max="8994" width="14.5703125" style="4" customWidth="1"/>
    <col min="8995" max="9121" width="9.140625" style="4"/>
    <col min="9122" max="9122" width="3.85546875" style="4" customWidth="1"/>
    <col min="9123" max="9123" width="44.140625" style="4" customWidth="1"/>
    <col min="9124" max="9124" width="9.5703125" style="4" customWidth="1"/>
    <col min="9125" max="9125" width="9" style="4" customWidth="1"/>
    <col min="9126" max="9126" width="14.28515625" style="4" customWidth="1"/>
    <col min="9127" max="9127" width="9.42578125" style="4" customWidth="1"/>
    <col min="9128" max="9128" width="11.42578125" style="4" customWidth="1"/>
    <col min="9129" max="9129" width="9.7109375" style="4" customWidth="1"/>
    <col min="9130" max="9130" width="13.28515625" style="4" customWidth="1"/>
    <col min="9131" max="9131" width="13.85546875" style="4" customWidth="1"/>
    <col min="9132" max="9132" width="19" style="4" customWidth="1"/>
    <col min="9133" max="9133" width="18.85546875" style="4" customWidth="1"/>
    <col min="9134" max="9134" width="14" style="4" customWidth="1"/>
    <col min="9135" max="9238" width="9.140625" style="4"/>
    <col min="9239" max="9239" width="3.85546875" style="4" customWidth="1"/>
    <col min="9240" max="9240" width="43.7109375" style="4" customWidth="1"/>
    <col min="9241" max="9241" width="9" style="4" customWidth="1"/>
    <col min="9242" max="9242" width="5.28515625" style="4" customWidth="1"/>
    <col min="9243" max="9243" width="0" style="4" hidden="1" customWidth="1"/>
    <col min="9244" max="9244" width="8.7109375" style="4" customWidth="1"/>
    <col min="9245" max="9245" width="9.5703125" style="4" customWidth="1"/>
    <col min="9246" max="9246" width="9.42578125" style="4" customWidth="1"/>
    <col min="9247" max="9247" width="10.7109375" style="4" customWidth="1"/>
    <col min="9248" max="9248" width="6.28515625" style="4" customWidth="1"/>
    <col min="9249" max="9249" width="13.28515625" style="4" customWidth="1"/>
    <col min="9250" max="9250" width="14.5703125" style="4" customWidth="1"/>
    <col min="9251" max="9377" width="9.140625" style="4"/>
    <col min="9378" max="9378" width="3.85546875" style="4" customWidth="1"/>
    <col min="9379" max="9379" width="44.140625" style="4" customWidth="1"/>
    <col min="9380" max="9380" width="9.5703125" style="4" customWidth="1"/>
    <col min="9381" max="9381" width="9" style="4" customWidth="1"/>
    <col min="9382" max="9382" width="14.28515625" style="4" customWidth="1"/>
    <col min="9383" max="9383" width="9.42578125" style="4" customWidth="1"/>
    <col min="9384" max="9384" width="11.42578125" style="4" customWidth="1"/>
    <col min="9385" max="9385" width="9.7109375" style="4" customWidth="1"/>
    <col min="9386" max="9386" width="13.28515625" style="4" customWidth="1"/>
    <col min="9387" max="9387" width="13.85546875" style="4" customWidth="1"/>
    <col min="9388" max="9388" width="19" style="4" customWidth="1"/>
    <col min="9389" max="9389" width="18.85546875" style="4" customWidth="1"/>
    <col min="9390" max="9390" width="14" style="4" customWidth="1"/>
    <col min="9391" max="9494" width="9.140625" style="4"/>
    <col min="9495" max="9495" width="3.85546875" style="4" customWidth="1"/>
    <col min="9496" max="9496" width="43.7109375" style="4" customWidth="1"/>
    <col min="9497" max="9497" width="9" style="4" customWidth="1"/>
    <col min="9498" max="9498" width="5.28515625" style="4" customWidth="1"/>
    <col min="9499" max="9499" width="0" style="4" hidden="1" customWidth="1"/>
    <col min="9500" max="9500" width="8.7109375" style="4" customWidth="1"/>
    <col min="9501" max="9501" width="9.5703125" style="4" customWidth="1"/>
    <col min="9502" max="9502" width="9.42578125" style="4" customWidth="1"/>
    <col min="9503" max="9503" width="10.7109375" style="4" customWidth="1"/>
    <col min="9504" max="9504" width="6.28515625" style="4" customWidth="1"/>
    <col min="9505" max="9505" width="13.28515625" style="4" customWidth="1"/>
    <col min="9506" max="9506" width="14.5703125" style="4" customWidth="1"/>
    <col min="9507" max="9633" width="9.140625" style="4"/>
    <col min="9634" max="9634" width="3.85546875" style="4" customWidth="1"/>
    <col min="9635" max="9635" width="44.140625" style="4" customWidth="1"/>
    <col min="9636" max="9636" width="9.5703125" style="4" customWidth="1"/>
    <col min="9637" max="9637" width="9" style="4" customWidth="1"/>
    <col min="9638" max="9638" width="14.28515625" style="4" customWidth="1"/>
    <col min="9639" max="9639" width="9.42578125" style="4" customWidth="1"/>
    <col min="9640" max="9640" width="11.42578125" style="4" customWidth="1"/>
    <col min="9641" max="9641" width="9.7109375" style="4" customWidth="1"/>
    <col min="9642" max="9642" width="13.28515625" style="4" customWidth="1"/>
    <col min="9643" max="9643" width="13.85546875" style="4" customWidth="1"/>
    <col min="9644" max="9644" width="19" style="4" customWidth="1"/>
    <col min="9645" max="9645" width="18.85546875" style="4" customWidth="1"/>
    <col min="9646" max="9646" width="14" style="4" customWidth="1"/>
    <col min="9647" max="9750" width="9.140625" style="4"/>
    <col min="9751" max="9751" width="3.85546875" style="4" customWidth="1"/>
    <col min="9752" max="9752" width="43.7109375" style="4" customWidth="1"/>
    <col min="9753" max="9753" width="9" style="4" customWidth="1"/>
    <col min="9754" max="9754" width="5.28515625" style="4" customWidth="1"/>
    <col min="9755" max="9755" width="0" style="4" hidden="1" customWidth="1"/>
    <col min="9756" max="9756" width="8.7109375" style="4" customWidth="1"/>
    <col min="9757" max="9757" width="9.5703125" style="4" customWidth="1"/>
    <col min="9758" max="9758" width="9.42578125" style="4" customWidth="1"/>
    <col min="9759" max="9759" width="10.7109375" style="4" customWidth="1"/>
    <col min="9760" max="9760" width="6.28515625" style="4" customWidth="1"/>
    <col min="9761" max="9761" width="13.28515625" style="4" customWidth="1"/>
    <col min="9762" max="9762" width="14.5703125" style="4" customWidth="1"/>
    <col min="9763" max="9889" width="9.140625" style="4"/>
    <col min="9890" max="9890" width="3.85546875" style="4" customWidth="1"/>
    <col min="9891" max="9891" width="44.140625" style="4" customWidth="1"/>
    <col min="9892" max="9892" width="9.5703125" style="4" customWidth="1"/>
    <col min="9893" max="9893" width="9" style="4" customWidth="1"/>
    <col min="9894" max="9894" width="14.28515625" style="4" customWidth="1"/>
    <col min="9895" max="9895" width="9.42578125" style="4" customWidth="1"/>
    <col min="9896" max="9896" width="11.42578125" style="4" customWidth="1"/>
    <col min="9897" max="9897" width="9.7109375" style="4" customWidth="1"/>
    <col min="9898" max="9898" width="13.28515625" style="4" customWidth="1"/>
    <col min="9899" max="9899" width="13.85546875" style="4" customWidth="1"/>
    <col min="9900" max="9900" width="19" style="4" customWidth="1"/>
    <col min="9901" max="9901" width="18.85546875" style="4" customWidth="1"/>
    <col min="9902" max="9902" width="14" style="4" customWidth="1"/>
    <col min="9903" max="10006" width="9.140625" style="4"/>
    <col min="10007" max="10007" width="3.85546875" style="4" customWidth="1"/>
    <col min="10008" max="10008" width="43.7109375" style="4" customWidth="1"/>
    <col min="10009" max="10009" width="9" style="4" customWidth="1"/>
    <col min="10010" max="10010" width="5.28515625" style="4" customWidth="1"/>
    <col min="10011" max="10011" width="0" style="4" hidden="1" customWidth="1"/>
    <col min="10012" max="10012" width="8.7109375" style="4" customWidth="1"/>
    <col min="10013" max="10013" width="9.5703125" style="4" customWidth="1"/>
    <col min="10014" max="10014" width="9.42578125" style="4" customWidth="1"/>
    <col min="10015" max="10015" width="10.7109375" style="4" customWidth="1"/>
    <col min="10016" max="10016" width="6.28515625" style="4" customWidth="1"/>
    <col min="10017" max="10017" width="13.28515625" style="4" customWidth="1"/>
    <col min="10018" max="10018" width="14.5703125" style="4" customWidth="1"/>
    <col min="10019" max="10145" width="9.140625" style="4"/>
    <col min="10146" max="10146" width="3.85546875" style="4" customWidth="1"/>
    <col min="10147" max="10147" width="44.140625" style="4" customWidth="1"/>
    <col min="10148" max="10148" width="9.5703125" style="4" customWidth="1"/>
    <col min="10149" max="10149" width="9" style="4" customWidth="1"/>
    <col min="10150" max="10150" width="14.28515625" style="4" customWidth="1"/>
    <col min="10151" max="10151" width="9.42578125" style="4" customWidth="1"/>
    <col min="10152" max="10152" width="11.42578125" style="4" customWidth="1"/>
    <col min="10153" max="10153" width="9.7109375" style="4" customWidth="1"/>
    <col min="10154" max="10154" width="13.28515625" style="4" customWidth="1"/>
    <col min="10155" max="10155" width="13.85546875" style="4" customWidth="1"/>
    <col min="10156" max="10156" width="19" style="4" customWidth="1"/>
    <col min="10157" max="10157" width="18.85546875" style="4" customWidth="1"/>
    <col min="10158" max="10158" width="14" style="4" customWidth="1"/>
    <col min="10159" max="10262" width="9.140625" style="4"/>
    <col min="10263" max="10263" width="3.85546875" style="4" customWidth="1"/>
    <col min="10264" max="10264" width="43.7109375" style="4" customWidth="1"/>
    <col min="10265" max="10265" width="9" style="4" customWidth="1"/>
    <col min="10266" max="10266" width="5.28515625" style="4" customWidth="1"/>
    <col min="10267" max="10267" width="0" style="4" hidden="1" customWidth="1"/>
    <col min="10268" max="10268" width="8.7109375" style="4" customWidth="1"/>
    <col min="10269" max="10269" width="9.5703125" style="4" customWidth="1"/>
    <col min="10270" max="10270" width="9.42578125" style="4" customWidth="1"/>
    <col min="10271" max="10271" width="10.7109375" style="4" customWidth="1"/>
    <col min="10272" max="10272" width="6.28515625" style="4" customWidth="1"/>
    <col min="10273" max="10273" width="13.28515625" style="4" customWidth="1"/>
    <col min="10274" max="10274" width="14.5703125" style="4" customWidth="1"/>
    <col min="10275" max="10401" width="9.140625" style="4"/>
    <col min="10402" max="10402" width="3.85546875" style="4" customWidth="1"/>
    <col min="10403" max="10403" width="44.140625" style="4" customWidth="1"/>
    <col min="10404" max="10404" width="9.5703125" style="4" customWidth="1"/>
    <col min="10405" max="10405" width="9" style="4" customWidth="1"/>
    <col min="10406" max="10406" width="14.28515625" style="4" customWidth="1"/>
    <col min="10407" max="10407" width="9.42578125" style="4" customWidth="1"/>
    <col min="10408" max="10408" width="11.42578125" style="4" customWidth="1"/>
    <col min="10409" max="10409" width="9.7109375" style="4" customWidth="1"/>
    <col min="10410" max="10410" width="13.28515625" style="4" customWidth="1"/>
    <col min="10411" max="10411" width="13.85546875" style="4" customWidth="1"/>
    <col min="10412" max="10412" width="19" style="4" customWidth="1"/>
    <col min="10413" max="10413" width="18.85546875" style="4" customWidth="1"/>
    <col min="10414" max="10414" width="14" style="4" customWidth="1"/>
    <col min="10415" max="10518" width="9.140625" style="4"/>
    <col min="10519" max="10519" width="3.85546875" style="4" customWidth="1"/>
    <col min="10520" max="10520" width="43.7109375" style="4" customWidth="1"/>
    <col min="10521" max="10521" width="9" style="4" customWidth="1"/>
    <col min="10522" max="10522" width="5.28515625" style="4" customWidth="1"/>
    <col min="10523" max="10523" width="0" style="4" hidden="1" customWidth="1"/>
    <col min="10524" max="10524" width="8.7109375" style="4" customWidth="1"/>
    <col min="10525" max="10525" width="9.5703125" style="4" customWidth="1"/>
    <col min="10526" max="10526" width="9.42578125" style="4" customWidth="1"/>
    <col min="10527" max="10527" width="10.7109375" style="4" customWidth="1"/>
    <col min="10528" max="10528" width="6.28515625" style="4" customWidth="1"/>
    <col min="10529" max="10529" width="13.28515625" style="4" customWidth="1"/>
    <col min="10530" max="10530" width="14.5703125" style="4" customWidth="1"/>
    <col min="10531" max="10657" width="9.140625" style="4"/>
    <col min="10658" max="10658" width="3.85546875" style="4" customWidth="1"/>
    <col min="10659" max="10659" width="44.140625" style="4" customWidth="1"/>
    <col min="10660" max="10660" width="9.5703125" style="4" customWidth="1"/>
    <col min="10661" max="10661" width="9" style="4" customWidth="1"/>
    <col min="10662" max="10662" width="14.28515625" style="4" customWidth="1"/>
    <col min="10663" max="10663" width="9.42578125" style="4" customWidth="1"/>
    <col min="10664" max="10664" width="11.42578125" style="4" customWidth="1"/>
    <col min="10665" max="10665" width="9.7109375" style="4" customWidth="1"/>
    <col min="10666" max="10666" width="13.28515625" style="4" customWidth="1"/>
    <col min="10667" max="10667" width="13.85546875" style="4" customWidth="1"/>
    <col min="10668" max="10668" width="19" style="4" customWidth="1"/>
    <col min="10669" max="10669" width="18.85546875" style="4" customWidth="1"/>
    <col min="10670" max="10670" width="14" style="4" customWidth="1"/>
    <col min="10671" max="10774" width="9.140625" style="4"/>
    <col min="10775" max="10775" width="3.85546875" style="4" customWidth="1"/>
    <col min="10776" max="10776" width="43.7109375" style="4" customWidth="1"/>
    <col min="10777" max="10777" width="9" style="4" customWidth="1"/>
    <col min="10778" max="10778" width="5.28515625" style="4" customWidth="1"/>
    <col min="10779" max="10779" width="0" style="4" hidden="1" customWidth="1"/>
    <col min="10780" max="10780" width="8.7109375" style="4" customWidth="1"/>
    <col min="10781" max="10781" width="9.5703125" style="4" customWidth="1"/>
    <col min="10782" max="10782" width="9.42578125" style="4" customWidth="1"/>
    <col min="10783" max="10783" width="10.7109375" style="4" customWidth="1"/>
    <col min="10784" max="10784" width="6.28515625" style="4" customWidth="1"/>
    <col min="10785" max="10785" width="13.28515625" style="4" customWidth="1"/>
    <col min="10786" max="10786" width="14.5703125" style="4" customWidth="1"/>
    <col min="10787" max="10913" width="9.140625" style="4"/>
    <col min="10914" max="10914" width="3.85546875" style="4" customWidth="1"/>
    <col min="10915" max="10915" width="44.140625" style="4" customWidth="1"/>
    <col min="10916" max="10916" width="9.5703125" style="4" customWidth="1"/>
    <col min="10917" max="10917" width="9" style="4" customWidth="1"/>
    <col min="10918" max="10918" width="14.28515625" style="4" customWidth="1"/>
    <col min="10919" max="10919" width="9.42578125" style="4" customWidth="1"/>
    <col min="10920" max="10920" width="11.42578125" style="4" customWidth="1"/>
    <col min="10921" max="10921" width="9.7109375" style="4" customWidth="1"/>
    <col min="10922" max="10922" width="13.28515625" style="4" customWidth="1"/>
    <col min="10923" max="10923" width="13.85546875" style="4" customWidth="1"/>
    <col min="10924" max="10924" width="19" style="4" customWidth="1"/>
    <col min="10925" max="10925" width="18.85546875" style="4" customWidth="1"/>
    <col min="10926" max="10926" width="14" style="4" customWidth="1"/>
    <col min="10927" max="11030" width="9.140625" style="4"/>
    <col min="11031" max="11031" width="3.85546875" style="4" customWidth="1"/>
    <col min="11032" max="11032" width="43.7109375" style="4" customWidth="1"/>
    <col min="11033" max="11033" width="9" style="4" customWidth="1"/>
    <col min="11034" max="11034" width="5.28515625" style="4" customWidth="1"/>
    <col min="11035" max="11035" width="0" style="4" hidden="1" customWidth="1"/>
    <col min="11036" max="11036" width="8.7109375" style="4" customWidth="1"/>
    <col min="11037" max="11037" width="9.5703125" style="4" customWidth="1"/>
    <col min="11038" max="11038" width="9.42578125" style="4" customWidth="1"/>
    <col min="11039" max="11039" width="10.7109375" style="4" customWidth="1"/>
    <col min="11040" max="11040" width="6.28515625" style="4" customWidth="1"/>
    <col min="11041" max="11041" width="13.28515625" style="4" customWidth="1"/>
    <col min="11042" max="11042" width="14.5703125" style="4" customWidth="1"/>
    <col min="11043" max="11169" width="9.140625" style="4"/>
    <col min="11170" max="11170" width="3.85546875" style="4" customWidth="1"/>
    <col min="11171" max="11171" width="44.140625" style="4" customWidth="1"/>
    <col min="11172" max="11172" width="9.5703125" style="4" customWidth="1"/>
    <col min="11173" max="11173" width="9" style="4" customWidth="1"/>
    <col min="11174" max="11174" width="14.28515625" style="4" customWidth="1"/>
    <col min="11175" max="11175" width="9.42578125" style="4" customWidth="1"/>
    <col min="11176" max="11176" width="11.42578125" style="4" customWidth="1"/>
    <col min="11177" max="11177" width="9.7109375" style="4" customWidth="1"/>
    <col min="11178" max="11178" width="13.28515625" style="4" customWidth="1"/>
    <col min="11179" max="11179" width="13.85546875" style="4" customWidth="1"/>
    <col min="11180" max="11180" width="19" style="4" customWidth="1"/>
    <col min="11181" max="11181" width="18.85546875" style="4" customWidth="1"/>
    <col min="11182" max="11182" width="14" style="4" customWidth="1"/>
    <col min="11183" max="11286" width="9.140625" style="4"/>
    <col min="11287" max="11287" width="3.85546875" style="4" customWidth="1"/>
    <col min="11288" max="11288" width="43.7109375" style="4" customWidth="1"/>
    <col min="11289" max="11289" width="9" style="4" customWidth="1"/>
    <col min="11290" max="11290" width="5.28515625" style="4" customWidth="1"/>
    <col min="11291" max="11291" width="0" style="4" hidden="1" customWidth="1"/>
    <col min="11292" max="11292" width="8.7109375" style="4" customWidth="1"/>
    <col min="11293" max="11293" width="9.5703125" style="4" customWidth="1"/>
    <col min="11294" max="11294" width="9.42578125" style="4" customWidth="1"/>
    <col min="11295" max="11295" width="10.7109375" style="4" customWidth="1"/>
    <col min="11296" max="11296" width="6.28515625" style="4" customWidth="1"/>
    <col min="11297" max="11297" width="13.28515625" style="4" customWidth="1"/>
    <col min="11298" max="11298" width="14.5703125" style="4" customWidth="1"/>
    <col min="11299" max="11425" width="9.140625" style="4"/>
    <col min="11426" max="11426" width="3.85546875" style="4" customWidth="1"/>
    <col min="11427" max="11427" width="44.140625" style="4" customWidth="1"/>
    <col min="11428" max="11428" width="9.5703125" style="4" customWidth="1"/>
    <col min="11429" max="11429" width="9" style="4" customWidth="1"/>
    <col min="11430" max="11430" width="14.28515625" style="4" customWidth="1"/>
    <col min="11431" max="11431" width="9.42578125" style="4" customWidth="1"/>
    <col min="11432" max="11432" width="11.42578125" style="4" customWidth="1"/>
    <col min="11433" max="11433" width="9.7109375" style="4" customWidth="1"/>
    <col min="11434" max="11434" width="13.28515625" style="4" customWidth="1"/>
    <col min="11435" max="11435" width="13.85546875" style="4" customWidth="1"/>
    <col min="11436" max="11436" width="19" style="4" customWidth="1"/>
    <col min="11437" max="11437" width="18.85546875" style="4" customWidth="1"/>
    <col min="11438" max="11438" width="14" style="4" customWidth="1"/>
    <col min="11439" max="11542" width="9.140625" style="4"/>
    <col min="11543" max="11543" width="3.85546875" style="4" customWidth="1"/>
    <col min="11544" max="11544" width="43.7109375" style="4" customWidth="1"/>
    <col min="11545" max="11545" width="9" style="4" customWidth="1"/>
    <col min="11546" max="11546" width="5.28515625" style="4" customWidth="1"/>
    <col min="11547" max="11547" width="0" style="4" hidden="1" customWidth="1"/>
    <col min="11548" max="11548" width="8.7109375" style="4" customWidth="1"/>
    <col min="11549" max="11549" width="9.5703125" style="4" customWidth="1"/>
    <col min="11550" max="11550" width="9.42578125" style="4" customWidth="1"/>
    <col min="11551" max="11551" width="10.7109375" style="4" customWidth="1"/>
    <col min="11552" max="11552" width="6.28515625" style="4" customWidth="1"/>
    <col min="11553" max="11553" width="13.28515625" style="4" customWidth="1"/>
    <col min="11554" max="11554" width="14.5703125" style="4" customWidth="1"/>
    <col min="11555" max="11681" width="9.140625" style="4"/>
    <col min="11682" max="11682" width="3.85546875" style="4" customWidth="1"/>
    <col min="11683" max="11683" width="44.140625" style="4" customWidth="1"/>
    <col min="11684" max="11684" width="9.5703125" style="4" customWidth="1"/>
    <col min="11685" max="11685" width="9" style="4" customWidth="1"/>
    <col min="11686" max="11686" width="14.28515625" style="4" customWidth="1"/>
    <col min="11687" max="11687" width="9.42578125" style="4" customWidth="1"/>
    <col min="11688" max="11688" width="11.42578125" style="4" customWidth="1"/>
    <col min="11689" max="11689" width="9.7109375" style="4" customWidth="1"/>
    <col min="11690" max="11690" width="13.28515625" style="4" customWidth="1"/>
    <col min="11691" max="11691" width="13.85546875" style="4" customWidth="1"/>
    <col min="11692" max="11692" width="19" style="4" customWidth="1"/>
    <col min="11693" max="11693" width="18.85546875" style="4" customWidth="1"/>
    <col min="11694" max="11694" width="14" style="4" customWidth="1"/>
    <col min="11695" max="11798" width="9.140625" style="4"/>
    <col min="11799" max="11799" width="3.85546875" style="4" customWidth="1"/>
    <col min="11800" max="11800" width="43.7109375" style="4" customWidth="1"/>
    <col min="11801" max="11801" width="9" style="4" customWidth="1"/>
    <col min="11802" max="11802" width="5.28515625" style="4" customWidth="1"/>
    <col min="11803" max="11803" width="0" style="4" hidden="1" customWidth="1"/>
    <col min="11804" max="11804" width="8.7109375" style="4" customWidth="1"/>
    <col min="11805" max="11805" width="9.5703125" style="4" customWidth="1"/>
    <col min="11806" max="11806" width="9.42578125" style="4" customWidth="1"/>
    <col min="11807" max="11807" width="10.7109375" style="4" customWidth="1"/>
    <col min="11808" max="11808" width="6.28515625" style="4" customWidth="1"/>
    <col min="11809" max="11809" width="13.28515625" style="4" customWidth="1"/>
    <col min="11810" max="11810" width="14.5703125" style="4" customWidth="1"/>
    <col min="11811" max="11937" width="9.140625" style="4"/>
    <col min="11938" max="11938" width="3.85546875" style="4" customWidth="1"/>
    <col min="11939" max="11939" width="44.140625" style="4" customWidth="1"/>
    <col min="11940" max="11940" width="9.5703125" style="4" customWidth="1"/>
    <col min="11941" max="11941" width="9" style="4" customWidth="1"/>
    <col min="11942" max="11942" width="14.28515625" style="4" customWidth="1"/>
    <col min="11943" max="11943" width="9.42578125" style="4" customWidth="1"/>
    <col min="11944" max="11944" width="11.42578125" style="4" customWidth="1"/>
    <col min="11945" max="11945" width="9.7109375" style="4" customWidth="1"/>
    <col min="11946" max="11946" width="13.28515625" style="4" customWidth="1"/>
    <col min="11947" max="11947" width="13.85546875" style="4" customWidth="1"/>
    <col min="11948" max="11948" width="19" style="4" customWidth="1"/>
    <col min="11949" max="11949" width="18.85546875" style="4" customWidth="1"/>
    <col min="11950" max="11950" width="14" style="4" customWidth="1"/>
    <col min="11951" max="12054" width="9.140625" style="4"/>
    <col min="12055" max="12055" width="3.85546875" style="4" customWidth="1"/>
    <col min="12056" max="12056" width="43.7109375" style="4" customWidth="1"/>
    <col min="12057" max="12057" width="9" style="4" customWidth="1"/>
    <col min="12058" max="12058" width="5.28515625" style="4" customWidth="1"/>
    <col min="12059" max="12059" width="0" style="4" hidden="1" customWidth="1"/>
    <col min="12060" max="12060" width="8.7109375" style="4" customWidth="1"/>
    <col min="12061" max="12061" width="9.5703125" style="4" customWidth="1"/>
    <col min="12062" max="12062" width="9.42578125" style="4" customWidth="1"/>
    <col min="12063" max="12063" width="10.7109375" style="4" customWidth="1"/>
    <col min="12064" max="12064" width="6.28515625" style="4" customWidth="1"/>
    <col min="12065" max="12065" width="13.28515625" style="4" customWidth="1"/>
    <col min="12066" max="12066" width="14.5703125" style="4" customWidth="1"/>
    <col min="12067" max="12193" width="9.140625" style="4"/>
    <col min="12194" max="12194" width="3.85546875" style="4" customWidth="1"/>
    <col min="12195" max="12195" width="44.140625" style="4" customWidth="1"/>
    <col min="12196" max="12196" width="9.5703125" style="4" customWidth="1"/>
    <col min="12197" max="12197" width="9" style="4" customWidth="1"/>
    <col min="12198" max="12198" width="14.28515625" style="4" customWidth="1"/>
    <col min="12199" max="12199" width="9.42578125" style="4" customWidth="1"/>
    <col min="12200" max="12200" width="11.42578125" style="4" customWidth="1"/>
    <col min="12201" max="12201" width="9.7109375" style="4" customWidth="1"/>
    <col min="12202" max="12202" width="13.28515625" style="4" customWidth="1"/>
    <col min="12203" max="12203" width="13.85546875" style="4" customWidth="1"/>
    <col min="12204" max="12204" width="19" style="4" customWidth="1"/>
    <col min="12205" max="12205" width="18.85546875" style="4" customWidth="1"/>
    <col min="12206" max="12206" width="14" style="4" customWidth="1"/>
    <col min="12207" max="12310" width="9.140625" style="4"/>
    <col min="12311" max="12311" width="3.85546875" style="4" customWidth="1"/>
    <col min="12312" max="12312" width="43.7109375" style="4" customWidth="1"/>
    <col min="12313" max="12313" width="9" style="4" customWidth="1"/>
    <col min="12314" max="12314" width="5.28515625" style="4" customWidth="1"/>
    <col min="12315" max="12315" width="0" style="4" hidden="1" customWidth="1"/>
    <col min="12316" max="12316" width="8.7109375" style="4" customWidth="1"/>
    <col min="12317" max="12317" width="9.5703125" style="4" customWidth="1"/>
    <col min="12318" max="12318" width="9.42578125" style="4" customWidth="1"/>
    <col min="12319" max="12319" width="10.7109375" style="4" customWidth="1"/>
    <col min="12320" max="12320" width="6.28515625" style="4" customWidth="1"/>
    <col min="12321" max="12321" width="13.28515625" style="4" customWidth="1"/>
    <col min="12322" max="12322" width="14.5703125" style="4" customWidth="1"/>
    <col min="12323" max="12449" width="9.140625" style="4"/>
    <col min="12450" max="12450" width="3.85546875" style="4" customWidth="1"/>
    <col min="12451" max="12451" width="44.140625" style="4" customWidth="1"/>
    <col min="12452" max="12452" width="9.5703125" style="4" customWidth="1"/>
    <col min="12453" max="12453" width="9" style="4" customWidth="1"/>
    <col min="12454" max="12454" width="14.28515625" style="4" customWidth="1"/>
    <col min="12455" max="12455" width="9.42578125" style="4" customWidth="1"/>
    <col min="12456" max="12456" width="11.42578125" style="4" customWidth="1"/>
    <col min="12457" max="12457" width="9.7109375" style="4" customWidth="1"/>
    <col min="12458" max="12458" width="13.28515625" style="4" customWidth="1"/>
    <col min="12459" max="12459" width="13.85546875" style="4" customWidth="1"/>
    <col min="12460" max="12460" width="19" style="4" customWidth="1"/>
    <col min="12461" max="12461" width="18.85546875" style="4" customWidth="1"/>
    <col min="12462" max="12462" width="14" style="4" customWidth="1"/>
    <col min="12463" max="12566" width="9.140625" style="4"/>
    <col min="12567" max="12567" width="3.85546875" style="4" customWidth="1"/>
    <col min="12568" max="12568" width="43.7109375" style="4" customWidth="1"/>
    <col min="12569" max="12569" width="9" style="4" customWidth="1"/>
    <col min="12570" max="12570" width="5.28515625" style="4" customWidth="1"/>
    <col min="12571" max="12571" width="0" style="4" hidden="1" customWidth="1"/>
    <col min="12572" max="12572" width="8.7109375" style="4" customWidth="1"/>
    <col min="12573" max="12573" width="9.5703125" style="4" customWidth="1"/>
    <col min="12574" max="12574" width="9.42578125" style="4" customWidth="1"/>
    <col min="12575" max="12575" width="10.7109375" style="4" customWidth="1"/>
    <col min="12576" max="12576" width="6.28515625" style="4" customWidth="1"/>
    <col min="12577" max="12577" width="13.28515625" style="4" customWidth="1"/>
    <col min="12578" max="12578" width="14.5703125" style="4" customWidth="1"/>
    <col min="12579" max="12705" width="9.140625" style="4"/>
    <col min="12706" max="12706" width="3.85546875" style="4" customWidth="1"/>
    <col min="12707" max="12707" width="44.140625" style="4" customWidth="1"/>
    <col min="12708" max="12708" width="9.5703125" style="4" customWidth="1"/>
    <col min="12709" max="12709" width="9" style="4" customWidth="1"/>
    <col min="12710" max="12710" width="14.28515625" style="4" customWidth="1"/>
    <col min="12711" max="12711" width="9.42578125" style="4" customWidth="1"/>
    <col min="12712" max="12712" width="11.42578125" style="4" customWidth="1"/>
    <col min="12713" max="12713" width="9.7109375" style="4" customWidth="1"/>
    <col min="12714" max="12714" width="13.28515625" style="4" customWidth="1"/>
    <col min="12715" max="12715" width="13.85546875" style="4" customWidth="1"/>
    <col min="12716" max="12716" width="19" style="4" customWidth="1"/>
    <col min="12717" max="12717" width="18.85546875" style="4" customWidth="1"/>
    <col min="12718" max="12718" width="14" style="4" customWidth="1"/>
    <col min="12719" max="12822" width="9.140625" style="4"/>
    <col min="12823" max="12823" width="3.85546875" style="4" customWidth="1"/>
    <col min="12824" max="12824" width="43.7109375" style="4" customWidth="1"/>
    <col min="12825" max="12825" width="9" style="4" customWidth="1"/>
    <col min="12826" max="12826" width="5.28515625" style="4" customWidth="1"/>
    <col min="12827" max="12827" width="0" style="4" hidden="1" customWidth="1"/>
    <col min="12828" max="12828" width="8.7109375" style="4" customWidth="1"/>
    <col min="12829" max="12829" width="9.5703125" style="4" customWidth="1"/>
    <col min="12830" max="12830" width="9.42578125" style="4" customWidth="1"/>
    <col min="12831" max="12831" width="10.7109375" style="4" customWidth="1"/>
    <col min="12832" max="12832" width="6.28515625" style="4" customWidth="1"/>
    <col min="12833" max="12833" width="13.28515625" style="4" customWidth="1"/>
    <col min="12834" max="12834" width="14.5703125" style="4" customWidth="1"/>
    <col min="12835" max="12961" width="9.140625" style="4"/>
    <col min="12962" max="12962" width="3.85546875" style="4" customWidth="1"/>
    <col min="12963" max="12963" width="44.140625" style="4" customWidth="1"/>
    <col min="12964" max="12964" width="9.5703125" style="4" customWidth="1"/>
    <col min="12965" max="12965" width="9" style="4" customWidth="1"/>
    <col min="12966" max="12966" width="14.28515625" style="4" customWidth="1"/>
    <col min="12967" max="12967" width="9.42578125" style="4" customWidth="1"/>
    <col min="12968" max="12968" width="11.42578125" style="4" customWidth="1"/>
    <col min="12969" max="12969" width="9.7109375" style="4" customWidth="1"/>
    <col min="12970" max="12970" width="13.28515625" style="4" customWidth="1"/>
    <col min="12971" max="12971" width="13.85546875" style="4" customWidth="1"/>
    <col min="12972" max="12972" width="19" style="4" customWidth="1"/>
    <col min="12973" max="12973" width="18.85546875" style="4" customWidth="1"/>
    <col min="12974" max="12974" width="14" style="4" customWidth="1"/>
    <col min="12975" max="13078" width="9.140625" style="4"/>
    <col min="13079" max="13079" width="3.85546875" style="4" customWidth="1"/>
    <col min="13080" max="13080" width="43.7109375" style="4" customWidth="1"/>
    <col min="13081" max="13081" width="9" style="4" customWidth="1"/>
    <col min="13082" max="13082" width="5.28515625" style="4" customWidth="1"/>
    <col min="13083" max="13083" width="0" style="4" hidden="1" customWidth="1"/>
    <col min="13084" max="13084" width="8.7109375" style="4" customWidth="1"/>
    <col min="13085" max="13085" width="9.5703125" style="4" customWidth="1"/>
    <col min="13086" max="13086" width="9.42578125" style="4" customWidth="1"/>
    <col min="13087" max="13087" width="10.7109375" style="4" customWidth="1"/>
    <col min="13088" max="13088" width="6.28515625" style="4" customWidth="1"/>
    <col min="13089" max="13089" width="13.28515625" style="4" customWidth="1"/>
    <col min="13090" max="13090" width="14.5703125" style="4" customWidth="1"/>
    <col min="13091" max="13217" width="9.140625" style="4"/>
    <col min="13218" max="13218" width="3.85546875" style="4" customWidth="1"/>
    <col min="13219" max="13219" width="44.140625" style="4" customWidth="1"/>
    <col min="13220" max="13220" width="9.5703125" style="4" customWidth="1"/>
    <col min="13221" max="13221" width="9" style="4" customWidth="1"/>
    <col min="13222" max="13222" width="14.28515625" style="4" customWidth="1"/>
    <col min="13223" max="13223" width="9.42578125" style="4" customWidth="1"/>
    <col min="13224" max="13224" width="11.42578125" style="4" customWidth="1"/>
    <col min="13225" max="13225" width="9.7109375" style="4" customWidth="1"/>
    <col min="13226" max="13226" width="13.28515625" style="4" customWidth="1"/>
    <col min="13227" max="13227" width="13.85546875" style="4" customWidth="1"/>
    <col min="13228" max="13228" width="19" style="4" customWidth="1"/>
    <col min="13229" max="13229" width="18.85546875" style="4" customWidth="1"/>
    <col min="13230" max="13230" width="14" style="4" customWidth="1"/>
    <col min="13231" max="13334" width="9.140625" style="4"/>
    <col min="13335" max="13335" width="3.85546875" style="4" customWidth="1"/>
    <col min="13336" max="13336" width="43.7109375" style="4" customWidth="1"/>
    <col min="13337" max="13337" width="9" style="4" customWidth="1"/>
    <col min="13338" max="13338" width="5.28515625" style="4" customWidth="1"/>
    <col min="13339" max="13339" width="0" style="4" hidden="1" customWidth="1"/>
    <col min="13340" max="13340" width="8.7109375" style="4" customWidth="1"/>
    <col min="13341" max="13341" width="9.5703125" style="4" customWidth="1"/>
    <col min="13342" max="13342" width="9.42578125" style="4" customWidth="1"/>
    <col min="13343" max="13343" width="10.7109375" style="4" customWidth="1"/>
    <col min="13344" max="13344" width="6.28515625" style="4" customWidth="1"/>
    <col min="13345" max="13345" width="13.28515625" style="4" customWidth="1"/>
    <col min="13346" max="13346" width="14.5703125" style="4" customWidth="1"/>
    <col min="13347" max="13473" width="9.140625" style="4"/>
    <col min="13474" max="13474" width="3.85546875" style="4" customWidth="1"/>
    <col min="13475" max="13475" width="44.140625" style="4" customWidth="1"/>
    <col min="13476" max="13476" width="9.5703125" style="4" customWidth="1"/>
    <col min="13477" max="13477" width="9" style="4" customWidth="1"/>
    <col min="13478" max="13478" width="14.28515625" style="4" customWidth="1"/>
    <col min="13479" max="13479" width="9.42578125" style="4" customWidth="1"/>
    <col min="13480" max="13480" width="11.42578125" style="4" customWidth="1"/>
    <col min="13481" max="13481" width="9.7109375" style="4" customWidth="1"/>
    <col min="13482" max="13482" width="13.28515625" style="4" customWidth="1"/>
    <col min="13483" max="13483" width="13.85546875" style="4" customWidth="1"/>
    <col min="13484" max="13484" width="19" style="4" customWidth="1"/>
    <col min="13485" max="13485" width="18.85546875" style="4" customWidth="1"/>
    <col min="13486" max="13486" width="14" style="4" customWidth="1"/>
    <col min="13487" max="13590" width="9.140625" style="4"/>
    <col min="13591" max="13591" width="3.85546875" style="4" customWidth="1"/>
    <col min="13592" max="13592" width="43.7109375" style="4" customWidth="1"/>
    <col min="13593" max="13593" width="9" style="4" customWidth="1"/>
    <col min="13594" max="13594" width="5.28515625" style="4" customWidth="1"/>
    <col min="13595" max="13595" width="0" style="4" hidden="1" customWidth="1"/>
    <col min="13596" max="13596" width="8.7109375" style="4" customWidth="1"/>
    <col min="13597" max="13597" width="9.5703125" style="4" customWidth="1"/>
    <col min="13598" max="13598" width="9.42578125" style="4" customWidth="1"/>
    <col min="13599" max="13599" width="10.7109375" style="4" customWidth="1"/>
    <col min="13600" max="13600" width="6.28515625" style="4" customWidth="1"/>
    <col min="13601" max="13601" width="13.28515625" style="4" customWidth="1"/>
    <col min="13602" max="13602" width="14.5703125" style="4" customWidth="1"/>
    <col min="13603" max="13729" width="9.140625" style="4"/>
    <col min="13730" max="13730" width="3.85546875" style="4" customWidth="1"/>
    <col min="13731" max="13731" width="44.140625" style="4" customWidth="1"/>
    <col min="13732" max="13732" width="9.5703125" style="4" customWidth="1"/>
    <col min="13733" max="13733" width="9" style="4" customWidth="1"/>
    <col min="13734" max="13734" width="14.28515625" style="4" customWidth="1"/>
    <col min="13735" max="13735" width="9.42578125" style="4" customWidth="1"/>
    <col min="13736" max="13736" width="11.42578125" style="4" customWidth="1"/>
    <col min="13737" max="13737" width="9.7109375" style="4" customWidth="1"/>
    <col min="13738" max="13738" width="13.28515625" style="4" customWidth="1"/>
    <col min="13739" max="13739" width="13.85546875" style="4" customWidth="1"/>
    <col min="13740" max="13740" width="19" style="4" customWidth="1"/>
    <col min="13741" max="13741" width="18.85546875" style="4" customWidth="1"/>
    <col min="13742" max="13742" width="14" style="4" customWidth="1"/>
    <col min="13743" max="13846" width="9.140625" style="4"/>
    <col min="13847" max="13847" width="3.85546875" style="4" customWidth="1"/>
    <col min="13848" max="13848" width="43.7109375" style="4" customWidth="1"/>
    <col min="13849" max="13849" width="9" style="4" customWidth="1"/>
    <col min="13850" max="13850" width="5.28515625" style="4" customWidth="1"/>
    <col min="13851" max="13851" width="0" style="4" hidden="1" customWidth="1"/>
    <col min="13852" max="13852" width="8.7109375" style="4" customWidth="1"/>
    <col min="13853" max="13853" width="9.5703125" style="4" customWidth="1"/>
    <col min="13854" max="13854" width="9.42578125" style="4" customWidth="1"/>
    <col min="13855" max="13855" width="10.7109375" style="4" customWidth="1"/>
    <col min="13856" max="13856" width="6.28515625" style="4" customWidth="1"/>
    <col min="13857" max="13857" width="13.28515625" style="4" customWidth="1"/>
    <col min="13858" max="13858" width="14.5703125" style="4" customWidth="1"/>
    <col min="13859" max="13985" width="9.140625" style="4"/>
    <col min="13986" max="13986" width="3.85546875" style="4" customWidth="1"/>
    <col min="13987" max="13987" width="44.140625" style="4" customWidth="1"/>
    <col min="13988" max="13988" width="9.5703125" style="4" customWidth="1"/>
    <col min="13989" max="13989" width="9" style="4" customWidth="1"/>
    <col min="13990" max="13990" width="14.28515625" style="4" customWidth="1"/>
    <col min="13991" max="13991" width="9.42578125" style="4" customWidth="1"/>
    <col min="13992" max="13992" width="11.42578125" style="4" customWidth="1"/>
    <col min="13993" max="13993" width="9.7109375" style="4" customWidth="1"/>
    <col min="13994" max="13994" width="13.28515625" style="4" customWidth="1"/>
    <col min="13995" max="13995" width="13.85546875" style="4" customWidth="1"/>
    <col min="13996" max="13996" width="19" style="4" customWidth="1"/>
    <col min="13997" max="13997" width="18.85546875" style="4" customWidth="1"/>
    <col min="13998" max="13998" width="14" style="4" customWidth="1"/>
    <col min="13999" max="14102" width="9.140625" style="4"/>
    <col min="14103" max="14103" width="3.85546875" style="4" customWidth="1"/>
    <col min="14104" max="14104" width="43.7109375" style="4" customWidth="1"/>
    <col min="14105" max="14105" width="9" style="4" customWidth="1"/>
    <col min="14106" max="14106" width="5.28515625" style="4" customWidth="1"/>
    <col min="14107" max="14107" width="0" style="4" hidden="1" customWidth="1"/>
    <col min="14108" max="14108" width="8.7109375" style="4" customWidth="1"/>
    <col min="14109" max="14109" width="9.5703125" style="4" customWidth="1"/>
    <col min="14110" max="14110" width="9.42578125" style="4" customWidth="1"/>
    <col min="14111" max="14111" width="10.7109375" style="4" customWidth="1"/>
    <col min="14112" max="14112" width="6.28515625" style="4" customWidth="1"/>
    <col min="14113" max="14113" width="13.28515625" style="4" customWidth="1"/>
    <col min="14114" max="14114" width="14.5703125" style="4" customWidth="1"/>
    <col min="14115" max="14241" width="9.140625" style="4"/>
    <col min="14242" max="14242" width="3.85546875" style="4" customWidth="1"/>
    <col min="14243" max="14243" width="44.140625" style="4" customWidth="1"/>
    <col min="14244" max="14244" width="9.5703125" style="4" customWidth="1"/>
    <col min="14245" max="14245" width="9" style="4" customWidth="1"/>
    <col min="14246" max="14246" width="14.28515625" style="4" customWidth="1"/>
    <col min="14247" max="14247" width="9.42578125" style="4" customWidth="1"/>
    <col min="14248" max="14248" width="11.42578125" style="4" customWidth="1"/>
    <col min="14249" max="14249" width="9.7109375" style="4" customWidth="1"/>
    <col min="14250" max="14250" width="13.28515625" style="4" customWidth="1"/>
    <col min="14251" max="14251" width="13.85546875" style="4" customWidth="1"/>
    <col min="14252" max="14252" width="19" style="4" customWidth="1"/>
    <col min="14253" max="14253" width="18.85546875" style="4" customWidth="1"/>
    <col min="14254" max="14254" width="14" style="4" customWidth="1"/>
    <col min="14255" max="14358" width="9.140625" style="4"/>
    <col min="14359" max="14359" width="3.85546875" style="4" customWidth="1"/>
    <col min="14360" max="14360" width="43.7109375" style="4" customWidth="1"/>
    <col min="14361" max="14361" width="9" style="4" customWidth="1"/>
    <col min="14362" max="14362" width="5.28515625" style="4" customWidth="1"/>
    <col min="14363" max="14363" width="0" style="4" hidden="1" customWidth="1"/>
    <col min="14364" max="14364" width="8.7109375" style="4" customWidth="1"/>
    <col min="14365" max="14365" width="9.5703125" style="4" customWidth="1"/>
    <col min="14366" max="14366" width="9.42578125" style="4" customWidth="1"/>
    <col min="14367" max="14367" width="10.7109375" style="4" customWidth="1"/>
    <col min="14368" max="14368" width="6.28515625" style="4" customWidth="1"/>
    <col min="14369" max="14369" width="13.28515625" style="4" customWidth="1"/>
    <col min="14370" max="14370" width="14.5703125" style="4" customWidth="1"/>
    <col min="14371" max="14497" width="9.140625" style="4"/>
    <col min="14498" max="14498" width="3.85546875" style="4" customWidth="1"/>
    <col min="14499" max="14499" width="44.140625" style="4" customWidth="1"/>
    <col min="14500" max="14500" width="9.5703125" style="4" customWidth="1"/>
    <col min="14501" max="14501" width="9" style="4" customWidth="1"/>
    <col min="14502" max="14502" width="14.28515625" style="4" customWidth="1"/>
    <col min="14503" max="14503" width="9.42578125" style="4" customWidth="1"/>
    <col min="14504" max="14504" width="11.42578125" style="4" customWidth="1"/>
    <col min="14505" max="14505" width="9.7109375" style="4" customWidth="1"/>
    <col min="14506" max="14506" width="13.28515625" style="4" customWidth="1"/>
    <col min="14507" max="14507" width="13.85546875" style="4" customWidth="1"/>
    <col min="14508" max="14508" width="19" style="4" customWidth="1"/>
    <col min="14509" max="14509" width="18.85546875" style="4" customWidth="1"/>
    <col min="14510" max="14510" width="14" style="4" customWidth="1"/>
    <col min="14511" max="14614" width="9.140625" style="4"/>
    <col min="14615" max="14615" width="3.85546875" style="4" customWidth="1"/>
    <col min="14616" max="14616" width="43.7109375" style="4" customWidth="1"/>
    <col min="14617" max="14617" width="9" style="4" customWidth="1"/>
    <col min="14618" max="14618" width="5.28515625" style="4" customWidth="1"/>
    <col min="14619" max="14619" width="0" style="4" hidden="1" customWidth="1"/>
    <col min="14620" max="14620" width="8.7109375" style="4" customWidth="1"/>
    <col min="14621" max="14621" width="9.5703125" style="4" customWidth="1"/>
    <col min="14622" max="14622" width="9.42578125" style="4" customWidth="1"/>
    <col min="14623" max="14623" width="10.7109375" style="4" customWidth="1"/>
    <col min="14624" max="14624" width="6.28515625" style="4" customWidth="1"/>
    <col min="14625" max="14625" width="13.28515625" style="4" customWidth="1"/>
    <col min="14626" max="14626" width="14.5703125" style="4" customWidth="1"/>
    <col min="14627" max="14753" width="9.140625" style="4"/>
    <col min="14754" max="14754" width="3.85546875" style="4" customWidth="1"/>
    <col min="14755" max="14755" width="44.140625" style="4" customWidth="1"/>
    <col min="14756" max="14756" width="9.5703125" style="4" customWidth="1"/>
    <col min="14757" max="14757" width="9" style="4" customWidth="1"/>
    <col min="14758" max="14758" width="14.28515625" style="4" customWidth="1"/>
    <col min="14759" max="14759" width="9.42578125" style="4" customWidth="1"/>
    <col min="14760" max="14760" width="11.42578125" style="4" customWidth="1"/>
    <col min="14761" max="14761" width="9.7109375" style="4" customWidth="1"/>
    <col min="14762" max="14762" width="13.28515625" style="4" customWidth="1"/>
    <col min="14763" max="14763" width="13.85546875" style="4" customWidth="1"/>
    <col min="14764" max="14764" width="19" style="4" customWidth="1"/>
    <col min="14765" max="14765" width="18.85546875" style="4" customWidth="1"/>
    <col min="14766" max="14766" width="14" style="4" customWidth="1"/>
    <col min="14767" max="14870" width="9.140625" style="4"/>
    <col min="14871" max="14871" width="3.85546875" style="4" customWidth="1"/>
    <col min="14872" max="14872" width="43.7109375" style="4" customWidth="1"/>
    <col min="14873" max="14873" width="9" style="4" customWidth="1"/>
    <col min="14874" max="14874" width="5.28515625" style="4" customWidth="1"/>
    <col min="14875" max="14875" width="0" style="4" hidden="1" customWidth="1"/>
    <col min="14876" max="14876" width="8.7109375" style="4" customWidth="1"/>
    <col min="14877" max="14877" width="9.5703125" style="4" customWidth="1"/>
    <col min="14878" max="14878" width="9.42578125" style="4" customWidth="1"/>
    <col min="14879" max="14879" width="10.7109375" style="4" customWidth="1"/>
    <col min="14880" max="14880" width="6.28515625" style="4" customWidth="1"/>
    <col min="14881" max="14881" width="13.28515625" style="4" customWidth="1"/>
    <col min="14882" max="14882" width="14.5703125" style="4" customWidth="1"/>
    <col min="14883" max="15009" width="9.140625" style="4"/>
    <col min="15010" max="15010" width="3.85546875" style="4" customWidth="1"/>
    <col min="15011" max="15011" width="44.140625" style="4" customWidth="1"/>
    <col min="15012" max="15012" width="9.5703125" style="4" customWidth="1"/>
    <col min="15013" max="15013" width="9" style="4" customWidth="1"/>
    <col min="15014" max="15014" width="14.28515625" style="4" customWidth="1"/>
    <col min="15015" max="15015" width="9.42578125" style="4" customWidth="1"/>
    <col min="15016" max="15016" width="11.42578125" style="4" customWidth="1"/>
    <col min="15017" max="15017" width="9.7109375" style="4" customWidth="1"/>
    <col min="15018" max="15018" width="13.28515625" style="4" customWidth="1"/>
    <col min="15019" max="15019" width="13.85546875" style="4" customWidth="1"/>
    <col min="15020" max="15020" width="19" style="4" customWidth="1"/>
    <col min="15021" max="15021" width="18.85546875" style="4" customWidth="1"/>
    <col min="15022" max="15022" width="14" style="4" customWidth="1"/>
    <col min="15023" max="15126" width="9.140625" style="4"/>
    <col min="15127" max="15127" width="3.85546875" style="4" customWidth="1"/>
    <col min="15128" max="15128" width="43.7109375" style="4" customWidth="1"/>
    <col min="15129" max="15129" width="9" style="4" customWidth="1"/>
    <col min="15130" max="15130" width="5.28515625" style="4" customWidth="1"/>
    <col min="15131" max="15131" width="0" style="4" hidden="1" customWidth="1"/>
    <col min="15132" max="15132" width="8.7109375" style="4" customWidth="1"/>
    <col min="15133" max="15133" width="9.5703125" style="4" customWidth="1"/>
    <col min="15134" max="15134" width="9.42578125" style="4" customWidth="1"/>
    <col min="15135" max="15135" width="10.7109375" style="4" customWidth="1"/>
    <col min="15136" max="15136" width="6.28515625" style="4" customWidth="1"/>
    <col min="15137" max="15137" width="13.28515625" style="4" customWidth="1"/>
    <col min="15138" max="15138" width="14.5703125" style="4" customWidth="1"/>
    <col min="15139" max="15265" width="9.140625" style="4"/>
    <col min="15266" max="15266" width="3.85546875" style="4" customWidth="1"/>
    <col min="15267" max="15267" width="44.140625" style="4" customWidth="1"/>
    <col min="15268" max="15268" width="9.5703125" style="4" customWidth="1"/>
    <col min="15269" max="15269" width="9" style="4" customWidth="1"/>
    <col min="15270" max="15270" width="14.28515625" style="4" customWidth="1"/>
    <col min="15271" max="15271" width="9.42578125" style="4" customWidth="1"/>
    <col min="15272" max="15272" width="11.42578125" style="4" customWidth="1"/>
    <col min="15273" max="15273" width="9.7109375" style="4" customWidth="1"/>
    <col min="15274" max="15274" width="13.28515625" style="4" customWidth="1"/>
    <col min="15275" max="15275" width="13.85546875" style="4" customWidth="1"/>
    <col min="15276" max="15276" width="19" style="4" customWidth="1"/>
    <col min="15277" max="15277" width="18.85546875" style="4" customWidth="1"/>
    <col min="15278" max="15278" width="14" style="4" customWidth="1"/>
    <col min="15279" max="15382" width="9.140625" style="4"/>
    <col min="15383" max="15383" width="3.85546875" style="4" customWidth="1"/>
    <col min="15384" max="15384" width="43.7109375" style="4" customWidth="1"/>
    <col min="15385" max="15385" width="9" style="4" customWidth="1"/>
    <col min="15386" max="15386" width="5.28515625" style="4" customWidth="1"/>
    <col min="15387" max="15387" width="0" style="4" hidden="1" customWidth="1"/>
    <col min="15388" max="15388" width="8.7109375" style="4" customWidth="1"/>
    <col min="15389" max="15389" width="9.5703125" style="4" customWidth="1"/>
    <col min="15390" max="15390" width="9.42578125" style="4" customWidth="1"/>
    <col min="15391" max="15391" width="10.7109375" style="4" customWidth="1"/>
    <col min="15392" max="15392" width="6.28515625" style="4" customWidth="1"/>
    <col min="15393" max="15393" width="13.28515625" style="4" customWidth="1"/>
    <col min="15394" max="15394" width="14.5703125" style="4" customWidth="1"/>
    <col min="15395" max="15521" width="9.140625" style="4"/>
    <col min="15522" max="15522" width="3.85546875" style="4" customWidth="1"/>
    <col min="15523" max="15523" width="44.140625" style="4" customWidth="1"/>
    <col min="15524" max="15524" width="9.5703125" style="4" customWidth="1"/>
    <col min="15525" max="15525" width="9" style="4" customWidth="1"/>
    <col min="15526" max="15526" width="14.28515625" style="4" customWidth="1"/>
    <col min="15527" max="15527" width="9.42578125" style="4" customWidth="1"/>
    <col min="15528" max="15528" width="11.42578125" style="4" customWidth="1"/>
    <col min="15529" max="15529" width="9.7109375" style="4" customWidth="1"/>
    <col min="15530" max="15530" width="13.28515625" style="4" customWidth="1"/>
    <col min="15531" max="15531" width="13.85546875" style="4" customWidth="1"/>
    <col min="15532" max="15532" width="19" style="4" customWidth="1"/>
    <col min="15533" max="15533" width="18.85546875" style="4" customWidth="1"/>
    <col min="15534" max="15534" width="14" style="4" customWidth="1"/>
    <col min="15535" max="15638" width="9.140625" style="4"/>
    <col min="15639" max="15639" width="3.85546875" style="4" customWidth="1"/>
    <col min="15640" max="15640" width="43.7109375" style="4" customWidth="1"/>
    <col min="15641" max="15641" width="9" style="4" customWidth="1"/>
    <col min="15642" max="15642" width="5.28515625" style="4" customWidth="1"/>
    <col min="15643" max="15643" width="0" style="4" hidden="1" customWidth="1"/>
    <col min="15644" max="15644" width="8.7109375" style="4" customWidth="1"/>
    <col min="15645" max="15645" width="9.5703125" style="4" customWidth="1"/>
    <col min="15646" max="15646" width="9.42578125" style="4" customWidth="1"/>
    <col min="15647" max="15647" width="10.7109375" style="4" customWidth="1"/>
    <col min="15648" max="15648" width="6.28515625" style="4" customWidth="1"/>
    <col min="15649" max="15649" width="13.28515625" style="4" customWidth="1"/>
    <col min="15650" max="15650" width="14.5703125" style="4" customWidth="1"/>
    <col min="15651" max="15777" width="9.140625" style="4"/>
    <col min="15778" max="15778" width="3.85546875" style="4" customWidth="1"/>
    <col min="15779" max="15779" width="44.140625" style="4" customWidth="1"/>
    <col min="15780" max="15780" width="9.5703125" style="4" customWidth="1"/>
    <col min="15781" max="15781" width="9" style="4" customWidth="1"/>
    <col min="15782" max="15782" width="14.28515625" style="4" customWidth="1"/>
    <col min="15783" max="15783" width="9.42578125" style="4" customWidth="1"/>
    <col min="15784" max="15784" width="11.42578125" style="4" customWidth="1"/>
    <col min="15785" max="15785" width="9.7109375" style="4" customWidth="1"/>
    <col min="15786" max="15786" width="13.28515625" style="4" customWidth="1"/>
    <col min="15787" max="15787" width="13.85546875" style="4" customWidth="1"/>
    <col min="15788" max="15788" width="19" style="4" customWidth="1"/>
    <col min="15789" max="15789" width="18.85546875" style="4" customWidth="1"/>
    <col min="15790" max="15790" width="14" style="4" customWidth="1"/>
    <col min="15791" max="15894" width="9.140625" style="4"/>
    <col min="15895" max="15895" width="3.85546875" style="4" customWidth="1"/>
    <col min="15896" max="15896" width="43.7109375" style="4" customWidth="1"/>
    <col min="15897" max="15897" width="9" style="4" customWidth="1"/>
    <col min="15898" max="15898" width="5.28515625" style="4" customWidth="1"/>
    <col min="15899" max="15899" width="0" style="4" hidden="1" customWidth="1"/>
    <col min="15900" max="15900" width="8.7109375" style="4" customWidth="1"/>
    <col min="15901" max="15901" width="9.5703125" style="4" customWidth="1"/>
    <col min="15902" max="15902" width="9.42578125" style="4" customWidth="1"/>
    <col min="15903" max="15903" width="10.7109375" style="4" customWidth="1"/>
    <col min="15904" max="15904" width="6.28515625" style="4" customWidth="1"/>
    <col min="15905" max="15905" width="13.28515625" style="4" customWidth="1"/>
    <col min="15906" max="15906" width="14.5703125" style="4" customWidth="1"/>
    <col min="15907" max="16033" width="9.140625" style="4"/>
    <col min="16034" max="16034" width="3.85546875" style="4" customWidth="1"/>
    <col min="16035" max="16035" width="44.140625" style="4" customWidth="1"/>
    <col min="16036" max="16036" width="9.5703125" style="4" customWidth="1"/>
    <col min="16037" max="16037" width="9" style="4" customWidth="1"/>
    <col min="16038" max="16038" width="14.28515625" style="4" customWidth="1"/>
    <col min="16039" max="16039" width="9.42578125" style="4" customWidth="1"/>
    <col min="16040" max="16040" width="11.42578125" style="4" customWidth="1"/>
    <col min="16041" max="16041" width="9.7109375" style="4" customWidth="1"/>
    <col min="16042" max="16042" width="13.28515625" style="4" customWidth="1"/>
    <col min="16043" max="16043" width="13.85546875" style="4" customWidth="1"/>
    <col min="16044" max="16044" width="19" style="4" customWidth="1"/>
    <col min="16045" max="16045" width="18.85546875" style="4" customWidth="1"/>
    <col min="16046" max="16046" width="14" style="4" customWidth="1"/>
    <col min="16047" max="16150" width="9.140625" style="4"/>
    <col min="16151" max="16151" width="3.85546875" style="4" customWidth="1"/>
    <col min="16152" max="16152" width="43.7109375" style="4" customWidth="1"/>
    <col min="16153" max="16153" width="9" style="4" customWidth="1"/>
    <col min="16154" max="16154" width="5.28515625" style="4" customWidth="1"/>
    <col min="16155" max="16155" width="0" style="4" hidden="1" customWidth="1"/>
    <col min="16156" max="16156" width="8.7109375" style="4" customWidth="1"/>
    <col min="16157" max="16157" width="9.5703125" style="4" customWidth="1"/>
    <col min="16158" max="16158" width="9.42578125" style="4" customWidth="1"/>
    <col min="16159" max="16159" width="10.7109375" style="4" customWidth="1"/>
    <col min="16160" max="16160" width="6.28515625" style="4" customWidth="1"/>
    <col min="16161" max="16161" width="13.28515625" style="4" customWidth="1"/>
    <col min="16162" max="16162" width="14.5703125" style="4" customWidth="1"/>
    <col min="16163" max="16384" width="9.140625" style="4"/>
  </cols>
  <sheetData>
    <row r="1" spans="1:18" x14ac:dyDescent="0.2">
      <c r="B1" s="1" t="s">
        <v>236</v>
      </c>
      <c r="C1" s="1"/>
    </row>
    <row r="2" spans="1:18" x14ac:dyDescent="0.2">
      <c r="B2" s="1"/>
      <c r="C2" s="1"/>
    </row>
    <row r="3" spans="1:18" x14ac:dyDescent="0.2">
      <c r="A3" s="8" t="s">
        <v>0</v>
      </c>
      <c r="B3" s="1"/>
      <c r="C3" s="1"/>
    </row>
    <row r="4" spans="1:18" ht="91.5" customHeight="1" x14ac:dyDescent="0.2">
      <c r="A4" s="9" t="s">
        <v>1</v>
      </c>
      <c r="B4" s="201" t="s">
        <v>2</v>
      </c>
      <c r="C4" s="201"/>
      <c r="D4" s="9" t="s">
        <v>3</v>
      </c>
      <c r="E4" s="10" t="s">
        <v>4</v>
      </c>
      <c r="F4" s="10" t="s">
        <v>5</v>
      </c>
      <c r="G4" s="11" t="s">
        <v>6</v>
      </c>
      <c r="H4" s="11" t="s">
        <v>7</v>
      </c>
      <c r="I4" s="12" t="s">
        <v>8</v>
      </c>
      <c r="J4" s="12" t="s">
        <v>9</v>
      </c>
      <c r="K4" s="9" t="s">
        <v>10</v>
      </c>
      <c r="L4" s="12" t="s">
        <v>11</v>
      </c>
      <c r="M4" s="12" t="s">
        <v>12</v>
      </c>
      <c r="N4" s="13" t="s">
        <v>13</v>
      </c>
      <c r="O4" s="13" t="s">
        <v>14</v>
      </c>
      <c r="P4" s="13" t="s">
        <v>15</v>
      </c>
      <c r="Q4" s="13" t="s">
        <v>16</v>
      </c>
      <c r="R4" s="173"/>
    </row>
    <row r="5" spans="1:18" ht="117.75" customHeight="1" x14ac:dyDescent="0.2">
      <c r="A5" s="14">
        <v>1</v>
      </c>
      <c r="B5" s="202" t="s">
        <v>17</v>
      </c>
      <c r="C5" s="202"/>
      <c r="D5" s="16" t="s">
        <v>18</v>
      </c>
      <c r="E5" s="10">
        <v>36</v>
      </c>
      <c r="F5" s="10"/>
      <c r="G5" s="10"/>
      <c r="H5" s="10"/>
      <c r="I5" s="17"/>
      <c r="J5" s="17">
        <f t="shared" ref="J5:J15" si="0">I5*K5+I5</f>
        <v>0</v>
      </c>
      <c r="K5" s="18"/>
      <c r="L5" s="17">
        <f t="shared" ref="L5:L11" si="1">E5*I5</f>
        <v>0</v>
      </c>
      <c r="M5" s="17">
        <f t="shared" ref="M5:M15" si="2">L5*K5+L5</f>
        <v>0</v>
      </c>
      <c r="N5" s="17"/>
      <c r="O5" s="17"/>
      <c r="P5" s="19"/>
      <c r="Q5" s="19"/>
      <c r="R5" s="20"/>
    </row>
    <row r="6" spans="1:18" ht="75.75" customHeight="1" x14ac:dyDescent="0.2">
      <c r="A6" s="14">
        <v>2</v>
      </c>
      <c r="B6" s="202" t="s">
        <v>19</v>
      </c>
      <c r="C6" s="202"/>
      <c r="D6" s="16" t="s">
        <v>20</v>
      </c>
      <c r="E6" s="10">
        <v>48</v>
      </c>
      <c r="F6" s="10"/>
      <c r="G6" s="10"/>
      <c r="H6" s="10"/>
      <c r="I6" s="17"/>
      <c r="J6" s="17">
        <f t="shared" si="0"/>
        <v>0</v>
      </c>
      <c r="K6" s="18"/>
      <c r="L6" s="17">
        <f t="shared" si="1"/>
        <v>0</v>
      </c>
      <c r="M6" s="17">
        <f t="shared" si="2"/>
        <v>0</v>
      </c>
      <c r="N6" s="17"/>
      <c r="O6" s="17"/>
      <c r="P6" s="19"/>
      <c r="Q6" s="19"/>
    </row>
    <row r="7" spans="1:18" ht="108" customHeight="1" x14ac:dyDescent="0.2">
      <c r="A7" s="14">
        <v>3</v>
      </c>
      <c r="B7" s="202" t="s">
        <v>21</v>
      </c>
      <c r="C7" s="202"/>
      <c r="D7" s="16" t="s">
        <v>20</v>
      </c>
      <c r="E7" s="10">
        <v>120</v>
      </c>
      <c r="F7" s="10"/>
      <c r="G7" s="10"/>
      <c r="H7" s="10"/>
      <c r="I7" s="17"/>
      <c r="J7" s="17">
        <f t="shared" si="0"/>
        <v>0</v>
      </c>
      <c r="K7" s="18"/>
      <c r="L7" s="17">
        <f t="shared" si="1"/>
        <v>0</v>
      </c>
      <c r="M7" s="17">
        <f t="shared" si="2"/>
        <v>0</v>
      </c>
      <c r="N7" s="17"/>
      <c r="O7" s="17"/>
      <c r="P7" s="19"/>
      <c r="Q7" s="19"/>
    </row>
    <row r="8" spans="1:18" ht="81" customHeight="1" x14ac:dyDescent="0.2">
      <c r="A8" s="14">
        <v>4</v>
      </c>
      <c r="B8" s="202" t="s">
        <v>22</v>
      </c>
      <c r="C8" s="202"/>
      <c r="D8" s="16" t="s">
        <v>20</v>
      </c>
      <c r="E8" s="10">
        <v>120</v>
      </c>
      <c r="F8" s="10"/>
      <c r="G8" s="10"/>
      <c r="H8" s="10"/>
      <c r="I8" s="17"/>
      <c r="J8" s="17">
        <f t="shared" si="0"/>
        <v>0</v>
      </c>
      <c r="K8" s="18"/>
      <c r="L8" s="17">
        <f t="shared" si="1"/>
        <v>0</v>
      </c>
      <c r="M8" s="17">
        <f t="shared" si="2"/>
        <v>0</v>
      </c>
      <c r="N8" s="17"/>
      <c r="O8" s="17"/>
      <c r="P8" s="19"/>
      <c r="Q8" s="19"/>
    </row>
    <row r="9" spans="1:18" ht="59.25" customHeight="1" x14ac:dyDescent="0.2">
      <c r="A9" s="14">
        <v>5</v>
      </c>
      <c r="B9" s="202" t="s">
        <v>23</v>
      </c>
      <c r="C9" s="202"/>
      <c r="D9" s="16" t="s">
        <v>18</v>
      </c>
      <c r="E9" s="10">
        <v>120</v>
      </c>
      <c r="F9" s="10"/>
      <c r="G9" s="10"/>
      <c r="H9" s="10"/>
      <c r="I9" s="17"/>
      <c r="J9" s="17">
        <f t="shared" si="0"/>
        <v>0</v>
      </c>
      <c r="K9" s="18"/>
      <c r="L9" s="17">
        <f t="shared" si="1"/>
        <v>0</v>
      </c>
      <c r="M9" s="17">
        <f t="shared" si="2"/>
        <v>0</v>
      </c>
      <c r="N9" s="17"/>
      <c r="O9" s="17"/>
      <c r="P9" s="19"/>
      <c r="Q9" s="19"/>
    </row>
    <row r="10" spans="1:18" ht="138" customHeight="1" x14ac:dyDescent="0.2">
      <c r="A10" s="14">
        <v>6</v>
      </c>
      <c r="B10" s="202" t="s">
        <v>24</v>
      </c>
      <c r="C10" s="202"/>
      <c r="D10" s="16" t="s">
        <v>20</v>
      </c>
      <c r="E10" s="10">
        <v>12</v>
      </c>
      <c r="F10" s="10"/>
      <c r="G10" s="10"/>
      <c r="H10" s="10"/>
      <c r="I10" s="17"/>
      <c r="J10" s="17">
        <f t="shared" si="0"/>
        <v>0</v>
      </c>
      <c r="K10" s="18"/>
      <c r="L10" s="17">
        <f t="shared" si="1"/>
        <v>0</v>
      </c>
      <c r="M10" s="17">
        <f t="shared" si="2"/>
        <v>0</v>
      </c>
      <c r="N10" s="17"/>
      <c r="O10" s="17"/>
      <c r="P10" s="19"/>
      <c r="Q10" s="19"/>
    </row>
    <row r="11" spans="1:18" ht="111" customHeight="1" x14ac:dyDescent="0.2">
      <c r="A11" s="14">
        <v>7</v>
      </c>
      <c r="B11" s="202" t="s">
        <v>25</v>
      </c>
      <c r="C11" s="202"/>
      <c r="D11" s="16" t="s">
        <v>20</v>
      </c>
      <c r="E11" s="10">
        <v>12</v>
      </c>
      <c r="F11" s="10"/>
      <c r="G11" s="10"/>
      <c r="H11" s="10"/>
      <c r="I11" s="17"/>
      <c r="J11" s="17">
        <f t="shared" si="0"/>
        <v>0</v>
      </c>
      <c r="K11" s="18"/>
      <c r="L11" s="21">
        <f t="shared" si="1"/>
        <v>0</v>
      </c>
      <c r="M11" s="21">
        <f t="shared" si="2"/>
        <v>0</v>
      </c>
      <c r="N11" s="21"/>
      <c r="O11" s="21"/>
      <c r="P11" s="19"/>
      <c r="Q11" s="19"/>
    </row>
    <row r="12" spans="1:18" ht="63" customHeight="1" x14ac:dyDescent="0.2">
      <c r="A12" s="14">
        <v>8</v>
      </c>
      <c r="B12" s="202" t="s">
        <v>26</v>
      </c>
      <c r="C12" s="202"/>
      <c r="D12" s="16" t="s">
        <v>20</v>
      </c>
      <c r="E12" s="10">
        <v>9</v>
      </c>
      <c r="F12" s="10"/>
      <c r="G12" s="15"/>
      <c r="H12" s="15"/>
      <c r="I12" s="17"/>
      <c r="J12" s="17">
        <f t="shared" si="0"/>
        <v>0</v>
      </c>
      <c r="K12" s="18"/>
      <c r="L12" s="17">
        <f>I12*E12</f>
        <v>0</v>
      </c>
      <c r="M12" s="17">
        <f t="shared" si="2"/>
        <v>0</v>
      </c>
      <c r="N12" s="17"/>
      <c r="O12" s="17"/>
      <c r="P12" s="19"/>
      <c r="Q12" s="19"/>
    </row>
    <row r="13" spans="1:18" ht="70.5" customHeight="1" x14ac:dyDescent="0.2">
      <c r="A13" s="14">
        <v>9</v>
      </c>
      <c r="B13" s="202" t="s">
        <v>27</v>
      </c>
      <c r="C13" s="202"/>
      <c r="D13" s="16" t="s">
        <v>20</v>
      </c>
      <c r="E13" s="10">
        <v>15</v>
      </c>
      <c r="F13" s="10"/>
      <c r="G13" s="15"/>
      <c r="H13" s="15"/>
      <c r="I13" s="17"/>
      <c r="J13" s="17">
        <f t="shared" si="0"/>
        <v>0</v>
      </c>
      <c r="K13" s="18"/>
      <c r="L13" s="17">
        <f>I13*E13</f>
        <v>0</v>
      </c>
      <c r="M13" s="17">
        <f t="shared" si="2"/>
        <v>0</v>
      </c>
      <c r="N13" s="17"/>
      <c r="O13" s="17"/>
      <c r="P13" s="19"/>
      <c r="Q13" s="19"/>
    </row>
    <row r="14" spans="1:18" ht="32.25" customHeight="1" x14ac:dyDescent="0.2">
      <c r="A14" s="14">
        <v>10</v>
      </c>
      <c r="B14" s="202" t="s">
        <v>28</v>
      </c>
      <c r="C14" s="202"/>
      <c r="D14" s="16" t="s">
        <v>20</v>
      </c>
      <c r="E14" s="10">
        <v>30</v>
      </c>
      <c r="F14" s="10"/>
      <c r="G14" s="15"/>
      <c r="H14" s="15"/>
      <c r="I14" s="17"/>
      <c r="J14" s="17">
        <f t="shared" si="0"/>
        <v>0</v>
      </c>
      <c r="K14" s="18"/>
      <c r="L14" s="17">
        <f>I14*E14</f>
        <v>0</v>
      </c>
      <c r="M14" s="17">
        <f t="shared" si="2"/>
        <v>0</v>
      </c>
      <c r="N14" s="17"/>
      <c r="O14" s="17"/>
      <c r="P14" s="19"/>
      <c r="Q14" s="19"/>
    </row>
    <row r="15" spans="1:18" s="24" customFormat="1" ht="66" customHeight="1" x14ac:dyDescent="0.2">
      <c r="A15" s="203">
        <v>11</v>
      </c>
      <c r="B15" s="204" t="s">
        <v>29</v>
      </c>
      <c r="C15" s="204"/>
      <c r="D15" s="202" t="s">
        <v>30</v>
      </c>
      <c r="E15" s="205">
        <v>102</v>
      </c>
      <c r="F15" s="205"/>
      <c r="G15" s="202"/>
      <c r="H15" s="202"/>
      <c r="I15" s="206"/>
      <c r="J15" s="207">
        <f t="shared" si="0"/>
        <v>0</v>
      </c>
      <c r="K15" s="208"/>
      <c r="L15" s="207">
        <f>E15*I15</f>
        <v>0</v>
      </c>
      <c r="M15" s="207">
        <f t="shared" si="2"/>
        <v>0</v>
      </c>
      <c r="N15" s="207"/>
      <c r="O15" s="207"/>
      <c r="P15" s="209"/>
      <c r="Q15" s="209"/>
    </row>
    <row r="16" spans="1:18" s="24" customFormat="1" ht="80.25" customHeight="1" x14ac:dyDescent="0.2">
      <c r="A16" s="203"/>
      <c r="B16" s="204" t="s">
        <v>31</v>
      </c>
      <c r="C16" s="204"/>
      <c r="D16" s="202"/>
      <c r="E16" s="205"/>
      <c r="F16" s="205"/>
      <c r="G16" s="202"/>
      <c r="H16" s="202"/>
      <c r="I16" s="206"/>
      <c r="J16" s="207"/>
      <c r="K16" s="208"/>
      <c r="L16" s="207"/>
      <c r="M16" s="207"/>
      <c r="N16" s="207"/>
      <c r="O16" s="207"/>
      <c r="P16" s="209"/>
      <c r="Q16" s="209"/>
    </row>
    <row r="17" spans="1:18" s="24" customFormat="1" ht="56.25" customHeight="1" x14ac:dyDescent="0.2">
      <c r="A17" s="203"/>
      <c r="B17" s="204" t="s">
        <v>32</v>
      </c>
      <c r="C17" s="204"/>
      <c r="D17" s="202"/>
      <c r="E17" s="205"/>
      <c r="F17" s="205"/>
      <c r="G17" s="202"/>
      <c r="H17" s="202"/>
      <c r="I17" s="206"/>
      <c r="J17" s="207"/>
      <c r="K17" s="208"/>
      <c r="L17" s="207"/>
      <c r="M17" s="207"/>
      <c r="N17" s="207"/>
      <c r="O17" s="207"/>
      <c r="P17" s="209"/>
      <c r="Q17" s="209"/>
    </row>
    <row r="18" spans="1:18" s="24" customFormat="1" ht="76.5" customHeight="1" x14ac:dyDescent="0.2">
      <c r="A18" s="203"/>
      <c r="B18" s="204" t="s">
        <v>33</v>
      </c>
      <c r="C18" s="204"/>
      <c r="D18" s="202"/>
      <c r="E18" s="205"/>
      <c r="F18" s="205"/>
      <c r="G18" s="202"/>
      <c r="H18" s="202"/>
      <c r="I18" s="206"/>
      <c r="J18" s="207"/>
      <c r="K18" s="208"/>
      <c r="L18" s="207"/>
      <c r="M18" s="207"/>
      <c r="N18" s="207"/>
      <c r="O18" s="207"/>
      <c r="P18" s="209"/>
      <c r="Q18" s="209"/>
    </row>
    <row r="19" spans="1:18" s="24" customFormat="1" ht="66.75" customHeight="1" x14ac:dyDescent="0.2">
      <c r="A19" s="203"/>
      <c r="B19" s="204" t="s">
        <v>34</v>
      </c>
      <c r="C19" s="204"/>
      <c r="D19" s="202"/>
      <c r="E19" s="205"/>
      <c r="F19" s="205"/>
      <c r="G19" s="202"/>
      <c r="H19" s="202"/>
      <c r="I19" s="206"/>
      <c r="J19" s="207"/>
      <c r="K19" s="208"/>
      <c r="L19" s="207"/>
      <c r="M19" s="207"/>
      <c r="N19" s="207"/>
      <c r="O19" s="207"/>
      <c r="P19" s="209"/>
      <c r="Q19" s="209"/>
    </row>
    <row r="20" spans="1:18" s="24" customFormat="1" ht="76.5" customHeight="1" x14ac:dyDescent="0.2">
      <c r="A20" s="203"/>
      <c r="B20" s="204" t="s">
        <v>35</v>
      </c>
      <c r="C20" s="204"/>
      <c r="D20" s="202"/>
      <c r="E20" s="205"/>
      <c r="F20" s="205"/>
      <c r="G20" s="202"/>
      <c r="H20" s="202"/>
      <c r="I20" s="206"/>
      <c r="J20" s="207"/>
      <c r="K20" s="208"/>
      <c r="L20" s="207"/>
      <c r="M20" s="207"/>
      <c r="N20" s="207"/>
      <c r="O20" s="207"/>
      <c r="P20" s="209"/>
      <c r="Q20" s="209"/>
    </row>
    <row r="21" spans="1:18" s="24" customFormat="1" ht="84" customHeight="1" x14ac:dyDescent="0.2">
      <c r="A21" s="14">
        <v>12</v>
      </c>
      <c r="B21" s="204" t="s">
        <v>36</v>
      </c>
      <c r="C21" s="204"/>
      <c r="D21" s="15" t="s">
        <v>20</v>
      </c>
      <c r="E21" s="10">
        <v>360</v>
      </c>
      <c r="F21" s="10"/>
      <c r="G21" s="15"/>
      <c r="H21" s="15"/>
      <c r="I21" s="22"/>
      <c r="J21" s="17">
        <f>I21*K21+I21</f>
        <v>0</v>
      </c>
      <c r="K21" s="18"/>
      <c r="L21" s="17">
        <f>E21*I21</f>
        <v>0</v>
      </c>
      <c r="M21" s="17">
        <f>L21*K21+L21</f>
        <v>0</v>
      </c>
      <c r="N21" s="17"/>
      <c r="O21" s="17"/>
      <c r="P21" s="25"/>
      <c r="Q21" s="25"/>
    </row>
    <row r="22" spans="1:18" x14ac:dyDescent="0.2">
      <c r="A22" s="8"/>
      <c r="B22" s="26"/>
      <c r="C22" s="27"/>
      <c r="D22" s="27"/>
      <c r="E22" s="27"/>
      <c r="F22" s="27"/>
      <c r="G22" s="28"/>
      <c r="H22" s="28"/>
      <c r="I22" s="29"/>
      <c r="J22" s="29"/>
      <c r="K22" s="30" t="s">
        <v>37</v>
      </c>
      <c r="L22" s="31">
        <f>SUM(L5:L21)</f>
        <v>0</v>
      </c>
      <c r="M22" s="32">
        <f>SUM(M5:M21)</f>
        <v>0</v>
      </c>
      <c r="N22" s="33"/>
      <c r="O22" s="33"/>
    </row>
    <row r="23" spans="1:18" x14ac:dyDescent="0.2">
      <c r="A23" s="8"/>
      <c r="B23" s="26"/>
      <c r="C23" s="27"/>
      <c r="D23" s="27"/>
      <c r="E23" s="27"/>
      <c r="F23" s="27"/>
      <c r="G23" s="28"/>
      <c r="H23" s="28"/>
      <c r="I23" s="29"/>
      <c r="J23" s="29"/>
      <c r="K23" s="30" t="s">
        <v>38</v>
      </c>
      <c r="L23" s="31">
        <f>L22/5</f>
        <v>0</v>
      </c>
      <c r="M23" s="31">
        <f>M22/5</f>
        <v>0</v>
      </c>
      <c r="N23" s="34"/>
      <c r="O23" s="34"/>
    </row>
    <row r="24" spans="1:18" x14ac:dyDescent="0.2">
      <c r="A24" s="8"/>
      <c r="B24" s="26"/>
      <c r="C24" s="27"/>
      <c r="D24" s="27"/>
      <c r="E24" s="27"/>
      <c r="F24" s="27"/>
      <c r="G24" s="28"/>
      <c r="H24" s="28"/>
      <c r="I24" s="29"/>
      <c r="J24" s="29"/>
      <c r="K24" s="30" t="s">
        <v>39</v>
      </c>
      <c r="L24" s="31">
        <f>SUM(L22:L23)</f>
        <v>0</v>
      </c>
      <c r="M24" s="31">
        <f>SUM(M22:M23)</f>
        <v>0</v>
      </c>
      <c r="N24" s="34"/>
      <c r="O24" s="34"/>
      <c r="P24" s="162"/>
    </row>
    <row r="25" spans="1:18" x14ac:dyDescent="0.2">
      <c r="F25" s="3"/>
      <c r="I25" s="35"/>
      <c r="J25" s="35"/>
      <c r="K25" s="3"/>
      <c r="L25" s="1"/>
      <c r="M25" s="1"/>
      <c r="N25" s="1"/>
      <c r="O25" s="1"/>
    </row>
    <row r="26" spans="1:18" x14ac:dyDescent="0.2">
      <c r="A26" s="8"/>
      <c r="B26" s="26"/>
      <c r="C26" s="27"/>
      <c r="D26" s="27"/>
      <c r="E26" s="27"/>
      <c r="F26" s="27"/>
      <c r="G26" s="28"/>
      <c r="H26" s="28"/>
      <c r="I26" s="29"/>
      <c r="J26" s="29"/>
      <c r="K26" s="27"/>
      <c r="L26" s="8"/>
      <c r="M26" s="8"/>
      <c r="N26" s="8"/>
      <c r="O26" s="8"/>
      <c r="P26" s="36"/>
    </row>
    <row r="27" spans="1:18" x14ac:dyDescent="0.2">
      <c r="A27" s="8" t="s">
        <v>40</v>
      </c>
      <c r="B27" s="26"/>
      <c r="C27" s="37"/>
      <c r="D27" s="37"/>
      <c r="E27" s="27"/>
      <c r="F27" s="27"/>
      <c r="G27" s="29"/>
      <c r="H27" s="29"/>
      <c r="I27" s="29"/>
      <c r="J27" s="29"/>
      <c r="K27" s="27"/>
      <c r="L27" s="8"/>
      <c r="M27" s="8"/>
      <c r="N27" s="8"/>
      <c r="O27" s="8"/>
      <c r="P27" s="36"/>
    </row>
    <row r="28" spans="1:18" ht="91.5" customHeight="1" x14ac:dyDescent="0.2">
      <c r="A28" s="9" t="s">
        <v>1</v>
      </c>
      <c r="B28" s="201" t="s">
        <v>2</v>
      </c>
      <c r="C28" s="201"/>
      <c r="D28" s="9" t="s">
        <v>3</v>
      </c>
      <c r="E28" s="10" t="s">
        <v>4</v>
      </c>
      <c r="F28" s="10" t="s">
        <v>5</v>
      </c>
      <c r="G28" s="10" t="s">
        <v>6</v>
      </c>
      <c r="H28" s="10" t="s">
        <v>7</v>
      </c>
      <c r="I28" s="12" t="s">
        <v>8</v>
      </c>
      <c r="J28" s="12" t="s">
        <v>9</v>
      </c>
      <c r="K28" s="9" t="s">
        <v>10</v>
      </c>
      <c r="L28" s="12" t="s">
        <v>11</v>
      </c>
      <c r="M28" s="12" t="s">
        <v>12</v>
      </c>
      <c r="N28" s="13" t="s">
        <v>13</v>
      </c>
      <c r="O28" s="13" t="s">
        <v>14</v>
      </c>
      <c r="P28" s="13" t="s">
        <v>15</v>
      </c>
      <c r="Q28" s="13" t="s">
        <v>16</v>
      </c>
      <c r="R28" s="38"/>
    </row>
    <row r="29" spans="1:18" ht="11.25" customHeight="1" x14ac:dyDescent="0.2">
      <c r="A29" s="14">
        <v>1</v>
      </c>
      <c r="B29" s="210" t="s">
        <v>41</v>
      </c>
      <c r="C29" s="210"/>
      <c r="D29" s="15" t="s">
        <v>20</v>
      </c>
      <c r="E29" s="15">
        <v>800</v>
      </c>
      <c r="F29" s="39"/>
      <c r="G29" s="10"/>
      <c r="H29" s="10"/>
      <c r="I29" s="40"/>
      <c r="J29" s="17">
        <f>I29*K29+I29</f>
        <v>0</v>
      </c>
      <c r="K29" s="18"/>
      <c r="L29" s="41">
        <f>E29*I29</f>
        <v>0</v>
      </c>
      <c r="M29" s="41">
        <f>L29*K29+L29</f>
        <v>0</v>
      </c>
      <c r="N29" s="41"/>
      <c r="O29" s="41"/>
      <c r="P29" s="42"/>
      <c r="Q29" s="19"/>
      <c r="R29" s="38"/>
    </row>
    <row r="30" spans="1:18" x14ac:dyDescent="0.2">
      <c r="A30" s="8"/>
      <c r="B30" s="26"/>
      <c r="C30" s="27"/>
      <c r="D30" s="27"/>
      <c r="E30" s="27"/>
      <c r="F30" s="27"/>
      <c r="G30" s="28"/>
      <c r="H30" s="28"/>
      <c r="I30" s="29"/>
      <c r="J30" s="29"/>
      <c r="K30" s="30" t="s">
        <v>37</v>
      </c>
      <c r="L30" s="31">
        <f>SUM(L29:L29)</f>
        <v>0</v>
      </c>
      <c r="M30" s="32">
        <f>SUM(M29:M29)</f>
        <v>0</v>
      </c>
      <c r="N30" s="33"/>
      <c r="O30" s="33"/>
      <c r="P30" s="36"/>
    </row>
    <row r="31" spans="1:18" x14ac:dyDescent="0.2">
      <c r="A31" s="8"/>
      <c r="B31" s="26"/>
      <c r="C31" s="27"/>
      <c r="D31" s="27"/>
      <c r="E31" s="27"/>
      <c r="F31" s="27"/>
      <c r="G31" s="28"/>
      <c r="H31" s="28"/>
      <c r="I31" s="29"/>
      <c r="J31" s="29"/>
      <c r="K31" s="30" t="s">
        <v>38</v>
      </c>
      <c r="L31" s="31">
        <f>L30/5</f>
        <v>0</v>
      </c>
      <c r="M31" s="31">
        <f>M30/5</f>
        <v>0</v>
      </c>
      <c r="N31" s="34"/>
      <c r="O31" s="34"/>
      <c r="P31" s="36"/>
    </row>
    <row r="32" spans="1:18" x14ac:dyDescent="0.2">
      <c r="A32" s="8"/>
      <c r="B32" s="26"/>
      <c r="C32" s="27"/>
      <c r="D32" s="27"/>
      <c r="E32" s="27"/>
      <c r="F32" s="27"/>
      <c r="G32" s="28"/>
      <c r="H32" s="28"/>
      <c r="I32" s="29"/>
      <c r="J32" s="29"/>
      <c r="K32" s="30" t="s">
        <v>39</v>
      </c>
      <c r="L32" s="31">
        <f>SUM(L30:L31)</f>
        <v>0</v>
      </c>
      <c r="M32" s="31">
        <f>SUM(M30:M31)</f>
        <v>0</v>
      </c>
      <c r="N32" s="34"/>
      <c r="O32" s="34"/>
      <c r="P32" s="36"/>
    </row>
    <row r="33" spans="1:18" x14ac:dyDescent="0.2">
      <c r="F33" s="3"/>
      <c r="I33" s="35"/>
      <c r="J33" s="35"/>
      <c r="K33" s="3"/>
      <c r="L33" s="1"/>
      <c r="M33" s="1"/>
      <c r="N33" s="1"/>
      <c r="O33" s="1"/>
    </row>
    <row r="34" spans="1:18" x14ac:dyDescent="0.2">
      <c r="F34" s="3"/>
      <c r="I34" s="35"/>
      <c r="J34" s="35"/>
      <c r="K34" s="3"/>
      <c r="L34" s="1"/>
      <c r="M34" s="1"/>
      <c r="N34" s="1"/>
      <c r="O34" s="1"/>
    </row>
    <row r="35" spans="1:18" x14ac:dyDescent="0.2">
      <c r="A35" s="8" t="s">
        <v>42</v>
      </c>
      <c r="B35" s="26"/>
      <c r="C35" s="37"/>
      <c r="D35" s="37"/>
      <c r="E35" s="27"/>
      <c r="F35" s="27"/>
      <c r="G35" s="29"/>
      <c r="H35" s="29"/>
      <c r="I35" s="29"/>
      <c r="J35" s="29"/>
      <c r="K35" s="27"/>
      <c r="L35" s="8"/>
      <c r="M35" s="1"/>
      <c r="N35" s="1"/>
      <c r="O35" s="1"/>
    </row>
    <row r="36" spans="1:18" ht="91.5" customHeight="1" x14ac:dyDescent="0.2">
      <c r="A36" s="9" t="s">
        <v>1</v>
      </c>
      <c r="B36" s="201" t="s">
        <v>2</v>
      </c>
      <c r="C36" s="201"/>
      <c r="D36" s="9" t="s">
        <v>3</v>
      </c>
      <c r="E36" s="10" t="s">
        <v>4</v>
      </c>
      <c r="F36" s="10" t="s">
        <v>5</v>
      </c>
      <c r="G36" s="10" t="s">
        <v>6</v>
      </c>
      <c r="H36" s="10" t="s">
        <v>7</v>
      </c>
      <c r="I36" s="12" t="s">
        <v>8</v>
      </c>
      <c r="J36" s="12" t="s">
        <v>9</v>
      </c>
      <c r="K36" s="9" t="s">
        <v>10</v>
      </c>
      <c r="L36" s="12" t="s">
        <v>11</v>
      </c>
      <c r="M36" s="43" t="s">
        <v>12</v>
      </c>
      <c r="N36" s="13" t="s">
        <v>13</v>
      </c>
      <c r="O36" s="13" t="s">
        <v>14</v>
      </c>
      <c r="P36" s="13" t="s">
        <v>15</v>
      </c>
      <c r="Q36" s="13" t="s">
        <v>16</v>
      </c>
      <c r="R36" s="173"/>
    </row>
    <row r="37" spans="1:18" ht="111" customHeight="1" x14ac:dyDescent="0.2">
      <c r="A37" s="211">
        <v>1</v>
      </c>
      <c r="B37" s="204" t="s">
        <v>43</v>
      </c>
      <c r="C37" s="204"/>
      <c r="D37" s="202" t="s">
        <v>44</v>
      </c>
      <c r="E37" s="202">
        <v>300</v>
      </c>
      <c r="F37" s="202"/>
      <c r="G37" s="202"/>
      <c r="H37" s="202"/>
      <c r="I37" s="213"/>
      <c r="J37" s="207">
        <f>I37*K37+I37</f>
        <v>0</v>
      </c>
      <c r="K37" s="208"/>
      <c r="L37" s="207">
        <f>I37*E37</f>
        <v>0</v>
      </c>
      <c r="M37" s="214">
        <f>L37*K37+L37</f>
        <v>0</v>
      </c>
      <c r="N37" s="214"/>
      <c r="O37" s="214"/>
      <c r="P37" s="212"/>
      <c r="Q37" s="212"/>
    </row>
    <row r="38" spans="1:18" ht="79.5" customHeight="1" x14ac:dyDescent="0.2">
      <c r="A38" s="211"/>
      <c r="B38" s="204" t="s">
        <v>45</v>
      </c>
      <c r="C38" s="204"/>
      <c r="D38" s="202"/>
      <c r="E38" s="202"/>
      <c r="F38" s="202"/>
      <c r="G38" s="202"/>
      <c r="H38" s="202"/>
      <c r="I38" s="213"/>
      <c r="J38" s="207"/>
      <c r="K38" s="208"/>
      <c r="L38" s="207"/>
      <c r="M38" s="214"/>
      <c r="N38" s="214"/>
      <c r="O38" s="214"/>
      <c r="P38" s="212"/>
      <c r="Q38" s="212"/>
    </row>
    <row r="39" spans="1:18" ht="72.75" customHeight="1" x14ac:dyDescent="0.2">
      <c r="A39" s="211"/>
      <c r="B39" s="204" t="s">
        <v>46</v>
      </c>
      <c r="C39" s="204"/>
      <c r="D39" s="202"/>
      <c r="E39" s="202"/>
      <c r="F39" s="202"/>
      <c r="G39" s="202"/>
      <c r="H39" s="202"/>
      <c r="I39" s="213"/>
      <c r="J39" s="207"/>
      <c r="K39" s="208"/>
      <c r="L39" s="207"/>
      <c r="M39" s="214"/>
      <c r="N39" s="214"/>
      <c r="O39" s="214"/>
      <c r="P39" s="212"/>
      <c r="Q39" s="212"/>
    </row>
    <row r="40" spans="1:18" ht="83.25" customHeight="1" x14ac:dyDescent="0.2">
      <c r="A40" s="14">
        <v>2</v>
      </c>
      <c r="B40" s="204" t="s">
        <v>47</v>
      </c>
      <c r="C40" s="204"/>
      <c r="D40" s="15" t="s">
        <v>18</v>
      </c>
      <c r="E40" s="15">
        <v>360</v>
      </c>
      <c r="F40" s="48"/>
      <c r="G40" s="49"/>
      <c r="H40" s="49"/>
      <c r="I40" s="50"/>
      <c r="J40" s="51">
        <f t="shared" ref="J40:J48" si="3">I40*K40+I40</f>
        <v>0</v>
      </c>
      <c r="K40" s="52"/>
      <c r="L40" s="51">
        <f t="shared" ref="L40:L42" si="4">I40*E40</f>
        <v>0</v>
      </c>
      <c r="M40" s="53">
        <f t="shared" ref="M40:M48" si="5">L40*K40+L40</f>
        <v>0</v>
      </c>
      <c r="N40" s="54"/>
      <c r="O40" s="54"/>
      <c r="P40" s="47"/>
      <c r="Q40" s="19"/>
    </row>
    <row r="41" spans="1:18" ht="103.5" customHeight="1" x14ac:dyDescent="0.2">
      <c r="A41" s="14">
        <v>3</v>
      </c>
      <c r="B41" s="204" t="s">
        <v>48</v>
      </c>
      <c r="C41" s="204"/>
      <c r="D41" s="15" t="s">
        <v>18</v>
      </c>
      <c r="E41" s="15">
        <v>90</v>
      </c>
      <c r="F41" s="15"/>
      <c r="G41" s="49"/>
      <c r="H41" s="49"/>
      <c r="I41" s="50"/>
      <c r="J41" s="51">
        <f t="shared" si="3"/>
        <v>0</v>
      </c>
      <c r="K41" s="52"/>
      <c r="L41" s="51">
        <f t="shared" si="4"/>
        <v>0</v>
      </c>
      <c r="M41" s="53">
        <f t="shared" si="5"/>
        <v>0</v>
      </c>
      <c r="N41" s="54"/>
      <c r="O41" s="54"/>
      <c r="P41" s="19"/>
      <c r="Q41" s="19"/>
    </row>
    <row r="42" spans="1:18" ht="73.5" customHeight="1" x14ac:dyDescent="0.2">
      <c r="A42" s="44">
        <v>4</v>
      </c>
      <c r="B42" s="204" t="s">
        <v>49</v>
      </c>
      <c r="C42" s="204"/>
      <c r="D42" s="55" t="s">
        <v>18</v>
      </c>
      <c r="E42" s="56">
        <v>24</v>
      </c>
      <c r="F42" s="56"/>
      <c r="G42" s="49"/>
      <c r="H42" s="57"/>
      <c r="I42" s="58"/>
      <c r="J42" s="51">
        <f t="shared" si="3"/>
        <v>0</v>
      </c>
      <c r="K42" s="59"/>
      <c r="L42" s="51">
        <f t="shared" si="4"/>
        <v>0</v>
      </c>
      <c r="M42" s="53">
        <f t="shared" si="5"/>
        <v>0</v>
      </c>
      <c r="N42" s="54"/>
      <c r="O42" s="54"/>
      <c r="P42" s="19"/>
      <c r="Q42" s="19"/>
    </row>
    <row r="43" spans="1:18" ht="44.25" customHeight="1" x14ac:dyDescent="0.2">
      <c r="A43" s="44">
        <v>5</v>
      </c>
      <c r="B43" s="204" t="s">
        <v>50</v>
      </c>
      <c r="C43" s="204"/>
      <c r="D43" s="15" t="s">
        <v>18</v>
      </c>
      <c r="E43" s="56">
        <v>12</v>
      </c>
      <c r="F43" s="56"/>
      <c r="G43" s="49"/>
      <c r="H43" s="57"/>
      <c r="I43" s="58"/>
      <c r="J43" s="51">
        <f t="shared" si="3"/>
        <v>0</v>
      </c>
      <c r="K43" s="59"/>
      <c r="L43" s="51">
        <f t="shared" ref="L43:L45" si="6">I43*E43</f>
        <v>0</v>
      </c>
      <c r="M43" s="53">
        <f t="shared" si="5"/>
        <v>0</v>
      </c>
      <c r="N43" s="54"/>
      <c r="O43" s="54"/>
      <c r="P43" s="19"/>
      <c r="Q43" s="19"/>
    </row>
    <row r="44" spans="1:18" ht="57" customHeight="1" x14ac:dyDescent="0.2">
      <c r="A44" s="44">
        <v>6</v>
      </c>
      <c r="B44" s="204" t="s">
        <v>51</v>
      </c>
      <c r="C44" s="204"/>
      <c r="D44" s="55" t="s">
        <v>18</v>
      </c>
      <c r="E44" s="56">
        <v>21</v>
      </c>
      <c r="F44" s="56"/>
      <c r="G44" s="49"/>
      <c r="H44" s="57"/>
      <c r="I44" s="58"/>
      <c r="J44" s="51">
        <f t="shared" si="3"/>
        <v>0</v>
      </c>
      <c r="K44" s="59"/>
      <c r="L44" s="51">
        <f t="shared" si="6"/>
        <v>0</v>
      </c>
      <c r="M44" s="53">
        <f t="shared" si="5"/>
        <v>0</v>
      </c>
      <c r="N44" s="54"/>
      <c r="O44" s="54"/>
      <c r="P44" s="19"/>
      <c r="Q44" s="19"/>
    </row>
    <row r="45" spans="1:18" ht="22.5" customHeight="1" x14ac:dyDescent="0.2">
      <c r="A45" s="14">
        <v>7</v>
      </c>
      <c r="B45" s="202" t="s">
        <v>52</v>
      </c>
      <c r="C45" s="202"/>
      <c r="D45" s="14" t="s">
        <v>18</v>
      </c>
      <c r="E45" s="15">
        <v>2</v>
      </c>
      <c r="F45" s="15"/>
      <c r="G45" s="15"/>
      <c r="H45" s="15"/>
      <c r="I45" s="45"/>
      <c r="J45" s="51">
        <f t="shared" si="3"/>
        <v>0</v>
      </c>
      <c r="K45" s="23"/>
      <c r="L45" s="51">
        <f t="shared" si="6"/>
        <v>0</v>
      </c>
      <c r="M45" s="46">
        <f t="shared" si="5"/>
        <v>0</v>
      </c>
      <c r="N45" s="60"/>
      <c r="O45" s="60"/>
      <c r="P45" s="19"/>
      <c r="Q45" s="19"/>
    </row>
    <row r="46" spans="1:18" ht="21" customHeight="1" x14ac:dyDescent="0.2">
      <c r="A46" s="44">
        <v>8</v>
      </c>
      <c r="B46" s="202" t="s">
        <v>53</v>
      </c>
      <c r="C46" s="202"/>
      <c r="D46" s="15" t="s">
        <v>18</v>
      </c>
      <c r="E46" s="15">
        <v>12</v>
      </c>
      <c r="F46" s="15"/>
      <c r="G46" s="15"/>
      <c r="H46" s="15"/>
      <c r="I46" s="61"/>
      <c r="J46" s="17">
        <f t="shared" si="3"/>
        <v>0</v>
      </c>
      <c r="K46" s="59"/>
      <c r="L46" s="51">
        <f t="shared" ref="L46:L48" si="7">I46*E46</f>
        <v>0</v>
      </c>
      <c r="M46" s="46">
        <f t="shared" si="5"/>
        <v>0</v>
      </c>
      <c r="N46" s="60"/>
      <c r="O46" s="60"/>
      <c r="P46" s="19"/>
      <c r="Q46" s="19"/>
      <c r="R46" s="171"/>
    </row>
    <row r="47" spans="1:18" ht="45" customHeight="1" x14ac:dyDescent="0.2">
      <c r="A47" s="14">
        <v>9</v>
      </c>
      <c r="B47" s="204" t="s">
        <v>54</v>
      </c>
      <c r="C47" s="204"/>
      <c r="D47" s="15" t="s">
        <v>18</v>
      </c>
      <c r="E47" s="56">
        <v>12</v>
      </c>
      <c r="F47" s="56"/>
      <c r="G47" s="49"/>
      <c r="H47" s="49"/>
      <c r="I47" s="45"/>
      <c r="J47" s="51">
        <f t="shared" si="3"/>
        <v>0</v>
      </c>
      <c r="K47" s="59"/>
      <c r="L47" s="51">
        <f t="shared" si="7"/>
        <v>0</v>
      </c>
      <c r="M47" s="53">
        <f t="shared" si="5"/>
        <v>0</v>
      </c>
      <c r="N47" s="54"/>
      <c r="O47" s="54"/>
      <c r="P47" s="19"/>
      <c r="Q47" s="42"/>
      <c r="R47" s="36"/>
    </row>
    <row r="48" spans="1:18" ht="10.5" customHeight="1" x14ac:dyDescent="0.2">
      <c r="A48" s="14">
        <v>10</v>
      </c>
      <c r="B48" s="215" t="s">
        <v>55</v>
      </c>
      <c r="C48" s="215"/>
      <c r="D48" s="15" t="s">
        <v>18</v>
      </c>
      <c r="E48" s="15">
        <v>2</v>
      </c>
      <c r="F48" s="15"/>
      <c r="G48" s="49"/>
      <c r="H48" s="49"/>
      <c r="I48" s="62"/>
      <c r="J48" s="51">
        <f t="shared" si="3"/>
        <v>0</v>
      </c>
      <c r="K48" s="59"/>
      <c r="L48" s="51">
        <f t="shared" si="7"/>
        <v>0</v>
      </c>
      <c r="M48" s="63">
        <f t="shared" si="5"/>
        <v>0</v>
      </c>
      <c r="N48" s="64"/>
      <c r="O48" s="64"/>
      <c r="P48" s="19"/>
      <c r="Q48" s="42"/>
      <c r="R48" s="36"/>
    </row>
    <row r="49" spans="1:18" x14ac:dyDescent="0.2">
      <c r="F49" s="3"/>
      <c r="I49" s="35"/>
      <c r="J49" s="35"/>
      <c r="K49" s="30" t="s">
        <v>37</v>
      </c>
      <c r="L49" s="65">
        <f>SUM(L37:L48)</f>
        <v>0</v>
      </c>
      <c r="M49" s="66">
        <f>SUM(M37:M48)</f>
        <v>0</v>
      </c>
      <c r="N49" s="33"/>
      <c r="O49" s="33"/>
    </row>
    <row r="50" spans="1:18" x14ac:dyDescent="0.2">
      <c r="F50" s="3"/>
      <c r="I50" s="35"/>
      <c r="J50" s="35"/>
      <c r="K50" s="30" t="s">
        <v>38</v>
      </c>
      <c r="L50" s="65">
        <f>L49/5</f>
        <v>0</v>
      </c>
      <c r="M50" s="65">
        <f>M49/5</f>
        <v>0</v>
      </c>
      <c r="N50" s="34"/>
      <c r="O50" s="34"/>
    </row>
    <row r="51" spans="1:18" x14ac:dyDescent="0.2">
      <c r="F51" s="3"/>
      <c r="I51" s="35"/>
      <c r="J51" s="35"/>
      <c r="K51" s="30" t="s">
        <v>39</v>
      </c>
      <c r="L51" s="65">
        <f>SUM(L49:L50)</f>
        <v>0</v>
      </c>
      <c r="M51" s="65">
        <f>SUM(M49:M50)</f>
        <v>0</v>
      </c>
      <c r="N51" s="34"/>
      <c r="O51" s="34"/>
    </row>
    <row r="52" spans="1:18" x14ac:dyDescent="0.2">
      <c r="F52" s="3"/>
      <c r="I52" s="35"/>
      <c r="J52" s="35"/>
      <c r="K52" s="3"/>
      <c r="L52" s="3"/>
      <c r="M52" s="3"/>
    </row>
    <row r="53" spans="1:18" x14ac:dyDescent="0.2">
      <c r="F53" s="3"/>
      <c r="I53" s="35"/>
      <c r="J53" s="35"/>
      <c r="K53" s="3"/>
      <c r="L53" s="1"/>
      <c r="M53" s="1"/>
    </row>
    <row r="54" spans="1:18" ht="19.5" customHeight="1" x14ac:dyDescent="0.2">
      <c r="A54" s="8" t="s">
        <v>56</v>
      </c>
      <c r="B54" s="28"/>
      <c r="C54" s="37"/>
      <c r="D54" s="37"/>
      <c r="E54" s="27"/>
      <c r="F54" s="27"/>
      <c r="G54" s="67"/>
      <c r="H54" s="67"/>
      <c r="I54" s="29"/>
      <c r="J54" s="29"/>
      <c r="K54" s="8"/>
      <c r="L54" s="8"/>
      <c r="M54" s="8"/>
      <c r="N54" s="8"/>
      <c r="O54" s="8"/>
      <c r="P54" s="36"/>
      <c r="Q54" s="36"/>
    </row>
    <row r="55" spans="1:18" ht="91.5" customHeight="1" x14ac:dyDescent="0.2">
      <c r="A55" s="9" t="s">
        <v>1</v>
      </c>
      <c r="B55" s="201" t="s">
        <v>2</v>
      </c>
      <c r="C55" s="201"/>
      <c r="D55" s="9" t="s">
        <v>3</v>
      </c>
      <c r="E55" s="10" t="s">
        <v>4</v>
      </c>
      <c r="F55" s="10" t="s">
        <v>5</v>
      </c>
      <c r="G55" s="10" t="s">
        <v>6</v>
      </c>
      <c r="H55" s="10" t="s">
        <v>7</v>
      </c>
      <c r="I55" s="12" t="s">
        <v>8</v>
      </c>
      <c r="J55" s="12" t="s">
        <v>9</v>
      </c>
      <c r="K55" s="9" t="s">
        <v>10</v>
      </c>
      <c r="L55" s="12" t="s">
        <v>11</v>
      </c>
      <c r="M55" s="12" t="s">
        <v>12</v>
      </c>
      <c r="N55" s="13" t="s">
        <v>13</v>
      </c>
      <c r="O55" s="13" t="s">
        <v>14</v>
      </c>
      <c r="P55" s="13" t="s">
        <v>15</v>
      </c>
      <c r="Q55" s="13" t="s">
        <v>16</v>
      </c>
      <c r="R55" s="173"/>
    </row>
    <row r="56" spans="1:18" ht="139.5" customHeight="1" x14ac:dyDescent="0.2">
      <c r="A56" s="14">
        <v>1</v>
      </c>
      <c r="B56" s="202" t="s">
        <v>57</v>
      </c>
      <c r="C56" s="202"/>
      <c r="D56" s="55" t="s">
        <v>18</v>
      </c>
      <c r="E56" s="15">
        <v>120</v>
      </c>
      <c r="F56" s="15"/>
      <c r="G56" s="10"/>
      <c r="H56" s="10"/>
      <c r="I56" s="68"/>
      <c r="J56" s="17">
        <f>I56*K56+I56</f>
        <v>0</v>
      </c>
      <c r="K56" s="69"/>
      <c r="L56" s="17">
        <f t="shared" ref="L56:L72" si="8">E56*I56</f>
        <v>0</v>
      </c>
      <c r="M56" s="17">
        <f t="shared" ref="M56:M72" si="9">L56*K56+L56</f>
        <v>0</v>
      </c>
      <c r="N56" s="17"/>
      <c r="O56" s="17"/>
      <c r="P56" s="42"/>
      <c r="Q56" s="42"/>
    </row>
    <row r="57" spans="1:18" ht="75.75" customHeight="1" x14ac:dyDescent="0.2">
      <c r="A57" s="14">
        <v>2</v>
      </c>
      <c r="B57" s="202" t="s">
        <v>58</v>
      </c>
      <c r="C57" s="202"/>
      <c r="D57" s="15" t="s">
        <v>18</v>
      </c>
      <c r="E57" s="15">
        <v>120</v>
      </c>
      <c r="F57" s="15"/>
      <c r="G57" s="10"/>
      <c r="H57" s="10"/>
      <c r="I57" s="40"/>
      <c r="J57" s="17">
        <f>I57*K57+I57</f>
        <v>0</v>
      </c>
      <c r="K57" s="69"/>
      <c r="L57" s="17">
        <f t="shared" si="8"/>
        <v>0</v>
      </c>
      <c r="M57" s="17">
        <f t="shared" si="9"/>
        <v>0</v>
      </c>
      <c r="N57" s="17"/>
      <c r="O57" s="17"/>
      <c r="P57" s="42"/>
      <c r="Q57" s="42"/>
    </row>
    <row r="58" spans="1:18" ht="139.5" customHeight="1" x14ac:dyDescent="0.2">
      <c r="A58" s="14">
        <v>3</v>
      </c>
      <c r="B58" s="202" t="s">
        <v>59</v>
      </c>
      <c r="C58" s="202"/>
      <c r="D58" s="16" t="s">
        <v>20</v>
      </c>
      <c r="E58" s="15">
        <v>270</v>
      </c>
      <c r="F58" s="15"/>
      <c r="G58" s="10"/>
      <c r="H58" s="10"/>
      <c r="I58" s="40"/>
      <c r="J58" s="17">
        <f>I58*K58+I58</f>
        <v>0</v>
      </c>
      <c r="K58" s="69"/>
      <c r="L58" s="17">
        <f t="shared" si="8"/>
        <v>0</v>
      </c>
      <c r="M58" s="17">
        <f t="shared" si="9"/>
        <v>0</v>
      </c>
      <c r="N58" s="17"/>
      <c r="O58" s="17"/>
      <c r="P58" s="42"/>
      <c r="Q58" s="42"/>
    </row>
    <row r="59" spans="1:18" ht="90" customHeight="1" x14ac:dyDescent="0.2">
      <c r="A59" s="14">
        <v>4</v>
      </c>
      <c r="B59" s="202" t="s">
        <v>60</v>
      </c>
      <c r="C59" s="202"/>
      <c r="D59" s="16" t="s">
        <v>20</v>
      </c>
      <c r="E59" s="15">
        <v>270</v>
      </c>
      <c r="F59" s="15"/>
      <c r="G59" s="10"/>
      <c r="H59" s="10"/>
      <c r="I59" s="40"/>
      <c r="J59" s="17">
        <f>I59*K59+I59</f>
        <v>0</v>
      </c>
      <c r="K59" s="69"/>
      <c r="L59" s="17">
        <f t="shared" si="8"/>
        <v>0</v>
      </c>
      <c r="M59" s="17">
        <f t="shared" si="9"/>
        <v>0</v>
      </c>
      <c r="N59" s="17"/>
      <c r="O59" s="17"/>
      <c r="P59" s="42"/>
      <c r="Q59" s="42"/>
    </row>
    <row r="60" spans="1:18" ht="148.5" customHeight="1" x14ac:dyDescent="0.2">
      <c r="A60" s="14">
        <v>5</v>
      </c>
      <c r="B60" s="202" t="s">
        <v>61</v>
      </c>
      <c r="C60" s="202"/>
      <c r="D60" s="16" t="s">
        <v>18</v>
      </c>
      <c r="E60" s="15">
        <v>40</v>
      </c>
      <c r="F60" s="15"/>
      <c r="G60" s="10"/>
      <c r="H60" s="10"/>
      <c r="I60" s="40"/>
      <c r="J60" s="17">
        <f t="shared" ref="J60:J64" si="10">I60*K60+I60</f>
        <v>0</v>
      </c>
      <c r="K60" s="69"/>
      <c r="L60" s="17">
        <f t="shared" si="8"/>
        <v>0</v>
      </c>
      <c r="M60" s="17">
        <f>L60*K60+L60</f>
        <v>0</v>
      </c>
      <c r="N60" s="17"/>
      <c r="O60" s="17"/>
      <c r="P60" s="42"/>
      <c r="Q60" s="42"/>
    </row>
    <row r="61" spans="1:18" ht="78" customHeight="1" x14ac:dyDescent="0.2">
      <c r="A61" s="14">
        <v>6</v>
      </c>
      <c r="B61" s="202" t="s">
        <v>62</v>
      </c>
      <c r="C61" s="202"/>
      <c r="D61" s="16" t="s">
        <v>18</v>
      </c>
      <c r="E61" s="15">
        <v>20</v>
      </c>
      <c r="F61" s="15"/>
      <c r="G61" s="10"/>
      <c r="H61" s="10"/>
      <c r="I61" s="40"/>
      <c r="J61" s="17">
        <f t="shared" si="10"/>
        <v>0</v>
      </c>
      <c r="K61" s="69"/>
      <c r="L61" s="17">
        <f t="shared" si="8"/>
        <v>0</v>
      </c>
      <c r="M61" s="17">
        <f t="shared" si="9"/>
        <v>0</v>
      </c>
      <c r="N61" s="17"/>
      <c r="O61" s="17"/>
      <c r="P61" s="42"/>
      <c r="Q61" s="42"/>
    </row>
    <row r="62" spans="1:18" ht="69" customHeight="1" x14ac:dyDescent="0.2">
      <c r="A62" s="14">
        <v>7</v>
      </c>
      <c r="B62" s="202" t="s">
        <v>63</v>
      </c>
      <c r="C62" s="202"/>
      <c r="D62" s="16" t="s">
        <v>18</v>
      </c>
      <c r="E62" s="15">
        <v>30</v>
      </c>
      <c r="F62" s="15"/>
      <c r="G62" s="10"/>
      <c r="H62" s="10"/>
      <c r="I62" s="40"/>
      <c r="J62" s="17">
        <f t="shared" si="10"/>
        <v>0</v>
      </c>
      <c r="K62" s="69"/>
      <c r="L62" s="17">
        <f t="shared" si="8"/>
        <v>0</v>
      </c>
      <c r="M62" s="17">
        <f t="shared" si="9"/>
        <v>0</v>
      </c>
      <c r="N62" s="17"/>
      <c r="O62" s="17"/>
      <c r="P62" s="42"/>
      <c r="Q62" s="42"/>
    </row>
    <row r="63" spans="1:18" ht="135.75" customHeight="1" x14ac:dyDescent="0.2">
      <c r="A63" s="14">
        <v>8</v>
      </c>
      <c r="B63" s="202" t="s">
        <v>64</v>
      </c>
      <c r="C63" s="202"/>
      <c r="D63" s="16" t="s">
        <v>20</v>
      </c>
      <c r="E63" s="15">
        <v>50</v>
      </c>
      <c r="F63" s="15"/>
      <c r="G63" s="10"/>
      <c r="H63" s="10"/>
      <c r="I63" s="40"/>
      <c r="J63" s="17">
        <f>I63*K63+I63</f>
        <v>0</v>
      </c>
      <c r="K63" s="69"/>
      <c r="L63" s="17">
        <f t="shared" si="8"/>
        <v>0</v>
      </c>
      <c r="M63" s="17">
        <f t="shared" si="9"/>
        <v>0</v>
      </c>
      <c r="N63" s="17"/>
      <c r="O63" s="17"/>
      <c r="P63" s="42"/>
      <c r="Q63" s="42"/>
    </row>
    <row r="64" spans="1:18" ht="120" customHeight="1" x14ac:dyDescent="0.2">
      <c r="A64" s="14">
        <v>9</v>
      </c>
      <c r="B64" s="202" t="s">
        <v>65</v>
      </c>
      <c r="C64" s="202"/>
      <c r="D64" s="16" t="s">
        <v>20</v>
      </c>
      <c r="E64" s="15">
        <v>90</v>
      </c>
      <c r="F64" s="15"/>
      <c r="G64" s="10"/>
      <c r="H64" s="10"/>
      <c r="I64" s="40"/>
      <c r="J64" s="17">
        <f t="shared" si="10"/>
        <v>0</v>
      </c>
      <c r="K64" s="69"/>
      <c r="L64" s="17">
        <f t="shared" si="8"/>
        <v>0</v>
      </c>
      <c r="M64" s="17">
        <f t="shared" si="9"/>
        <v>0</v>
      </c>
      <c r="N64" s="17"/>
      <c r="O64" s="17"/>
      <c r="P64" s="42"/>
      <c r="Q64" s="42"/>
      <c r="R64" s="70"/>
    </row>
    <row r="65" spans="1:18" ht="165" customHeight="1" x14ac:dyDescent="0.2">
      <c r="A65" s="14">
        <v>10</v>
      </c>
      <c r="B65" s="202" t="s">
        <v>66</v>
      </c>
      <c r="C65" s="202"/>
      <c r="D65" s="16" t="s">
        <v>20</v>
      </c>
      <c r="E65" s="15">
        <v>70</v>
      </c>
      <c r="F65" s="15"/>
      <c r="G65" s="10"/>
      <c r="H65" s="10"/>
      <c r="I65" s="40"/>
      <c r="J65" s="17">
        <f>I65*K65+I65</f>
        <v>0</v>
      </c>
      <c r="K65" s="69"/>
      <c r="L65" s="17">
        <f t="shared" si="8"/>
        <v>0</v>
      </c>
      <c r="M65" s="17">
        <f t="shared" si="9"/>
        <v>0</v>
      </c>
      <c r="N65" s="17"/>
      <c r="O65" s="17"/>
      <c r="P65" s="42"/>
      <c r="Q65" s="42"/>
    </row>
    <row r="66" spans="1:18" ht="19.5" customHeight="1" x14ac:dyDescent="0.2">
      <c r="A66" s="14">
        <v>11</v>
      </c>
      <c r="B66" s="202" t="s">
        <v>67</v>
      </c>
      <c r="C66" s="202"/>
      <c r="D66" s="16" t="s">
        <v>20</v>
      </c>
      <c r="E66" s="15">
        <v>30</v>
      </c>
      <c r="F66" s="15"/>
      <c r="G66" s="10"/>
      <c r="H66" s="10"/>
      <c r="I66" s="40"/>
      <c r="J66" s="17">
        <f>I66*K66+I66</f>
        <v>0</v>
      </c>
      <c r="K66" s="69"/>
      <c r="L66" s="17">
        <f t="shared" si="8"/>
        <v>0</v>
      </c>
      <c r="M66" s="21">
        <f t="shared" si="9"/>
        <v>0</v>
      </c>
      <c r="N66" s="21"/>
      <c r="O66" s="21"/>
      <c r="P66" s="42"/>
      <c r="Q66" s="42"/>
    </row>
    <row r="67" spans="1:18" ht="132.75" customHeight="1" x14ac:dyDescent="0.2">
      <c r="A67" s="14">
        <v>12</v>
      </c>
      <c r="B67" s="202" t="s">
        <v>68</v>
      </c>
      <c r="C67" s="202" t="s">
        <v>68</v>
      </c>
      <c r="D67" s="16" t="s">
        <v>20</v>
      </c>
      <c r="E67" s="15">
        <v>10</v>
      </c>
      <c r="F67" s="15"/>
      <c r="G67" s="15"/>
      <c r="H67" s="15"/>
      <c r="I67" s="61"/>
      <c r="J67" s="17">
        <f>I67*K67+I67</f>
        <v>0</v>
      </c>
      <c r="K67" s="69"/>
      <c r="L67" s="17">
        <f t="shared" si="8"/>
        <v>0</v>
      </c>
      <c r="M67" s="17">
        <f t="shared" si="9"/>
        <v>0</v>
      </c>
      <c r="N67" s="17"/>
      <c r="O67" s="17"/>
      <c r="P67" s="42"/>
      <c r="Q67" s="42"/>
    </row>
    <row r="68" spans="1:18" ht="117.75" customHeight="1" x14ac:dyDescent="0.2">
      <c r="A68" s="14">
        <v>13</v>
      </c>
      <c r="B68" s="202" t="s">
        <v>69</v>
      </c>
      <c r="C68" s="202" t="s">
        <v>69</v>
      </c>
      <c r="D68" s="16" t="s">
        <v>20</v>
      </c>
      <c r="E68" s="15">
        <v>5</v>
      </c>
      <c r="F68" s="15"/>
      <c r="G68" s="15"/>
      <c r="H68" s="15"/>
      <c r="I68" s="61"/>
      <c r="J68" s="17">
        <f>I68*K68+I68</f>
        <v>0</v>
      </c>
      <c r="K68" s="69"/>
      <c r="L68" s="17">
        <f t="shared" si="8"/>
        <v>0</v>
      </c>
      <c r="M68" s="17">
        <f t="shared" si="9"/>
        <v>0</v>
      </c>
      <c r="N68" s="17"/>
      <c r="O68" s="17"/>
      <c r="P68" s="42"/>
      <c r="Q68" s="42"/>
    </row>
    <row r="69" spans="1:18" ht="90.75" customHeight="1" x14ac:dyDescent="0.2">
      <c r="A69" s="14">
        <v>14</v>
      </c>
      <c r="B69" s="202" t="s">
        <v>70</v>
      </c>
      <c r="C69" s="202"/>
      <c r="D69" s="16" t="s">
        <v>20</v>
      </c>
      <c r="E69" s="15">
        <v>10</v>
      </c>
      <c r="F69" s="15"/>
      <c r="G69" s="15"/>
      <c r="H69" s="15"/>
      <c r="I69" s="61"/>
      <c r="J69" s="17">
        <f>I69*K69+I69</f>
        <v>0</v>
      </c>
      <c r="K69" s="69"/>
      <c r="L69" s="17">
        <f t="shared" si="8"/>
        <v>0</v>
      </c>
      <c r="M69" s="17">
        <f t="shared" si="9"/>
        <v>0</v>
      </c>
      <c r="N69" s="17"/>
      <c r="O69" s="17"/>
      <c r="P69" s="42"/>
      <c r="Q69" s="42"/>
    </row>
    <row r="70" spans="1:18" ht="125.25" customHeight="1" x14ac:dyDescent="0.2">
      <c r="A70" s="71">
        <v>15</v>
      </c>
      <c r="B70" s="202" t="s">
        <v>71</v>
      </c>
      <c r="C70" s="202"/>
      <c r="D70" s="15" t="s">
        <v>18</v>
      </c>
      <c r="E70" s="15">
        <v>20</v>
      </c>
      <c r="F70" s="14"/>
      <c r="G70" s="15"/>
      <c r="H70" s="15"/>
      <c r="I70" s="40"/>
      <c r="J70" s="17">
        <f t="shared" ref="J70:J72" si="11">I70*K70+I70</f>
        <v>0</v>
      </c>
      <c r="K70" s="69"/>
      <c r="L70" s="17">
        <f t="shared" si="8"/>
        <v>0</v>
      </c>
      <c r="M70" s="17">
        <f t="shared" si="9"/>
        <v>0</v>
      </c>
      <c r="N70" s="17"/>
      <c r="O70" s="17"/>
      <c r="P70" s="42"/>
      <c r="Q70" s="42"/>
    </row>
    <row r="71" spans="1:18" ht="58.5" customHeight="1" x14ac:dyDescent="0.2">
      <c r="A71" s="71">
        <v>16</v>
      </c>
      <c r="B71" s="202" t="s">
        <v>72</v>
      </c>
      <c r="C71" s="202"/>
      <c r="D71" s="15" t="s">
        <v>18</v>
      </c>
      <c r="E71" s="15">
        <v>3000</v>
      </c>
      <c r="F71" s="14"/>
      <c r="G71" s="15"/>
      <c r="H71" s="15"/>
      <c r="I71" s="40"/>
      <c r="J71" s="17">
        <f t="shared" si="11"/>
        <v>0</v>
      </c>
      <c r="K71" s="69"/>
      <c r="L71" s="17">
        <f t="shared" si="8"/>
        <v>0</v>
      </c>
      <c r="M71" s="17">
        <f t="shared" si="9"/>
        <v>0</v>
      </c>
      <c r="N71" s="17"/>
      <c r="O71" s="17"/>
      <c r="P71" s="42"/>
      <c r="Q71" s="42"/>
    </row>
    <row r="72" spans="1:18" ht="27" customHeight="1" x14ac:dyDescent="0.2">
      <c r="A72" s="71">
        <v>17</v>
      </c>
      <c r="B72" s="202" t="s">
        <v>73</v>
      </c>
      <c r="C72" s="202"/>
      <c r="D72" s="15" t="s">
        <v>18</v>
      </c>
      <c r="E72" s="15">
        <v>1500</v>
      </c>
      <c r="F72" s="14"/>
      <c r="G72" s="15"/>
      <c r="H72" s="15"/>
      <c r="I72" s="40"/>
      <c r="J72" s="17">
        <f t="shared" si="11"/>
        <v>0</v>
      </c>
      <c r="K72" s="69"/>
      <c r="L72" s="17">
        <f t="shared" si="8"/>
        <v>0</v>
      </c>
      <c r="M72" s="17">
        <f t="shared" si="9"/>
        <v>0</v>
      </c>
      <c r="N72" s="17"/>
      <c r="O72" s="17"/>
      <c r="P72" s="42"/>
      <c r="Q72" s="42"/>
    </row>
    <row r="73" spans="1:18" ht="18" customHeight="1" x14ac:dyDescent="0.2">
      <c r="F73" s="3"/>
      <c r="I73" s="35"/>
      <c r="J73" s="35"/>
      <c r="K73" s="30" t="s">
        <v>37</v>
      </c>
      <c r="L73" s="65">
        <f>SUM(L56:L72)</f>
        <v>0</v>
      </c>
      <c r="M73" s="66">
        <f>SUM(M56:M72)</f>
        <v>0</v>
      </c>
      <c r="N73" s="33"/>
      <c r="O73" s="33"/>
    </row>
    <row r="74" spans="1:18" ht="15.75" customHeight="1" x14ac:dyDescent="0.2">
      <c r="F74" s="3"/>
      <c r="I74" s="35"/>
      <c r="J74" s="35"/>
      <c r="K74" s="30" t="s">
        <v>38</v>
      </c>
      <c r="L74" s="65">
        <f>L73/5</f>
        <v>0</v>
      </c>
      <c r="M74" s="65">
        <f>M73/5</f>
        <v>0</v>
      </c>
      <c r="N74" s="34"/>
      <c r="O74" s="34"/>
    </row>
    <row r="75" spans="1:18" ht="15.75" customHeight="1" x14ac:dyDescent="0.2">
      <c r="F75" s="3"/>
      <c r="I75" s="35"/>
      <c r="J75" s="35"/>
      <c r="K75" s="30" t="s">
        <v>39</v>
      </c>
      <c r="L75" s="65">
        <f>SUM(L73:L74)</f>
        <v>0</v>
      </c>
      <c r="M75" s="65">
        <f>SUM(M73:M74)</f>
        <v>0</v>
      </c>
      <c r="N75" s="34"/>
      <c r="O75" s="34"/>
    </row>
    <row r="76" spans="1:18" ht="15.75" customHeight="1" x14ac:dyDescent="0.2">
      <c r="F76" s="3"/>
      <c r="I76" s="35"/>
      <c r="J76" s="35"/>
      <c r="K76" s="72"/>
      <c r="L76" s="34"/>
      <c r="M76" s="34"/>
      <c r="N76" s="34"/>
      <c r="O76" s="34"/>
      <c r="P76" s="162"/>
    </row>
    <row r="77" spans="1:18" ht="15.75" customHeight="1" x14ac:dyDescent="0.2">
      <c r="F77" s="3"/>
      <c r="I77" s="35"/>
      <c r="J77" s="35"/>
      <c r="K77" s="72"/>
      <c r="L77" s="34"/>
      <c r="M77" s="34"/>
      <c r="N77" s="34"/>
      <c r="O77" s="34"/>
    </row>
    <row r="78" spans="1:18" ht="20.25" customHeight="1" x14ac:dyDescent="0.2">
      <c r="A78" s="8" t="s">
        <v>74</v>
      </c>
      <c r="B78" s="28"/>
      <c r="C78" s="37"/>
      <c r="D78" s="37"/>
      <c r="E78" s="27"/>
      <c r="F78" s="27"/>
      <c r="G78" s="67"/>
      <c r="H78" s="67"/>
      <c r="I78" s="29"/>
      <c r="J78" s="29"/>
      <c r="K78" s="8"/>
      <c r="L78" s="8"/>
      <c r="M78" s="1"/>
      <c r="N78" s="1"/>
      <c r="O78" s="1"/>
    </row>
    <row r="79" spans="1:18" ht="91.5" customHeight="1" x14ac:dyDescent="0.2">
      <c r="A79" s="9" t="s">
        <v>1</v>
      </c>
      <c r="B79" s="201" t="s">
        <v>2</v>
      </c>
      <c r="C79" s="201"/>
      <c r="D79" s="9" t="s">
        <v>3</v>
      </c>
      <c r="E79" s="10" t="s">
        <v>4</v>
      </c>
      <c r="F79" s="10" t="s">
        <v>5</v>
      </c>
      <c r="G79" s="10" t="s">
        <v>6</v>
      </c>
      <c r="H79" s="10" t="s">
        <v>7</v>
      </c>
      <c r="I79" s="12" t="s">
        <v>8</v>
      </c>
      <c r="J79" s="12" t="s">
        <v>9</v>
      </c>
      <c r="K79" s="9" t="s">
        <v>10</v>
      </c>
      <c r="L79" s="12" t="s">
        <v>11</v>
      </c>
      <c r="M79" s="43" t="s">
        <v>12</v>
      </c>
      <c r="N79" s="13" t="s">
        <v>13</v>
      </c>
      <c r="O79" s="13" t="s">
        <v>14</v>
      </c>
      <c r="P79" s="13" t="s">
        <v>15</v>
      </c>
      <c r="Q79" s="13" t="s">
        <v>16</v>
      </c>
      <c r="R79" s="173"/>
    </row>
    <row r="80" spans="1:18" ht="76.5" customHeight="1" x14ac:dyDescent="0.2">
      <c r="A80" s="14">
        <v>1</v>
      </c>
      <c r="B80" s="202" t="s">
        <v>75</v>
      </c>
      <c r="C80" s="202"/>
      <c r="D80" s="15" t="s">
        <v>20</v>
      </c>
      <c r="E80" s="15">
        <v>3</v>
      </c>
      <c r="F80" s="9"/>
      <c r="G80" s="15"/>
      <c r="H80" s="15"/>
      <c r="I80" s="40"/>
      <c r="J80" s="73">
        <f t="shared" ref="J80:J85" si="12">I80*K80+I80</f>
        <v>0</v>
      </c>
      <c r="K80" s="69"/>
      <c r="L80" s="73">
        <f t="shared" ref="L80:L85" si="13">I80*E80</f>
        <v>0</v>
      </c>
      <c r="M80" s="74">
        <f t="shared" ref="M80:M85" si="14">L80*K80+L80</f>
        <v>0</v>
      </c>
      <c r="N80" s="75"/>
      <c r="O80" s="75"/>
      <c r="P80" s="76"/>
      <c r="Q80" s="76"/>
    </row>
    <row r="81" spans="1:18" ht="31.5" customHeight="1" x14ac:dyDescent="0.2">
      <c r="A81" s="14">
        <v>2</v>
      </c>
      <c r="B81" s="202" t="s">
        <v>76</v>
      </c>
      <c r="C81" s="202"/>
      <c r="D81" s="15" t="s">
        <v>20</v>
      </c>
      <c r="E81" s="15">
        <v>12</v>
      </c>
      <c r="F81" s="14"/>
      <c r="G81" s="15"/>
      <c r="H81" s="15"/>
      <c r="I81" s="40"/>
      <c r="J81" s="73">
        <f t="shared" si="12"/>
        <v>0</v>
      </c>
      <c r="K81" s="69"/>
      <c r="L81" s="73">
        <f t="shared" si="13"/>
        <v>0</v>
      </c>
      <c r="M81" s="74">
        <f t="shared" si="14"/>
        <v>0</v>
      </c>
      <c r="N81" s="75"/>
      <c r="O81" s="75"/>
      <c r="P81" s="76"/>
      <c r="Q81" s="76"/>
    </row>
    <row r="82" spans="1:18" ht="60.75" customHeight="1" x14ac:dyDescent="0.2">
      <c r="A82" s="14">
        <v>3</v>
      </c>
      <c r="B82" s="202" t="s">
        <v>77</v>
      </c>
      <c r="C82" s="202"/>
      <c r="D82" s="15" t="s">
        <v>20</v>
      </c>
      <c r="E82" s="15">
        <v>30</v>
      </c>
      <c r="F82" s="14"/>
      <c r="G82" s="15"/>
      <c r="H82" s="15"/>
      <c r="I82" s="40"/>
      <c r="J82" s="73">
        <f t="shared" si="12"/>
        <v>0</v>
      </c>
      <c r="K82" s="69"/>
      <c r="L82" s="73">
        <f t="shared" si="13"/>
        <v>0</v>
      </c>
      <c r="M82" s="74">
        <f t="shared" si="14"/>
        <v>0</v>
      </c>
      <c r="N82" s="75"/>
      <c r="O82" s="75"/>
      <c r="P82" s="76"/>
      <c r="Q82" s="76"/>
    </row>
    <row r="83" spans="1:18" ht="113.25" customHeight="1" x14ac:dyDescent="0.2">
      <c r="A83" s="14">
        <v>4</v>
      </c>
      <c r="B83" s="202" t="s">
        <v>78</v>
      </c>
      <c r="C83" s="202"/>
      <c r="D83" s="15" t="s">
        <v>20</v>
      </c>
      <c r="E83" s="15">
        <v>36</v>
      </c>
      <c r="F83" s="14"/>
      <c r="G83" s="15"/>
      <c r="H83" s="15"/>
      <c r="I83" s="40"/>
      <c r="J83" s="73">
        <f t="shared" si="12"/>
        <v>0</v>
      </c>
      <c r="K83" s="69"/>
      <c r="L83" s="73">
        <f t="shared" si="13"/>
        <v>0</v>
      </c>
      <c r="M83" s="74">
        <f t="shared" si="14"/>
        <v>0</v>
      </c>
      <c r="N83" s="75"/>
      <c r="O83" s="75"/>
      <c r="P83" s="76"/>
      <c r="Q83" s="76"/>
    </row>
    <row r="84" spans="1:18" ht="58.5" customHeight="1" x14ac:dyDescent="0.2">
      <c r="A84" s="14">
        <v>5</v>
      </c>
      <c r="B84" s="202" t="s">
        <v>79</v>
      </c>
      <c r="C84" s="202"/>
      <c r="D84" s="15" t="s">
        <v>20</v>
      </c>
      <c r="E84" s="15">
        <v>21</v>
      </c>
      <c r="F84" s="14"/>
      <c r="G84" s="15"/>
      <c r="H84" s="15"/>
      <c r="I84" s="40"/>
      <c r="J84" s="73">
        <f t="shared" si="12"/>
        <v>0</v>
      </c>
      <c r="K84" s="69"/>
      <c r="L84" s="73">
        <f t="shared" si="13"/>
        <v>0</v>
      </c>
      <c r="M84" s="74">
        <f t="shared" si="14"/>
        <v>0</v>
      </c>
      <c r="N84" s="75"/>
      <c r="O84" s="75"/>
      <c r="P84" s="76"/>
      <c r="Q84" s="76"/>
    </row>
    <row r="85" spans="1:18" ht="52.5" customHeight="1" x14ac:dyDescent="0.2">
      <c r="A85" s="14">
        <v>6</v>
      </c>
      <c r="B85" s="202" t="s">
        <v>80</v>
      </c>
      <c r="C85" s="202"/>
      <c r="D85" s="15" t="s">
        <v>20</v>
      </c>
      <c r="E85" s="15">
        <v>60</v>
      </c>
      <c r="F85" s="14"/>
      <c r="G85" s="15"/>
      <c r="H85" s="15"/>
      <c r="I85" s="40"/>
      <c r="J85" s="73">
        <f t="shared" si="12"/>
        <v>0</v>
      </c>
      <c r="K85" s="69"/>
      <c r="L85" s="73">
        <f t="shared" si="13"/>
        <v>0</v>
      </c>
      <c r="M85" s="74">
        <f t="shared" si="14"/>
        <v>0</v>
      </c>
      <c r="N85" s="75"/>
      <c r="O85" s="75"/>
      <c r="P85" s="76"/>
      <c r="Q85" s="76"/>
    </row>
    <row r="86" spans="1:18" ht="19.5" customHeight="1" x14ac:dyDescent="0.2">
      <c r="F86" s="3"/>
      <c r="I86" s="35"/>
      <c r="J86" s="35"/>
      <c r="K86" s="30" t="s">
        <v>37</v>
      </c>
      <c r="L86" s="31">
        <f>SUM(L80:L85)</f>
        <v>0</v>
      </c>
      <c r="M86" s="32">
        <f>SUM(M80:M85)</f>
        <v>0</v>
      </c>
      <c r="N86" s="33"/>
      <c r="O86" s="33"/>
    </row>
    <row r="87" spans="1:18" ht="16.5" customHeight="1" x14ac:dyDescent="0.2">
      <c r="F87" s="3"/>
      <c r="I87" s="35"/>
      <c r="J87" s="35"/>
      <c r="K87" s="30" t="s">
        <v>38</v>
      </c>
      <c r="L87" s="31">
        <f>L86/5</f>
        <v>0</v>
      </c>
      <c r="M87" s="31">
        <f>M86/5</f>
        <v>0</v>
      </c>
      <c r="N87" s="34"/>
      <c r="O87" s="34"/>
    </row>
    <row r="88" spans="1:18" ht="15.75" customHeight="1" x14ac:dyDescent="0.2">
      <c r="F88" s="3"/>
      <c r="I88" s="35"/>
      <c r="J88" s="35"/>
      <c r="K88" s="30" t="s">
        <v>39</v>
      </c>
      <c r="L88" s="31">
        <f>SUM(L86:L87)</f>
        <v>0</v>
      </c>
      <c r="M88" s="31">
        <f>SUM(M86:M87)</f>
        <v>0</v>
      </c>
      <c r="N88" s="34"/>
      <c r="O88" s="34"/>
    </row>
    <row r="89" spans="1:18" ht="15.75" customHeight="1" x14ac:dyDescent="0.2">
      <c r="F89" s="3"/>
      <c r="I89" s="35"/>
      <c r="J89" s="35"/>
      <c r="K89" s="72"/>
      <c r="L89" s="34"/>
      <c r="M89" s="34"/>
      <c r="N89" s="34"/>
      <c r="O89" s="34"/>
    </row>
    <row r="90" spans="1:18" ht="15.75" customHeight="1" x14ac:dyDescent="0.2">
      <c r="F90" s="3"/>
      <c r="I90" s="35"/>
      <c r="J90" s="35"/>
      <c r="K90" s="72"/>
      <c r="L90" s="34"/>
      <c r="M90" s="34"/>
      <c r="N90" s="34"/>
      <c r="O90" s="34"/>
    </row>
    <row r="91" spans="1:18" ht="17.25" customHeight="1" x14ac:dyDescent="0.2">
      <c r="A91" s="8" t="s">
        <v>81</v>
      </c>
      <c r="B91" s="28"/>
      <c r="C91" s="37"/>
      <c r="D91" s="37"/>
      <c r="E91" s="27"/>
      <c r="F91" s="27"/>
      <c r="G91" s="67"/>
      <c r="H91" s="67"/>
      <c r="I91" s="29"/>
      <c r="J91" s="29"/>
      <c r="K91" s="8"/>
      <c r="L91" s="8"/>
      <c r="M91" s="8"/>
      <c r="N91" s="1"/>
      <c r="O91" s="1"/>
    </row>
    <row r="92" spans="1:18" ht="91.5" customHeight="1" x14ac:dyDescent="0.2">
      <c r="A92" s="9" t="s">
        <v>1</v>
      </c>
      <c r="B92" s="201" t="s">
        <v>2</v>
      </c>
      <c r="C92" s="201"/>
      <c r="D92" s="9" t="s">
        <v>3</v>
      </c>
      <c r="E92" s="10" t="s">
        <v>4</v>
      </c>
      <c r="F92" s="10" t="s">
        <v>5</v>
      </c>
      <c r="G92" s="10" t="s">
        <v>6</v>
      </c>
      <c r="H92" s="10" t="s">
        <v>7</v>
      </c>
      <c r="I92" s="12" t="s">
        <v>8</v>
      </c>
      <c r="J92" s="12" t="s">
        <v>9</v>
      </c>
      <c r="K92" s="9" t="s">
        <v>10</v>
      </c>
      <c r="L92" s="12" t="s">
        <v>11</v>
      </c>
      <c r="M92" s="12" t="s">
        <v>12</v>
      </c>
      <c r="N92" s="13" t="s">
        <v>13</v>
      </c>
      <c r="O92" s="13" t="s">
        <v>14</v>
      </c>
      <c r="P92" s="13" t="s">
        <v>15</v>
      </c>
      <c r="Q92" s="13" t="s">
        <v>16</v>
      </c>
      <c r="R92" s="173"/>
    </row>
    <row r="93" spans="1:18" ht="110.25" customHeight="1" x14ac:dyDescent="0.2">
      <c r="A93" s="14">
        <v>1</v>
      </c>
      <c r="B93" s="202" t="s">
        <v>82</v>
      </c>
      <c r="C93" s="202"/>
      <c r="D93" s="49" t="s">
        <v>18</v>
      </c>
      <c r="E93" s="49">
        <v>30</v>
      </c>
      <c r="F93" s="77"/>
      <c r="G93" s="49"/>
      <c r="H93" s="49"/>
      <c r="I93" s="78"/>
      <c r="J93" s="78">
        <f t="shared" ref="J93:J98" si="15">I93*K93+I93</f>
        <v>0</v>
      </c>
      <c r="K93" s="79"/>
      <c r="L93" s="66">
        <f t="shared" ref="L93:L98" si="16">I93*E93</f>
        <v>0</v>
      </c>
      <c r="M93" s="66">
        <f t="shared" ref="M93:M98" si="17">L93*K93+L93</f>
        <v>0</v>
      </c>
      <c r="N93" s="80"/>
      <c r="O93" s="80"/>
      <c r="P93" s="81"/>
      <c r="Q93" s="81"/>
    </row>
    <row r="94" spans="1:18" ht="46.5" customHeight="1" x14ac:dyDescent="0.2">
      <c r="A94" s="14">
        <v>2</v>
      </c>
      <c r="B94" s="202" t="s">
        <v>83</v>
      </c>
      <c r="C94" s="202"/>
      <c r="D94" s="49" t="s">
        <v>18</v>
      </c>
      <c r="E94" s="49">
        <v>30</v>
      </c>
      <c r="F94" s="77"/>
      <c r="G94" s="49"/>
      <c r="H94" s="49"/>
      <c r="I94" s="78"/>
      <c r="J94" s="78">
        <f t="shared" si="15"/>
        <v>0</v>
      </c>
      <c r="K94" s="79"/>
      <c r="L94" s="66">
        <f t="shared" si="16"/>
        <v>0</v>
      </c>
      <c r="M94" s="66">
        <f t="shared" si="17"/>
        <v>0</v>
      </c>
      <c r="N94" s="80"/>
      <c r="O94" s="80"/>
      <c r="P94" s="81"/>
      <c r="Q94" s="81"/>
    </row>
    <row r="95" spans="1:18" ht="115.5" customHeight="1" x14ac:dyDescent="0.2">
      <c r="A95" s="14">
        <v>3</v>
      </c>
      <c r="B95" s="202" t="s">
        <v>84</v>
      </c>
      <c r="C95" s="202"/>
      <c r="D95" s="49" t="s">
        <v>20</v>
      </c>
      <c r="E95" s="49">
        <v>20</v>
      </c>
      <c r="F95" s="77"/>
      <c r="G95" s="49"/>
      <c r="H95" s="49"/>
      <c r="I95" s="78"/>
      <c r="J95" s="78">
        <f t="shared" si="15"/>
        <v>0</v>
      </c>
      <c r="K95" s="79"/>
      <c r="L95" s="66">
        <f t="shared" si="16"/>
        <v>0</v>
      </c>
      <c r="M95" s="66">
        <f t="shared" si="17"/>
        <v>0</v>
      </c>
      <c r="N95" s="80"/>
      <c r="O95" s="80"/>
      <c r="P95" s="81"/>
      <c r="Q95" s="81"/>
    </row>
    <row r="96" spans="1:18" ht="70.5" customHeight="1" x14ac:dyDescent="0.2">
      <c r="A96" s="14">
        <v>4</v>
      </c>
      <c r="B96" s="202" t="s">
        <v>85</v>
      </c>
      <c r="C96" s="202"/>
      <c r="D96" s="49" t="s">
        <v>20</v>
      </c>
      <c r="E96" s="49">
        <v>60</v>
      </c>
      <c r="F96" s="77"/>
      <c r="G96" s="49"/>
      <c r="H96" s="49"/>
      <c r="I96" s="78"/>
      <c r="J96" s="78">
        <f t="shared" si="15"/>
        <v>0</v>
      </c>
      <c r="K96" s="79"/>
      <c r="L96" s="66">
        <f t="shared" si="16"/>
        <v>0</v>
      </c>
      <c r="M96" s="66">
        <f t="shared" si="17"/>
        <v>0</v>
      </c>
      <c r="N96" s="80"/>
      <c r="O96" s="80"/>
      <c r="P96" s="81"/>
      <c r="Q96" s="81"/>
    </row>
    <row r="97" spans="1:18" ht="113.25" customHeight="1" x14ac:dyDescent="0.2">
      <c r="A97" s="14">
        <v>5</v>
      </c>
      <c r="B97" s="202" t="s">
        <v>86</v>
      </c>
      <c r="C97" s="202"/>
      <c r="D97" s="49" t="s">
        <v>20</v>
      </c>
      <c r="E97" s="49">
        <v>3</v>
      </c>
      <c r="F97" s="77"/>
      <c r="G97" s="49"/>
      <c r="H97" s="49"/>
      <c r="I97" s="78"/>
      <c r="J97" s="78">
        <f t="shared" si="15"/>
        <v>0</v>
      </c>
      <c r="K97" s="79"/>
      <c r="L97" s="66">
        <f t="shared" si="16"/>
        <v>0</v>
      </c>
      <c r="M97" s="66">
        <f t="shared" si="17"/>
        <v>0</v>
      </c>
      <c r="N97" s="80"/>
      <c r="O97" s="80"/>
      <c r="P97" s="81"/>
      <c r="Q97" s="81"/>
    </row>
    <row r="98" spans="1:18" ht="46.5" customHeight="1" x14ac:dyDescent="0.2">
      <c r="A98" s="14">
        <v>6</v>
      </c>
      <c r="B98" s="202" t="s">
        <v>87</v>
      </c>
      <c r="C98" s="202"/>
      <c r="D98" s="49" t="s">
        <v>18</v>
      </c>
      <c r="E98" s="49">
        <v>3</v>
      </c>
      <c r="F98" s="77"/>
      <c r="G98" s="49"/>
      <c r="H98" s="49"/>
      <c r="I98" s="78"/>
      <c r="J98" s="78">
        <f t="shared" si="15"/>
        <v>0</v>
      </c>
      <c r="K98" s="79"/>
      <c r="L98" s="66">
        <f t="shared" si="16"/>
        <v>0</v>
      </c>
      <c r="M98" s="66">
        <f t="shared" si="17"/>
        <v>0</v>
      </c>
      <c r="N98" s="80"/>
      <c r="O98" s="80"/>
      <c r="P98" s="81"/>
      <c r="Q98" s="81"/>
    </row>
    <row r="99" spans="1:18" ht="21" customHeight="1" x14ac:dyDescent="0.2">
      <c r="F99" s="3"/>
      <c r="I99" s="35"/>
      <c r="J99" s="35"/>
      <c r="K99" s="30" t="s">
        <v>37</v>
      </c>
      <c r="L99" s="31">
        <f>SUM(L93:L98)</f>
        <v>0</v>
      </c>
      <c r="M99" s="32">
        <f>SUM(M93:M98)</f>
        <v>0</v>
      </c>
      <c r="N99" s="33"/>
      <c r="O99" s="33"/>
    </row>
    <row r="100" spans="1:18" ht="18.75" customHeight="1" x14ac:dyDescent="0.2">
      <c r="F100" s="3"/>
      <c r="I100" s="35"/>
      <c r="J100" s="35"/>
      <c r="K100" s="30" t="s">
        <v>38</v>
      </c>
      <c r="L100" s="31">
        <f>L99/5</f>
        <v>0</v>
      </c>
      <c r="M100" s="31">
        <f>M99/5</f>
        <v>0</v>
      </c>
      <c r="N100" s="34"/>
      <c r="O100" s="34"/>
    </row>
    <row r="101" spans="1:18" ht="18.75" customHeight="1" x14ac:dyDescent="0.2">
      <c r="F101" s="3"/>
      <c r="I101" s="35"/>
      <c r="J101" s="35"/>
      <c r="K101" s="30" t="s">
        <v>39</v>
      </c>
      <c r="L101" s="31">
        <f>SUM(L99:L100)</f>
        <v>0</v>
      </c>
      <c r="M101" s="31">
        <f>SUM(M99:M100)</f>
        <v>0</v>
      </c>
      <c r="N101" s="34"/>
      <c r="O101" s="34"/>
    </row>
    <row r="102" spans="1:18" ht="18.75" customHeight="1" x14ac:dyDescent="0.2">
      <c r="F102" s="3"/>
      <c r="I102" s="35"/>
      <c r="J102" s="35"/>
      <c r="K102" s="3"/>
      <c r="L102" s="1"/>
      <c r="M102" s="1"/>
      <c r="N102" s="1"/>
      <c r="O102" s="1"/>
    </row>
    <row r="103" spans="1:18" ht="19.5" customHeight="1" x14ac:dyDescent="0.2">
      <c r="F103" s="3"/>
      <c r="I103" s="35"/>
      <c r="J103" s="35"/>
      <c r="K103" s="3"/>
      <c r="L103" s="1"/>
      <c r="M103" s="1"/>
      <c r="N103" s="1"/>
      <c r="O103" s="1"/>
    </row>
    <row r="104" spans="1:18" ht="20.25" customHeight="1" x14ac:dyDescent="0.2">
      <c r="A104" s="8" t="s">
        <v>88</v>
      </c>
      <c r="B104" s="26"/>
      <c r="C104" s="37"/>
      <c r="D104" s="37"/>
      <c r="E104" s="27"/>
      <c r="F104" s="27"/>
      <c r="G104" s="29"/>
      <c r="H104" s="29"/>
      <c r="I104" s="29"/>
      <c r="J104" s="29"/>
      <c r="K104" s="3"/>
      <c r="L104" s="1"/>
      <c r="M104" s="1"/>
      <c r="N104" s="1"/>
      <c r="O104" s="1"/>
    </row>
    <row r="105" spans="1:18" ht="91.5" customHeight="1" x14ac:dyDescent="0.2">
      <c r="A105" s="9" t="s">
        <v>1</v>
      </c>
      <c r="B105" s="201" t="s">
        <v>2</v>
      </c>
      <c r="C105" s="201"/>
      <c r="D105" s="9" t="s">
        <v>3</v>
      </c>
      <c r="E105" s="10" t="s">
        <v>4</v>
      </c>
      <c r="F105" s="10" t="s">
        <v>5</v>
      </c>
      <c r="G105" s="10" t="s">
        <v>6</v>
      </c>
      <c r="H105" s="10" t="s">
        <v>7</v>
      </c>
      <c r="I105" s="12" t="s">
        <v>8</v>
      </c>
      <c r="J105" s="12" t="s">
        <v>9</v>
      </c>
      <c r="K105" s="82" t="s">
        <v>10</v>
      </c>
      <c r="L105" s="43" t="s">
        <v>11</v>
      </c>
      <c r="M105" s="43" t="s">
        <v>12</v>
      </c>
      <c r="N105" s="13" t="s">
        <v>13</v>
      </c>
      <c r="O105" s="13" t="s">
        <v>14</v>
      </c>
      <c r="P105" s="13" t="s">
        <v>15</v>
      </c>
      <c r="Q105" s="13" t="s">
        <v>16</v>
      </c>
      <c r="R105" s="173"/>
    </row>
    <row r="106" spans="1:18" ht="61.5" customHeight="1" x14ac:dyDescent="0.2">
      <c r="A106" s="14">
        <v>1</v>
      </c>
      <c r="B106" s="202" t="s">
        <v>89</v>
      </c>
      <c r="C106" s="202"/>
      <c r="D106" s="15" t="s">
        <v>20</v>
      </c>
      <c r="E106" s="15">
        <v>48</v>
      </c>
      <c r="F106" s="10"/>
      <c r="G106" s="49"/>
      <c r="H106" s="49"/>
      <c r="I106" s="83"/>
      <c r="J106" s="51">
        <f>I106*K106+I106</f>
        <v>0</v>
      </c>
      <c r="K106" s="84"/>
      <c r="L106" s="54">
        <f>E106*I106</f>
        <v>0</v>
      </c>
      <c r="M106" s="54">
        <f>L106*K106+L106</f>
        <v>0</v>
      </c>
      <c r="N106" s="54"/>
      <c r="O106" s="54"/>
      <c r="P106" s="19"/>
      <c r="Q106" s="19"/>
    </row>
    <row r="107" spans="1:18" ht="98.25" customHeight="1" x14ac:dyDescent="0.2">
      <c r="A107" s="14">
        <v>2</v>
      </c>
      <c r="B107" s="202" t="s">
        <v>90</v>
      </c>
      <c r="C107" s="202"/>
      <c r="D107" s="15" t="s">
        <v>20</v>
      </c>
      <c r="E107" s="15">
        <v>10</v>
      </c>
      <c r="F107" s="71"/>
      <c r="G107" s="49"/>
      <c r="H107" s="49"/>
      <c r="I107" s="85"/>
      <c r="J107" s="51">
        <f>I107*K107+I107</f>
        <v>0</v>
      </c>
      <c r="K107" s="84"/>
      <c r="L107" s="54">
        <f>E107*I107</f>
        <v>0</v>
      </c>
      <c r="M107" s="54">
        <f>L107*K107+L107</f>
        <v>0</v>
      </c>
      <c r="N107" s="54"/>
      <c r="O107" s="54"/>
      <c r="P107" s="19"/>
      <c r="Q107" s="19"/>
    </row>
    <row r="108" spans="1:18" ht="18.75" customHeight="1" x14ac:dyDescent="0.2">
      <c r="B108" s="5"/>
      <c r="C108" s="5"/>
      <c r="D108" s="5"/>
      <c r="E108" s="86"/>
      <c r="F108" s="3"/>
      <c r="I108" s="35"/>
      <c r="J108" s="35"/>
      <c r="K108" s="30" t="s">
        <v>37</v>
      </c>
      <c r="L108" s="31">
        <f>SUM(L106:L107)</f>
        <v>0</v>
      </c>
      <c r="M108" s="32">
        <f>SUM(M106:M107)</f>
        <v>0</v>
      </c>
      <c r="N108" s="33"/>
      <c r="O108" s="33"/>
    </row>
    <row r="109" spans="1:18" ht="18.75" customHeight="1" x14ac:dyDescent="0.2">
      <c r="B109" s="5"/>
      <c r="C109" s="5"/>
      <c r="D109" s="5"/>
      <c r="E109" s="86"/>
      <c r="F109" s="3"/>
      <c r="I109" s="35"/>
      <c r="J109" s="35"/>
      <c r="K109" s="30" t="s">
        <v>38</v>
      </c>
      <c r="L109" s="31">
        <f>L108/5</f>
        <v>0</v>
      </c>
      <c r="M109" s="31">
        <f>M108/5</f>
        <v>0</v>
      </c>
      <c r="N109" s="34"/>
      <c r="O109" s="34"/>
    </row>
    <row r="110" spans="1:18" ht="18.75" customHeight="1" x14ac:dyDescent="0.2">
      <c r="B110" s="5"/>
      <c r="C110" s="5"/>
      <c r="D110" s="5"/>
      <c r="E110" s="86"/>
      <c r="F110" s="3"/>
      <c r="I110" s="35"/>
      <c r="J110" s="35"/>
      <c r="K110" s="30" t="s">
        <v>39</v>
      </c>
      <c r="L110" s="31">
        <f>SUM(L108:L109)</f>
        <v>0</v>
      </c>
      <c r="M110" s="31">
        <f>SUM(M108:M109)</f>
        <v>0</v>
      </c>
      <c r="N110" s="34"/>
      <c r="O110" s="34"/>
    </row>
    <row r="111" spans="1:18" ht="18.75" customHeight="1" x14ac:dyDescent="0.2">
      <c r="B111" s="5"/>
      <c r="C111" s="5"/>
      <c r="D111" s="5"/>
      <c r="E111" s="86"/>
      <c r="F111" s="3"/>
      <c r="I111" s="35"/>
      <c r="J111" s="35"/>
      <c r="K111" s="3"/>
      <c r="L111" s="1"/>
      <c r="M111" s="1"/>
    </row>
    <row r="112" spans="1:18" ht="18.75" customHeight="1" x14ac:dyDescent="0.2">
      <c r="B112" s="5"/>
      <c r="C112" s="5"/>
      <c r="D112" s="5"/>
      <c r="E112" s="86"/>
      <c r="F112" s="3"/>
      <c r="I112" s="35"/>
      <c r="J112" s="35"/>
      <c r="K112" s="3"/>
      <c r="L112" s="1"/>
      <c r="M112" s="1"/>
    </row>
    <row r="113" spans="1:18" ht="19.5" customHeight="1" x14ac:dyDescent="0.2">
      <c r="A113" s="8" t="s">
        <v>91</v>
      </c>
      <c r="B113" s="28"/>
      <c r="C113" s="28"/>
      <c r="D113" s="28"/>
      <c r="E113" s="87"/>
      <c r="F113" s="27"/>
      <c r="G113" s="28"/>
      <c r="H113" s="28"/>
      <c r="I113" s="29"/>
      <c r="J113" s="29"/>
      <c r="K113" s="3"/>
      <c r="L113" s="1"/>
      <c r="M113" s="1"/>
    </row>
    <row r="114" spans="1:18" ht="91.5" customHeight="1" x14ac:dyDescent="0.2">
      <c r="A114" s="9" t="s">
        <v>1</v>
      </c>
      <c r="B114" s="201" t="s">
        <v>2</v>
      </c>
      <c r="C114" s="201"/>
      <c r="D114" s="9" t="s">
        <v>3</v>
      </c>
      <c r="E114" s="10" t="s">
        <v>4</v>
      </c>
      <c r="F114" s="10" t="s">
        <v>5</v>
      </c>
      <c r="G114" s="10" t="s">
        <v>6</v>
      </c>
      <c r="H114" s="10" t="s">
        <v>7</v>
      </c>
      <c r="I114" s="12" t="s">
        <v>8</v>
      </c>
      <c r="J114" s="12" t="s">
        <v>9</v>
      </c>
      <c r="K114" s="82" t="s">
        <v>10</v>
      </c>
      <c r="L114" s="43" t="s">
        <v>11</v>
      </c>
      <c r="M114" s="43" t="s">
        <v>12</v>
      </c>
      <c r="N114" s="13" t="s">
        <v>13</v>
      </c>
      <c r="O114" s="13" t="s">
        <v>14</v>
      </c>
      <c r="P114" s="13" t="s">
        <v>15</v>
      </c>
      <c r="Q114" s="13" t="s">
        <v>16</v>
      </c>
      <c r="R114" s="173"/>
    </row>
    <row r="115" spans="1:18" ht="72.75" customHeight="1" x14ac:dyDescent="0.2">
      <c r="A115" s="88">
        <v>1</v>
      </c>
      <c r="B115" s="202" t="s">
        <v>232</v>
      </c>
      <c r="C115" s="202" t="s">
        <v>92</v>
      </c>
      <c r="D115" s="15" t="s">
        <v>18</v>
      </c>
      <c r="E115" s="55">
        <v>24</v>
      </c>
      <c r="F115" s="55"/>
      <c r="G115" s="89"/>
      <c r="H115" s="89"/>
      <c r="I115" s="90"/>
      <c r="J115" s="196">
        <f>I115*K115+I115</f>
        <v>0</v>
      </c>
      <c r="K115" s="92"/>
      <c r="L115" s="54">
        <f>E115*I115</f>
        <v>0</v>
      </c>
      <c r="M115" s="54">
        <f>L115*K115+L115</f>
        <v>0</v>
      </c>
      <c r="N115" s="54"/>
      <c r="O115" s="54"/>
      <c r="P115" s="19"/>
      <c r="Q115" s="19"/>
    </row>
    <row r="116" spans="1:18" ht="33" customHeight="1" x14ac:dyDescent="0.2">
      <c r="A116" s="14">
        <v>2</v>
      </c>
      <c r="B116" s="202" t="s">
        <v>93</v>
      </c>
      <c r="C116" s="202"/>
      <c r="D116" s="15" t="s">
        <v>18</v>
      </c>
      <c r="E116" s="93">
        <v>4</v>
      </c>
      <c r="F116" s="93"/>
      <c r="G116" s="15"/>
      <c r="H116" s="15"/>
      <c r="I116" s="40"/>
      <c r="J116" s="196">
        <f>I116*K116+I116</f>
        <v>0</v>
      </c>
      <c r="K116" s="92"/>
      <c r="L116" s="54">
        <f>E116*I116</f>
        <v>0</v>
      </c>
      <c r="M116" s="54">
        <f>L116*K116+L116</f>
        <v>0</v>
      </c>
      <c r="N116" s="54"/>
      <c r="O116" s="54"/>
      <c r="P116" s="19"/>
      <c r="Q116" s="19"/>
    </row>
    <row r="117" spans="1:18" ht="83.25" customHeight="1" x14ac:dyDescent="0.2">
      <c r="A117" s="14">
        <v>3</v>
      </c>
      <c r="B117" s="202" t="s">
        <v>94</v>
      </c>
      <c r="C117" s="202" t="s">
        <v>95</v>
      </c>
      <c r="D117" s="15" t="s">
        <v>18</v>
      </c>
      <c r="E117" s="55">
        <v>1000</v>
      </c>
      <c r="F117" s="55"/>
      <c r="G117" s="94"/>
      <c r="H117" s="94"/>
      <c r="I117" s="95"/>
      <c r="J117" s="196">
        <f>I117*K117+I117</f>
        <v>0</v>
      </c>
      <c r="K117" s="92"/>
      <c r="L117" s="54">
        <f>E117*I117</f>
        <v>0</v>
      </c>
      <c r="M117" s="54">
        <f>L117*K117+L117</f>
        <v>0</v>
      </c>
      <c r="N117" s="54"/>
      <c r="O117" s="54"/>
      <c r="P117" s="19"/>
      <c r="Q117" s="19"/>
    </row>
    <row r="118" spans="1:18" ht="39" customHeight="1" x14ac:dyDescent="0.2">
      <c r="A118" s="14">
        <v>4</v>
      </c>
      <c r="B118" s="202" t="s">
        <v>96</v>
      </c>
      <c r="C118" s="202" t="s">
        <v>97</v>
      </c>
      <c r="D118" s="15" t="s">
        <v>18</v>
      </c>
      <c r="E118" s="15">
        <v>100</v>
      </c>
      <c r="F118" s="15"/>
      <c r="G118" s="96"/>
      <c r="H118" s="96"/>
      <c r="I118" s="97"/>
      <c r="J118" s="196">
        <f>I118*K118+I118</f>
        <v>0</v>
      </c>
      <c r="K118" s="92"/>
      <c r="L118" s="54">
        <f>E118*I118</f>
        <v>0</v>
      </c>
      <c r="M118" s="54">
        <f>L118*K118+L118</f>
        <v>0</v>
      </c>
      <c r="N118" s="54"/>
      <c r="O118" s="54"/>
      <c r="P118" s="19"/>
      <c r="Q118" s="19"/>
    </row>
    <row r="119" spans="1:18" ht="21" customHeight="1" x14ac:dyDescent="0.2">
      <c r="A119" s="98"/>
      <c r="B119" s="99" t="s">
        <v>98</v>
      </c>
      <c r="C119" s="5"/>
      <c r="D119" s="28"/>
      <c r="E119" s="5"/>
      <c r="F119" s="5"/>
      <c r="G119" s="100"/>
      <c r="H119" s="100"/>
      <c r="I119" s="101"/>
      <c r="J119" s="102"/>
      <c r="K119" s="30" t="s">
        <v>37</v>
      </c>
      <c r="L119" s="31">
        <f>SUM(L115:L118)</f>
        <v>0</v>
      </c>
      <c r="M119" s="32">
        <f>SUM(M115:M118)</f>
        <v>0</v>
      </c>
      <c r="N119" s="33"/>
      <c r="O119" s="33"/>
    </row>
    <row r="120" spans="1:18" ht="21" customHeight="1" x14ac:dyDescent="0.2">
      <c r="A120" s="98"/>
      <c r="B120" s="5"/>
      <c r="C120" s="5"/>
      <c r="D120" s="28"/>
      <c r="E120" s="5"/>
      <c r="F120" s="5"/>
      <c r="G120" s="100"/>
      <c r="H120" s="100"/>
      <c r="I120" s="101"/>
      <c r="J120" s="102"/>
      <c r="K120" s="30" t="s">
        <v>38</v>
      </c>
      <c r="L120" s="31">
        <f>L119/5</f>
        <v>0</v>
      </c>
      <c r="M120" s="31">
        <f>M119/5</f>
        <v>0</v>
      </c>
      <c r="N120" s="34"/>
      <c r="O120" s="34"/>
    </row>
    <row r="121" spans="1:18" ht="21" customHeight="1" x14ac:dyDescent="0.2">
      <c r="A121" s="98"/>
      <c r="B121" s="5"/>
      <c r="C121" s="5"/>
      <c r="D121" s="28"/>
      <c r="E121" s="5"/>
      <c r="F121" s="5"/>
      <c r="G121" s="100"/>
      <c r="H121" s="100"/>
      <c r="I121" s="101"/>
      <c r="J121" s="102"/>
      <c r="K121" s="30" t="s">
        <v>39</v>
      </c>
      <c r="L121" s="31">
        <f>SUM(L119:L120)</f>
        <v>0</v>
      </c>
      <c r="M121" s="31">
        <f>SUM(M119:M120)</f>
        <v>0</v>
      </c>
      <c r="N121" s="34"/>
      <c r="O121" s="34"/>
    </row>
    <row r="122" spans="1:18" ht="18" customHeight="1" x14ac:dyDescent="0.2">
      <c r="A122" s="98"/>
      <c r="B122" s="5"/>
      <c r="C122" s="5"/>
      <c r="D122" s="28"/>
      <c r="E122" s="5"/>
      <c r="F122" s="5"/>
      <c r="G122" s="100"/>
      <c r="H122" s="100"/>
      <c r="I122" s="101"/>
      <c r="J122" s="102"/>
      <c r="K122" s="103"/>
      <c r="L122" s="5"/>
      <c r="M122" s="3"/>
      <c r="N122" s="4"/>
      <c r="O122" s="4"/>
    </row>
    <row r="123" spans="1:18" ht="14.25" customHeight="1" x14ac:dyDescent="0.2">
      <c r="F123" s="3"/>
      <c r="I123" s="35"/>
      <c r="J123" s="35"/>
      <c r="K123" s="3"/>
      <c r="L123" s="1"/>
      <c r="M123" s="1"/>
      <c r="N123" s="1"/>
      <c r="O123" s="1"/>
    </row>
    <row r="124" spans="1:18" ht="24" customHeight="1" x14ac:dyDescent="0.2">
      <c r="A124" s="1" t="s">
        <v>99</v>
      </c>
      <c r="C124" s="104"/>
      <c r="D124" s="104"/>
      <c r="F124" s="3"/>
      <c r="G124" s="35"/>
      <c r="H124" s="35"/>
      <c r="I124" s="35"/>
      <c r="J124" s="35"/>
      <c r="K124" s="3"/>
      <c r="L124" s="1"/>
      <c r="M124" s="1"/>
      <c r="N124" s="1"/>
      <c r="O124" s="1"/>
    </row>
    <row r="125" spans="1:18" ht="91.5" customHeight="1" x14ac:dyDescent="0.2">
      <c r="A125" s="82" t="s">
        <v>1</v>
      </c>
      <c r="B125" s="216" t="s">
        <v>2</v>
      </c>
      <c r="C125" s="216"/>
      <c r="D125" s="9" t="s">
        <v>3</v>
      </c>
      <c r="E125" s="10" t="s">
        <v>4</v>
      </c>
      <c r="F125" s="10" t="s">
        <v>5</v>
      </c>
      <c r="G125" s="10" t="s">
        <v>6</v>
      </c>
      <c r="H125" s="10" t="s">
        <v>7</v>
      </c>
      <c r="I125" s="12" t="s">
        <v>8</v>
      </c>
      <c r="J125" s="12" t="s">
        <v>9</v>
      </c>
      <c r="K125" s="82" t="s">
        <v>10</v>
      </c>
      <c r="L125" s="43" t="s">
        <v>11</v>
      </c>
      <c r="M125" s="43" t="s">
        <v>12</v>
      </c>
      <c r="N125" s="13" t="s">
        <v>13</v>
      </c>
      <c r="O125" s="13" t="s">
        <v>14</v>
      </c>
      <c r="P125" s="13" t="s">
        <v>15</v>
      </c>
      <c r="Q125" s="13" t="s">
        <v>16</v>
      </c>
      <c r="R125" s="173"/>
    </row>
    <row r="126" spans="1:18" s="105" customFormat="1" ht="68.25" customHeight="1" x14ac:dyDescent="0.2">
      <c r="A126" s="118">
        <v>1</v>
      </c>
      <c r="B126" s="215" t="s">
        <v>100</v>
      </c>
      <c r="C126" s="215"/>
      <c r="D126" s="15" t="s">
        <v>20</v>
      </c>
      <c r="E126" s="15">
        <v>12</v>
      </c>
      <c r="F126" s="15"/>
      <c r="G126" s="15"/>
      <c r="H126" s="15"/>
      <c r="I126" s="61"/>
      <c r="J126" s="17">
        <f>I126*K126+I126</f>
        <v>0</v>
      </c>
      <c r="K126" s="89"/>
      <c r="L126" s="17">
        <f>E126*I126</f>
        <v>0</v>
      </c>
      <c r="M126" s="17">
        <f>L126*K126+L126</f>
        <v>0</v>
      </c>
      <c r="N126" s="17"/>
      <c r="O126" s="60"/>
      <c r="P126" s="76"/>
      <c r="Q126" s="76"/>
    </row>
    <row r="127" spans="1:18" ht="60.75" customHeight="1" x14ac:dyDescent="0.2">
      <c r="A127" s="106">
        <v>2</v>
      </c>
      <c r="B127" s="215" t="s">
        <v>101</v>
      </c>
      <c r="C127" s="215"/>
      <c r="D127" s="15" t="s">
        <v>20</v>
      </c>
      <c r="E127" s="15">
        <v>102</v>
      </c>
      <c r="F127" s="15"/>
      <c r="G127" s="15"/>
      <c r="H127" s="15"/>
      <c r="I127" s="61"/>
      <c r="J127" s="17">
        <f>I127*K127+I127</f>
        <v>0</v>
      </c>
      <c r="K127" s="89"/>
      <c r="L127" s="17">
        <f>E127*I127</f>
        <v>0</v>
      </c>
      <c r="M127" s="17">
        <f>L127*K127+L127</f>
        <v>0</v>
      </c>
      <c r="N127" s="17"/>
      <c r="O127" s="60"/>
      <c r="P127" s="76"/>
      <c r="Q127" s="76"/>
    </row>
    <row r="128" spans="1:18" ht="61.5" customHeight="1" x14ac:dyDescent="0.2">
      <c r="A128" s="106">
        <v>3</v>
      </c>
      <c r="B128" s="215" t="s">
        <v>102</v>
      </c>
      <c r="C128" s="215"/>
      <c r="D128" s="15" t="s">
        <v>20</v>
      </c>
      <c r="E128" s="15">
        <v>30</v>
      </c>
      <c r="F128" s="15"/>
      <c r="G128" s="15"/>
      <c r="H128" s="15"/>
      <c r="I128" s="61"/>
      <c r="J128" s="17">
        <f>I128*K128+I128</f>
        <v>0</v>
      </c>
      <c r="K128" s="89"/>
      <c r="L128" s="17">
        <f>E128*I128</f>
        <v>0</v>
      </c>
      <c r="M128" s="17">
        <f>L128*K128+L128</f>
        <v>0</v>
      </c>
      <c r="N128" s="17"/>
      <c r="O128" s="60"/>
      <c r="P128" s="76"/>
      <c r="Q128" s="76"/>
    </row>
    <row r="129" spans="1:18" ht="79.5" customHeight="1" x14ac:dyDescent="0.2">
      <c r="A129" s="106">
        <v>4</v>
      </c>
      <c r="B129" s="202" t="s">
        <v>103</v>
      </c>
      <c r="C129" s="202"/>
      <c r="D129" s="15" t="s">
        <v>20</v>
      </c>
      <c r="E129" s="15">
        <v>6</v>
      </c>
      <c r="F129" s="15"/>
      <c r="G129" s="15"/>
      <c r="H129" s="15"/>
      <c r="I129" s="61"/>
      <c r="J129" s="17">
        <f>I129*K129+I129</f>
        <v>0</v>
      </c>
      <c r="K129" s="89"/>
      <c r="L129" s="17">
        <f>E129*I129</f>
        <v>0</v>
      </c>
      <c r="M129" s="17">
        <f>L129*K129+L129</f>
        <v>0</v>
      </c>
      <c r="N129" s="17"/>
      <c r="O129" s="60"/>
      <c r="P129" s="76"/>
      <c r="Q129" s="76"/>
    </row>
    <row r="130" spans="1:18" ht="73.5" customHeight="1" x14ac:dyDescent="0.2">
      <c r="A130" s="106">
        <v>5</v>
      </c>
      <c r="B130" s="215" t="s">
        <v>104</v>
      </c>
      <c r="C130" s="215"/>
      <c r="D130" s="15" t="s">
        <v>20</v>
      </c>
      <c r="E130" s="15">
        <v>6</v>
      </c>
      <c r="F130" s="15"/>
      <c r="G130" s="15"/>
      <c r="H130" s="15"/>
      <c r="I130" s="61"/>
      <c r="J130" s="17">
        <f>I130*K130+I130</f>
        <v>0</v>
      </c>
      <c r="K130" s="89"/>
      <c r="L130" s="17">
        <f>E130*I130</f>
        <v>0</v>
      </c>
      <c r="M130" s="17">
        <f>L130*K130+L130</f>
        <v>0</v>
      </c>
      <c r="N130" s="17"/>
      <c r="O130" s="60"/>
      <c r="P130" s="76"/>
      <c r="Q130" s="76"/>
    </row>
    <row r="131" spans="1:18" ht="15.75" customHeight="1" x14ac:dyDescent="0.2">
      <c r="F131" s="3"/>
      <c r="I131" s="35"/>
      <c r="J131" s="35"/>
      <c r="K131" s="30" t="s">
        <v>37</v>
      </c>
      <c r="L131" s="65">
        <f>SUM(L126:L130)</f>
        <v>0</v>
      </c>
      <c r="M131" s="66">
        <f>SUM(M126:M130)</f>
        <v>0</v>
      </c>
      <c r="N131" s="107"/>
      <c r="O131" s="33"/>
    </row>
    <row r="132" spans="1:18" ht="15.75" customHeight="1" x14ac:dyDescent="0.2">
      <c r="F132" s="3"/>
      <c r="I132" s="35"/>
      <c r="J132" s="35"/>
      <c r="K132" s="30" t="s">
        <v>38</v>
      </c>
      <c r="L132" s="65">
        <f>L131/5</f>
        <v>0</v>
      </c>
      <c r="M132" s="65">
        <f>M131/5</f>
        <v>0</v>
      </c>
      <c r="N132" s="108"/>
      <c r="O132" s="34"/>
    </row>
    <row r="133" spans="1:18" ht="15.75" customHeight="1" x14ac:dyDescent="0.2">
      <c r="F133" s="3"/>
      <c r="I133" s="35"/>
      <c r="J133" s="35"/>
      <c r="K133" s="30" t="s">
        <v>39</v>
      </c>
      <c r="L133" s="65">
        <f>SUM(L131:L132)</f>
        <v>0</v>
      </c>
      <c r="M133" s="65">
        <f>SUM(M131:M132)</f>
        <v>0</v>
      </c>
      <c r="N133" s="108"/>
      <c r="O133" s="34"/>
    </row>
    <row r="134" spans="1:18" ht="15.75" customHeight="1" x14ac:dyDescent="0.2">
      <c r="F134" s="3"/>
      <c r="I134" s="35"/>
      <c r="J134" s="35"/>
      <c r="K134" s="3"/>
      <c r="L134" s="1"/>
      <c r="M134" s="1"/>
      <c r="N134" s="1"/>
      <c r="O134" s="1"/>
    </row>
    <row r="135" spans="1:18" ht="17.25" customHeight="1" x14ac:dyDescent="0.2">
      <c r="F135" s="3"/>
      <c r="I135" s="35"/>
      <c r="J135" s="35"/>
      <c r="K135" s="3"/>
      <c r="L135" s="1"/>
      <c r="M135" s="1"/>
      <c r="N135" s="1"/>
      <c r="O135" s="1"/>
    </row>
    <row r="136" spans="1:18" x14ac:dyDescent="0.2">
      <c r="A136" s="8" t="s">
        <v>105</v>
      </c>
      <c r="B136" s="26"/>
      <c r="C136" s="37"/>
      <c r="D136" s="37"/>
      <c r="E136" s="27"/>
      <c r="F136" s="27"/>
      <c r="G136" s="29"/>
      <c r="H136" s="29"/>
      <c r="I136" s="29"/>
      <c r="J136" s="29"/>
      <c r="K136" s="3"/>
      <c r="L136" s="1"/>
      <c r="M136" s="1"/>
      <c r="N136" s="1"/>
      <c r="O136" s="1"/>
    </row>
    <row r="137" spans="1:18" ht="91.5" customHeight="1" x14ac:dyDescent="0.2">
      <c r="A137" s="9" t="s">
        <v>1</v>
      </c>
      <c r="B137" s="201" t="s">
        <v>2</v>
      </c>
      <c r="C137" s="201"/>
      <c r="D137" s="9" t="s">
        <v>3</v>
      </c>
      <c r="E137" s="10" t="s">
        <v>4</v>
      </c>
      <c r="F137" s="10" t="s">
        <v>5</v>
      </c>
      <c r="G137" s="10" t="s">
        <v>6</v>
      </c>
      <c r="H137" s="10" t="s">
        <v>7</v>
      </c>
      <c r="I137" s="12" t="s">
        <v>8</v>
      </c>
      <c r="J137" s="12" t="s">
        <v>9</v>
      </c>
      <c r="K137" s="82" t="s">
        <v>10</v>
      </c>
      <c r="L137" s="43" t="s">
        <v>11</v>
      </c>
      <c r="M137" s="43" t="s">
        <v>12</v>
      </c>
      <c r="N137" s="13" t="s">
        <v>13</v>
      </c>
      <c r="O137" s="13" t="s">
        <v>14</v>
      </c>
      <c r="P137" s="13" t="s">
        <v>15</v>
      </c>
      <c r="Q137" s="13" t="s">
        <v>16</v>
      </c>
      <c r="R137" s="173"/>
    </row>
    <row r="138" spans="1:18" ht="87.75" customHeight="1" x14ac:dyDescent="0.2">
      <c r="A138" s="14">
        <v>1</v>
      </c>
      <c r="B138" s="202" t="s">
        <v>106</v>
      </c>
      <c r="C138" s="202"/>
      <c r="D138" s="15" t="s">
        <v>20</v>
      </c>
      <c r="E138" s="15">
        <v>24</v>
      </c>
      <c r="F138" s="15"/>
      <c r="G138" s="15"/>
      <c r="H138" s="15"/>
      <c r="I138" s="61"/>
      <c r="J138" s="17">
        <f t="shared" ref="J138:J149" si="18">I138*K138+I138</f>
        <v>0</v>
      </c>
      <c r="K138" s="84"/>
      <c r="L138" s="46">
        <f t="shared" ref="L138:L149" si="19">E138*I138</f>
        <v>0</v>
      </c>
      <c r="M138" s="46">
        <f t="shared" ref="M138:M149" si="20">L138*K138+L138</f>
        <v>0</v>
      </c>
      <c r="N138" s="60"/>
      <c r="O138" s="60"/>
      <c r="P138" s="76"/>
      <c r="Q138" s="76"/>
    </row>
    <row r="139" spans="1:18" ht="82.5" customHeight="1" x14ac:dyDescent="0.2">
      <c r="A139" s="14">
        <v>2</v>
      </c>
      <c r="B139" s="202" t="s">
        <v>107</v>
      </c>
      <c r="C139" s="202"/>
      <c r="D139" s="15" t="s">
        <v>20</v>
      </c>
      <c r="E139" s="15">
        <v>12</v>
      </c>
      <c r="F139" s="15"/>
      <c r="G139" s="61"/>
      <c r="H139" s="61"/>
      <c r="I139" s="61"/>
      <c r="J139" s="17">
        <f t="shared" si="18"/>
        <v>0</v>
      </c>
      <c r="K139" s="84"/>
      <c r="L139" s="46">
        <f t="shared" si="19"/>
        <v>0</v>
      </c>
      <c r="M139" s="46">
        <f t="shared" si="20"/>
        <v>0</v>
      </c>
      <c r="N139" s="60"/>
      <c r="O139" s="60"/>
      <c r="P139" s="76"/>
      <c r="Q139" s="76"/>
    </row>
    <row r="140" spans="1:18" ht="84.75" customHeight="1" x14ac:dyDescent="0.2">
      <c r="A140" s="14">
        <v>3</v>
      </c>
      <c r="B140" s="202" t="s">
        <v>108</v>
      </c>
      <c r="C140" s="202"/>
      <c r="D140" s="15" t="s">
        <v>20</v>
      </c>
      <c r="E140" s="15">
        <v>12</v>
      </c>
      <c r="F140" s="15"/>
      <c r="G140" s="15"/>
      <c r="H140" s="15"/>
      <c r="I140" s="61"/>
      <c r="J140" s="17">
        <f t="shared" si="18"/>
        <v>0</v>
      </c>
      <c r="K140" s="84"/>
      <c r="L140" s="46">
        <f t="shared" si="19"/>
        <v>0</v>
      </c>
      <c r="M140" s="46">
        <f t="shared" si="20"/>
        <v>0</v>
      </c>
      <c r="N140" s="60"/>
      <c r="O140" s="60"/>
      <c r="P140" s="76"/>
      <c r="Q140" s="76"/>
    </row>
    <row r="141" spans="1:18" ht="78.75" customHeight="1" x14ac:dyDescent="0.2">
      <c r="A141" s="202">
        <v>4</v>
      </c>
      <c r="B141" s="202" t="s">
        <v>109</v>
      </c>
      <c r="C141" s="202"/>
      <c r="D141" s="15" t="s">
        <v>20</v>
      </c>
      <c r="E141" s="15">
        <v>12</v>
      </c>
      <c r="F141" s="15"/>
      <c r="G141" s="61"/>
      <c r="H141" s="61"/>
      <c r="I141" s="61"/>
      <c r="J141" s="17">
        <f t="shared" si="18"/>
        <v>0</v>
      </c>
      <c r="K141" s="84"/>
      <c r="L141" s="46">
        <f t="shared" si="19"/>
        <v>0</v>
      </c>
      <c r="M141" s="46">
        <f t="shared" si="20"/>
        <v>0</v>
      </c>
      <c r="N141" s="60"/>
      <c r="O141" s="60"/>
      <c r="P141" s="76"/>
      <c r="Q141" s="76"/>
    </row>
    <row r="142" spans="1:18" ht="68.25" customHeight="1" x14ac:dyDescent="0.2">
      <c r="A142" s="202"/>
      <c r="B142" s="202" t="s">
        <v>240</v>
      </c>
      <c r="C142" s="202"/>
      <c r="D142" s="15" t="s">
        <v>20</v>
      </c>
      <c r="E142" s="15">
        <v>12</v>
      </c>
      <c r="F142" s="15"/>
      <c r="G142" s="61"/>
      <c r="H142" s="61"/>
      <c r="I142" s="61"/>
      <c r="J142" s="17">
        <f t="shared" si="18"/>
        <v>0</v>
      </c>
      <c r="K142" s="84"/>
      <c r="L142" s="46">
        <f t="shared" si="19"/>
        <v>0</v>
      </c>
      <c r="M142" s="46">
        <f t="shared" si="20"/>
        <v>0</v>
      </c>
      <c r="N142" s="60"/>
      <c r="O142" s="60"/>
      <c r="P142" s="76"/>
      <c r="Q142" s="76"/>
    </row>
    <row r="143" spans="1:18" ht="38.25" customHeight="1" x14ac:dyDescent="0.2">
      <c r="A143" s="14">
        <v>5</v>
      </c>
      <c r="B143" s="202" t="s">
        <v>110</v>
      </c>
      <c r="C143" s="202"/>
      <c r="D143" s="15" t="s">
        <v>20</v>
      </c>
      <c r="E143" s="15">
        <v>12</v>
      </c>
      <c r="F143" s="15"/>
      <c r="G143" s="61"/>
      <c r="H143" s="61"/>
      <c r="I143" s="61"/>
      <c r="J143" s="17">
        <f t="shared" si="18"/>
        <v>0</v>
      </c>
      <c r="K143" s="84"/>
      <c r="L143" s="46">
        <f t="shared" si="19"/>
        <v>0</v>
      </c>
      <c r="M143" s="46">
        <f t="shared" si="20"/>
        <v>0</v>
      </c>
      <c r="N143" s="60"/>
      <c r="O143" s="60"/>
      <c r="P143" s="76"/>
      <c r="Q143" s="76"/>
    </row>
    <row r="144" spans="1:18" ht="52.5" customHeight="1" x14ac:dyDescent="0.2">
      <c r="A144" s="14">
        <v>6</v>
      </c>
      <c r="B144" s="202" t="s">
        <v>111</v>
      </c>
      <c r="C144" s="202"/>
      <c r="D144" s="15" t="s">
        <v>20</v>
      </c>
      <c r="E144" s="15">
        <v>12</v>
      </c>
      <c r="F144" s="15"/>
      <c r="G144" s="61"/>
      <c r="H144" s="61"/>
      <c r="I144" s="61"/>
      <c r="J144" s="17">
        <f t="shared" si="18"/>
        <v>0</v>
      </c>
      <c r="K144" s="84"/>
      <c r="L144" s="46">
        <f t="shared" si="19"/>
        <v>0</v>
      </c>
      <c r="M144" s="46">
        <f t="shared" si="20"/>
        <v>0</v>
      </c>
      <c r="N144" s="60"/>
      <c r="O144" s="60"/>
      <c r="P144" s="76"/>
      <c r="Q144" s="76"/>
    </row>
    <row r="145" spans="1:18" ht="55.5" customHeight="1" x14ac:dyDescent="0.2">
      <c r="A145" s="14">
        <v>7</v>
      </c>
      <c r="B145" s="202" t="s">
        <v>112</v>
      </c>
      <c r="C145" s="202"/>
      <c r="D145" s="15" t="s">
        <v>20</v>
      </c>
      <c r="E145" s="15">
        <v>12</v>
      </c>
      <c r="F145" s="15"/>
      <c r="G145" s="61"/>
      <c r="H145" s="61"/>
      <c r="I145" s="61"/>
      <c r="J145" s="17">
        <f t="shared" si="18"/>
        <v>0</v>
      </c>
      <c r="K145" s="84"/>
      <c r="L145" s="46">
        <f t="shared" si="19"/>
        <v>0</v>
      </c>
      <c r="M145" s="46">
        <f t="shared" si="20"/>
        <v>0</v>
      </c>
      <c r="N145" s="60"/>
      <c r="O145" s="60"/>
      <c r="P145" s="76"/>
      <c r="Q145" s="76"/>
    </row>
    <row r="146" spans="1:18" ht="50.25" customHeight="1" x14ac:dyDescent="0.2">
      <c r="A146" s="14">
        <v>8</v>
      </c>
      <c r="B146" s="202" t="s">
        <v>113</v>
      </c>
      <c r="C146" s="202"/>
      <c r="D146" s="15" t="s">
        <v>20</v>
      </c>
      <c r="E146" s="15">
        <v>6</v>
      </c>
      <c r="F146" s="15"/>
      <c r="G146" s="61"/>
      <c r="H146" s="61"/>
      <c r="I146" s="61"/>
      <c r="J146" s="17">
        <f t="shared" si="18"/>
        <v>0</v>
      </c>
      <c r="K146" s="84"/>
      <c r="L146" s="46">
        <f t="shared" si="19"/>
        <v>0</v>
      </c>
      <c r="M146" s="46">
        <f t="shared" si="20"/>
        <v>0</v>
      </c>
      <c r="N146" s="60"/>
      <c r="O146" s="60"/>
      <c r="P146" s="76"/>
      <c r="Q146" s="76"/>
    </row>
    <row r="147" spans="1:18" ht="47.25" customHeight="1" x14ac:dyDescent="0.2">
      <c r="A147" s="14">
        <v>9</v>
      </c>
      <c r="B147" s="215" t="s">
        <v>114</v>
      </c>
      <c r="C147" s="215"/>
      <c r="D147" s="15" t="s">
        <v>20</v>
      </c>
      <c r="E147" s="15">
        <v>1000</v>
      </c>
      <c r="F147" s="15"/>
      <c r="G147" s="61"/>
      <c r="H147" s="61"/>
      <c r="I147" s="61"/>
      <c r="J147" s="17">
        <f t="shared" si="18"/>
        <v>0</v>
      </c>
      <c r="K147" s="84"/>
      <c r="L147" s="46">
        <f t="shared" si="19"/>
        <v>0</v>
      </c>
      <c r="M147" s="46">
        <f t="shared" si="20"/>
        <v>0</v>
      </c>
      <c r="N147" s="60"/>
      <c r="O147" s="60"/>
      <c r="P147" s="76"/>
      <c r="Q147" s="76"/>
    </row>
    <row r="148" spans="1:18" ht="97.5" customHeight="1" x14ac:dyDescent="0.2">
      <c r="A148" s="14">
        <v>10</v>
      </c>
      <c r="B148" s="202" t="s">
        <v>115</v>
      </c>
      <c r="C148" s="202"/>
      <c r="D148" s="15" t="s">
        <v>20</v>
      </c>
      <c r="E148" s="15">
        <v>30</v>
      </c>
      <c r="F148" s="15"/>
      <c r="G148" s="61"/>
      <c r="H148" s="61"/>
      <c r="I148" s="61"/>
      <c r="J148" s="17">
        <f t="shared" si="18"/>
        <v>0</v>
      </c>
      <c r="K148" s="84"/>
      <c r="L148" s="46">
        <f t="shared" si="19"/>
        <v>0</v>
      </c>
      <c r="M148" s="46">
        <f t="shared" si="20"/>
        <v>0</v>
      </c>
      <c r="N148" s="60"/>
      <c r="O148" s="60"/>
      <c r="P148" s="76"/>
      <c r="Q148" s="76"/>
    </row>
    <row r="149" spans="1:18" ht="69" customHeight="1" x14ac:dyDescent="0.2">
      <c r="A149" s="14">
        <v>11</v>
      </c>
      <c r="B149" s="202" t="s">
        <v>116</v>
      </c>
      <c r="C149" s="202"/>
      <c r="D149" s="15" t="s">
        <v>20</v>
      </c>
      <c r="E149" s="15">
        <v>30</v>
      </c>
      <c r="F149" s="15"/>
      <c r="G149" s="61"/>
      <c r="H149" s="61"/>
      <c r="I149" s="61"/>
      <c r="J149" s="17">
        <f t="shared" si="18"/>
        <v>0</v>
      </c>
      <c r="K149" s="84"/>
      <c r="L149" s="46">
        <f t="shared" si="19"/>
        <v>0</v>
      </c>
      <c r="M149" s="46">
        <f t="shared" si="20"/>
        <v>0</v>
      </c>
      <c r="N149" s="60"/>
      <c r="O149" s="60"/>
      <c r="P149" s="76"/>
      <c r="Q149" s="76"/>
    </row>
    <row r="150" spans="1:18" x14ac:dyDescent="0.2">
      <c r="F150" s="3"/>
      <c r="I150" s="35"/>
      <c r="J150" s="35"/>
      <c r="K150" s="30" t="s">
        <v>37</v>
      </c>
      <c r="L150" s="65">
        <f>SUM(L138:L149)</f>
        <v>0</v>
      </c>
      <c r="M150" s="66">
        <f>SUM(M138:M149)</f>
        <v>0</v>
      </c>
      <c r="N150" s="33"/>
      <c r="O150" s="33"/>
    </row>
    <row r="151" spans="1:18" x14ac:dyDescent="0.2">
      <c r="F151" s="3"/>
      <c r="I151" s="35"/>
      <c r="J151" s="35"/>
      <c r="K151" s="30" t="s">
        <v>38</v>
      </c>
      <c r="L151" s="65">
        <f>L150/5</f>
        <v>0</v>
      </c>
      <c r="M151" s="65">
        <f>M150/5</f>
        <v>0</v>
      </c>
      <c r="N151" s="34"/>
      <c r="O151" s="34"/>
    </row>
    <row r="152" spans="1:18" x14ac:dyDescent="0.2">
      <c r="F152" s="3"/>
      <c r="I152" s="35"/>
      <c r="J152" s="35"/>
      <c r="K152" s="30" t="s">
        <v>39</v>
      </c>
      <c r="L152" s="65">
        <f>SUM(L150:L151)</f>
        <v>0</v>
      </c>
      <c r="M152" s="65">
        <f>SUM(M150:M151)</f>
        <v>0</v>
      </c>
      <c r="N152" s="34"/>
      <c r="O152" s="34"/>
    </row>
    <row r="153" spans="1:18" x14ac:dyDescent="0.2">
      <c r="F153" s="3"/>
      <c r="I153" s="35"/>
      <c r="J153" s="35"/>
      <c r="K153" s="72"/>
      <c r="L153" s="34"/>
      <c r="M153" s="34"/>
      <c r="N153" s="34"/>
      <c r="O153" s="34"/>
    </row>
    <row r="154" spans="1:18" x14ac:dyDescent="0.2">
      <c r="F154" s="3"/>
      <c r="I154" s="35"/>
      <c r="J154" s="35"/>
      <c r="K154" s="72"/>
      <c r="L154" s="34"/>
      <c r="M154" s="34"/>
      <c r="N154" s="34"/>
      <c r="O154" s="34"/>
    </row>
    <row r="155" spans="1:18" x14ac:dyDescent="0.2">
      <c r="A155" s="8" t="s">
        <v>117</v>
      </c>
      <c r="B155" s="26"/>
      <c r="C155" s="37"/>
      <c r="D155" s="37"/>
      <c r="E155" s="27"/>
      <c r="F155" s="27"/>
      <c r="G155" s="29"/>
      <c r="H155" s="29"/>
      <c r="I155" s="29"/>
      <c r="J155" s="29"/>
      <c r="K155" s="27"/>
      <c r="L155" s="8"/>
      <c r="M155" s="1"/>
      <c r="N155" s="1"/>
      <c r="O155" s="1"/>
    </row>
    <row r="156" spans="1:18" ht="91.5" customHeight="1" x14ac:dyDescent="0.2">
      <c r="A156" s="9" t="s">
        <v>1</v>
      </c>
      <c r="B156" s="201" t="s">
        <v>2</v>
      </c>
      <c r="C156" s="201"/>
      <c r="D156" s="9" t="s">
        <v>3</v>
      </c>
      <c r="E156" s="10" t="s">
        <v>4</v>
      </c>
      <c r="F156" s="10" t="s">
        <v>5</v>
      </c>
      <c r="G156" s="10" t="s">
        <v>6</v>
      </c>
      <c r="H156" s="10" t="s">
        <v>7</v>
      </c>
      <c r="I156" s="12" t="s">
        <v>8</v>
      </c>
      <c r="J156" s="12" t="s">
        <v>9</v>
      </c>
      <c r="K156" s="9" t="s">
        <v>10</v>
      </c>
      <c r="L156" s="12" t="s">
        <v>11</v>
      </c>
      <c r="M156" s="43" t="s">
        <v>12</v>
      </c>
      <c r="N156" s="13" t="s">
        <v>13</v>
      </c>
      <c r="O156" s="13" t="s">
        <v>14</v>
      </c>
      <c r="P156" s="13" t="s">
        <v>15</v>
      </c>
      <c r="Q156" s="13" t="s">
        <v>16</v>
      </c>
      <c r="R156" s="173"/>
    </row>
    <row r="157" spans="1:18" ht="75" customHeight="1" x14ac:dyDescent="0.2">
      <c r="A157" s="14">
        <v>1</v>
      </c>
      <c r="B157" s="210" t="s">
        <v>118</v>
      </c>
      <c r="C157" s="210"/>
      <c r="D157" s="15" t="s">
        <v>20</v>
      </c>
      <c r="E157" s="15">
        <v>24</v>
      </c>
      <c r="F157" s="15"/>
      <c r="G157" s="15"/>
      <c r="H157" s="15"/>
      <c r="I157" s="61"/>
      <c r="J157" s="17">
        <f>I157*K157+I157</f>
        <v>0</v>
      </c>
      <c r="K157" s="89"/>
      <c r="L157" s="17">
        <f t="shared" ref="L157:L168" si="21">E157*I157</f>
        <v>0</v>
      </c>
      <c r="M157" s="46">
        <f t="shared" ref="M157:M168" si="22">L157*K157+L157</f>
        <v>0</v>
      </c>
      <c r="N157" s="60"/>
      <c r="O157" s="60"/>
      <c r="P157" s="76"/>
      <c r="Q157" s="76"/>
    </row>
    <row r="158" spans="1:18" ht="58.5" customHeight="1" x14ac:dyDescent="0.2">
      <c r="A158" s="14">
        <v>2</v>
      </c>
      <c r="B158" s="210" t="s">
        <v>119</v>
      </c>
      <c r="C158" s="210"/>
      <c r="D158" s="15" t="s">
        <v>20</v>
      </c>
      <c r="E158" s="15">
        <v>120</v>
      </c>
      <c r="F158" s="109"/>
      <c r="G158" s="61"/>
      <c r="H158" s="61"/>
      <c r="I158" s="61"/>
      <c r="J158" s="17">
        <f t="shared" ref="J158:J168" si="23">I158*K158+I158</f>
        <v>0</v>
      </c>
      <c r="K158" s="89"/>
      <c r="L158" s="17">
        <f t="shared" si="21"/>
        <v>0</v>
      </c>
      <c r="M158" s="46">
        <f t="shared" si="22"/>
        <v>0</v>
      </c>
      <c r="N158" s="60"/>
      <c r="O158" s="60"/>
      <c r="P158" s="76"/>
      <c r="Q158" s="76"/>
    </row>
    <row r="159" spans="1:18" ht="54.75" customHeight="1" x14ac:dyDescent="0.2">
      <c r="A159" s="14">
        <v>3</v>
      </c>
      <c r="B159" s="210" t="s">
        <v>120</v>
      </c>
      <c r="C159" s="210"/>
      <c r="D159" s="15" t="s">
        <v>20</v>
      </c>
      <c r="E159" s="15">
        <v>120</v>
      </c>
      <c r="F159" s="15"/>
      <c r="G159" s="15"/>
      <c r="H159" s="15"/>
      <c r="I159" s="61"/>
      <c r="J159" s="17">
        <f t="shared" si="23"/>
        <v>0</v>
      </c>
      <c r="K159" s="89"/>
      <c r="L159" s="17">
        <f t="shared" si="21"/>
        <v>0</v>
      </c>
      <c r="M159" s="46">
        <f t="shared" si="22"/>
        <v>0</v>
      </c>
      <c r="N159" s="60"/>
      <c r="O159" s="60"/>
      <c r="P159" s="76"/>
      <c r="Q159" s="76"/>
    </row>
    <row r="160" spans="1:18" ht="57" customHeight="1" x14ac:dyDescent="0.2">
      <c r="A160" s="14">
        <v>4</v>
      </c>
      <c r="B160" s="202" t="s">
        <v>121</v>
      </c>
      <c r="C160" s="202"/>
      <c r="D160" s="15" t="s">
        <v>20</v>
      </c>
      <c r="E160" s="15">
        <v>120</v>
      </c>
      <c r="F160" s="109"/>
      <c r="G160" s="61"/>
      <c r="H160" s="61"/>
      <c r="I160" s="61"/>
      <c r="J160" s="17">
        <f t="shared" si="23"/>
        <v>0</v>
      </c>
      <c r="K160" s="89"/>
      <c r="L160" s="17">
        <f t="shared" si="21"/>
        <v>0</v>
      </c>
      <c r="M160" s="46">
        <f t="shared" si="22"/>
        <v>0</v>
      </c>
      <c r="N160" s="60"/>
      <c r="O160" s="60"/>
      <c r="P160" s="76"/>
      <c r="Q160" s="76"/>
    </row>
    <row r="161" spans="1:18" ht="57.75" customHeight="1" x14ac:dyDescent="0.2">
      <c r="A161" s="14">
        <v>5</v>
      </c>
      <c r="B161" s="210" t="s">
        <v>122</v>
      </c>
      <c r="C161" s="210"/>
      <c r="D161" s="15" t="s">
        <v>20</v>
      </c>
      <c r="E161" s="15">
        <v>60</v>
      </c>
      <c r="F161" s="109"/>
      <c r="G161" s="61"/>
      <c r="H161" s="61"/>
      <c r="I161" s="61"/>
      <c r="J161" s="17">
        <f t="shared" si="23"/>
        <v>0</v>
      </c>
      <c r="K161" s="89"/>
      <c r="L161" s="17">
        <f t="shared" si="21"/>
        <v>0</v>
      </c>
      <c r="M161" s="46">
        <f t="shared" si="22"/>
        <v>0</v>
      </c>
      <c r="N161" s="60"/>
      <c r="O161" s="60"/>
      <c r="P161" s="76"/>
      <c r="Q161" s="76"/>
    </row>
    <row r="162" spans="1:18" ht="43.5" customHeight="1" x14ac:dyDescent="0.2">
      <c r="A162" s="14">
        <v>6</v>
      </c>
      <c r="B162" s="210" t="s">
        <v>110</v>
      </c>
      <c r="C162" s="210"/>
      <c r="D162" s="15" t="s">
        <v>20</v>
      </c>
      <c r="E162" s="15">
        <v>12</v>
      </c>
      <c r="F162" s="109"/>
      <c r="G162" s="61"/>
      <c r="H162" s="61"/>
      <c r="I162" s="61"/>
      <c r="J162" s="17">
        <f t="shared" si="23"/>
        <v>0</v>
      </c>
      <c r="K162" s="89"/>
      <c r="L162" s="17">
        <f t="shared" si="21"/>
        <v>0</v>
      </c>
      <c r="M162" s="46">
        <f t="shared" si="22"/>
        <v>0</v>
      </c>
      <c r="N162" s="60"/>
      <c r="O162" s="60"/>
      <c r="P162" s="76"/>
      <c r="Q162" s="76"/>
    </row>
    <row r="163" spans="1:18" ht="48.75" customHeight="1" x14ac:dyDescent="0.2">
      <c r="A163" s="14">
        <v>7</v>
      </c>
      <c r="B163" s="210" t="s">
        <v>123</v>
      </c>
      <c r="C163" s="210"/>
      <c r="D163" s="15" t="s">
        <v>20</v>
      </c>
      <c r="E163" s="15">
        <v>12</v>
      </c>
      <c r="F163" s="109"/>
      <c r="G163" s="61"/>
      <c r="H163" s="61"/>
      <c r="I163" s="61"/>
      <c r="J163" s="17">
        <f t="shared" si="23"/>
        <v>0</v>
      </c>
      <c r="K163" s="89"/>
      <c r="L163" s="17">
        <f t="shared" si="21"/>
        <v>0</v>
      </c>
      <c r="M163" s="46">
        <f t="shared" si="22"/>
        <v>0</v>
      </c>
      <c r="N163" s="60"/>
      <c r="O163" s="60"/>
      <c r="P163" s="76"/>
      <c r="Q163" s="76"/>
    </row>
    <row r="164" spans="1:18" ht="33.75" customHeight="1" x14ac:dyDescent="0.2">
      <c r="A164" s="14">
        <v>8</v>
      </c>
      <c r="B164" s="210" t="s">
        <v>124</v>
      </c>
      <c r="C164" s="210"/>
      <c r="D164" s="15" t="s">
        <v>20</v>
      </c>
      <c r="E164" s="15">
        <v>12</v>
      </c>
      <c r="F164" s="109"/>
      <c r="G164" s="61"/>
      <c r="H164" s="61"/>
      <c r="I164" s="61"/>
      <c r="J164" s="17">
        <f t="shared" si="23"/>
        <v>0</v>
      </c>
      <c r="K164" s="89"/>
      <c r="L164" s="17">
        <f t="shared" si="21"/>
        <v>0</v>
      </c>
      <c r="M164" s="46">
        <f t="shared" si="22"/>
        <v>0</v>
      </c>
      <c r="N164" s="60"/>
      <c r="O164" s="60"/>
      <c r="P164" s="76"/>
      <c r="Q164" s="76"/>
    </row>
    <row r="165" spans="1:18" ht="44.25" customHeight="1" x14ac:dyDescent="0.2">
      <c r="A165" s="14">
        <v>9</v>
      </c>
      <c r="B165" s="210" t="s">
        <v>113</v>
      </c>
      <c r="C165" s="210"/>
      <c r="D165" s="15" t="s">
        <v>20</v>
      </c>
      <c r="E165" s="15">
        <v>6</v>
      </c>
      <c r="F165" s="109"/>
      <c r="G165" s="61"/>
      <c r="H165" s="61"/>
      <c r="I165" s="61"/>
      <c r="J165" s="17">
        <f t="shared" si="23"/>
        <v>0</v>
      </c>
      <c r="K165" s="89"/>
      <c r="L165" s="17">
        <f t="shared" si="21"/>
        <v>0</v>
      </c>
      <c r="M165" s="46">
        <f t="shared" si="22"/>
        <v>0</v>
      </c>
      <c r="N165" s="60"/>
      <c r="O165" s="60"/>
      <c r="P165" s="76"/>
      <c r="Q165" s="76"/>
    </row>
    <row r="166" spans="1:18" ht="54.75" customHeight="1" x14ac:dyDescent="0.2">
      <c r="A166" s="14">
        <v>10</v>
      </c>
      <c r="B166" s="210" t="s">
        <v>125</v>
      </c>
      <c r="C166" s="210"/>
      <c r="D166" s="15" t="s">
        <v>20</v>
      </c>
      <c r="E166" s="15">
        <v>100</v>
      </c>
      <c r="F166" s="109"/>
      <c r="G166" s="61"/>
      <c r="H166" s="61"/>
      <c r="I166" s="61"/>
      <c r="J166" s="17">
        <f t="shared" si="23"/>
        <v>0</v>
      </c>
      <c r="K166" s="89"/>
      <c r="L166" s="17">
        <f t="shared" si="21"/>
        <v>0</v>
      </c>
      <c r="M166" s="46">
        <f t="shared" si="22"/>
        <v>0</v>
      </c>
      <c r="N166" s="60"/>
      <c r="O166" s="60"/>
      <c r="P166" s="76"/>
      <c r="Q166" s="76"/>
    </row>
    <row r="167" spans="1:18" ht="94.5" customHeight="1" x14ac:dyDescent="0.2">
      <c r="A167" s="14">
        <v>11</v>
      </c>
      <c r="B167" s="210" t="s">
        <v>126</v>
      </c>
      <c r="C167" s="210"/>
      <c r="D167" s="15" t="s">
        <v>20</v>
      </c>
      <c r="E167" s="15">
        <v>12</v>
      </c>
      <c r="F167" s="109"/>
      <c r="G167" s="61"/>
      <c r="H167" s="61"/>
      <c r="I167" s="61"/>
      <c r="J167" s="17">
        <f t="shared" si="23"/>
        <v>0</v>
      </c>
      <c r="K167" s="89"/>
      <c r="L167" s="17">
        <f t="shared" si="21"/>
        <v>0</v>
      </c>
      <c r="M167" s="46">
        <f t="shared" si="22"/>
        <v>0</v>
      </c>
      <c r="N167" s="60"/>
      <c r="O167" s="60"/>
      <c r="P167" s="76"/>
      <c r="Q167" s="76"/>
    </row>
    <row r="168" spans="1:18" ht="96.75" customHeight="1" x14ac:dyDescent="0.2">
      <c r="A168" s="14">
        <v>12</v>
      </c>
      <c r="B168" s="210" t="s">
        <v>127</v>
      </c>
      <c r="C168" s="210"/>
      <c r="D168" s="15" t="s">
        <v>20</v>
      </c>
      <c r="E168" s="15">
        <v>21</v>
      </c>
      <c r="F168" s="109"/>
      <c r="G168" s="61"/>
      <c r="H168" s="61"/>
      <c r="I168" s="61"/>
      <c r="J168" s="17">
        <f t="shared" si="23"/>
        <v>0</v>
      </c>
      <c r="K168" s="89"/>
      <c r="L168" s="17">
        <f t="shared" si="21"/>
        <v>0</v>
      </c>
      <c r="M168" s="46">
        <f t="shared" si="22"/>
        <v>0</v>
      </c>
      <c r="N168" s="60"/>
      <c r="O168" s="60"/>
      <c r="P168" s="76"/>
      <c r="Q168" s="76"/>
    </row>
    <row r="169" spans="1:18" x14ac:dyDescent="0.2">
      <c r="F169" s="3"/>
      <c r="I169" s="35"/>
      <c r="J169" s="35"/>
      <c r="K169" s="30" t="s">
        <v>37</v>
      </c>
      <c r="L169" s="65">
        <f>SUM(L157:L168)</f>
        <v>0</v>
      </c>
      <c r="M169" s="66">
        <f>SUM(M157:M168)</f>
        <v>0</v>
      </c>
      <c r="N169" s="33"/>
      <c r="O169" s="33"/>
    </row>
    <row r="170" spans="1:18" x14ac:dyDescent="0.2">
      <c r="F170" s="3"/>
      <c r="I170" s="35"/>
      <c r="J170" s="35"/>
      <c r="K170" s="30" t="s">
        <v>38</v>
      </c>
      <c r="L170" s="65">
        <f>L169/5</f>
        <v>0</v>
      </c>
      <c r="M170" s="65">
        <f>M169/5</f>
        <v>0</v>
      </c>
      <c r="N170" s="34"/>
      <c r="O170" s="34"/>
    </row>
    <row r="171" spans="1:18" x14ac:dyDescent="0.2">
      <c r="F171" s="3"/>
      <c r="I171" s="35"/>
      <c r="J171" s="35"/>
      <c r="K171" s="30" t="s">
        <v>39</v>
      </c>
      <c r="L171" s="65">
        <f>SUM(L169:L170)</f>
        <v>0</v>
      </c>
      <c r="M171" s="65">
        <f>SUM(M169:M170)</f>
        <v>0</v>
      </c>
      <c r="N171" s="34"/>
      <c r="O171" s="34"/>
    </row>
    <row r="172" spans="1:18" x14ac:dyDescent="0.2">
      <c r="F172" s="3"/>
      <c r="I172" s="35"/>
      <c r="J172" s="35"/>
      <c r="K172" s="72"/>
      <c r="L172" s="34"/>
      <c r="M172" s="34"/>
      <c r="N172" s="34"/>
      <c r="O172" s="34"/>
    </row>
    <row r="173" spans="1:18" x14ac:dyDescent="0.2">
      <c r="F173" s="3"/>
      <c r="I173" s="35"/>
      <c r="J173" s="35"/>
      <c r="K173" s="72"/>
      <c r="L173" s="34"/>
      <c r="M173" s="34"/>
      <c r="N173" s="34"/>
      <c r="O173" s="34"/>
    </row>
    <row r="174" spans="1:18" x14ac:dyDescent="0.2">
      <c r="F174" s="3"/>
      <c r="I174" s="35"/>
      <c r="J174" s="35"/>
      <c r="K174" s="3"/>
      <c r="L174" s="1"/>
      <c r="M174" s="1"/>
    </row>
    <row r="175" spans="1:18" x14ac:dyDescent="0.2">
      <c r="A175" s="8" t="s">
        <v>128</v>
      </c>
      <c r="B175" s="26"/>
      <c r="C175" s="37"/>
      <c r="D175" s="37"/>
      <c r="E175" s="27"/>
      <c r="F175" s="27"/>
      <c r="G175" s="29"/>
      <c r="H175" s="29"/>
      <c r="I175" s="29"/>
      <c r="J175" s="29"/>
      <c r="K175" s="27"/>
      <c r="L175" s="8"/>
      <c r="M175" s="8"/>
      <c r="N175" s="8"/>
      <c r="O175" s="8"/>
    </row>
    <row r="176" spans="1:18" ht="91.5" customHeight="1" x14ac:dyDescent="0.2">
      <c r="A176" s="82" t="s">
        <v>1</v>
      </c>
      <c r="B176" s="216" t="s">
        <v>2</v>
      </c>
      <c r="C176" s="216"/>
      <c r="D176" s="9" t="s">
        <v>3</v>
      </c>
      <c r="E176" s="10" t="s">
        <v>4</v>
      </c>
      <c r="F176" s="10" t="s">
        <v>5</v>
      </c>
      <c r="G176" s="10" t="s">
        <v>6</v>
      </c>
      <c r="H176" s="10" t="s">
        <v>7</v>
      </c>
      <c r="I176" s="12" t="s">
        <v>8</v>
      </c>
      <c r="J176" s="12" t="s">
        <v>9</v>
      </c>
      <c r="K176" s="82" t="s">
        <v>10</v>
      </c>
      <c r="L176" s="43" t="s">
        <v>11</v>
      </c>
      <c r="M176" s="43" t="s">
        <v>12</v>
      </c>
      <c r="N176" s="13" t="s">
        <v>13</v>
      </c>
      <c r="O176" s="13" t="s">
        <v>14</v>
      </c>
      <c r="P176" s="13" t="s">
        <v>15</v>
      </c>
      <c r="Q176" s="13" t="s">
        <v>16</v>
      </c>
      <c r="R176" s="173"/>
    </row>
    <row r="177" spans="1:18" ht="64.5" customHeight="1" x14ac:dyDescent="0.2">
      <c r="A177" s="14">
        <v>2</v>
      </c>
      <c r="B177" s="202" t="s">
        <v>129</v>
      </c>
      <c r="C177" s="202"/>
      <c r="D177" s="15" t="s">
        <v>20</v>
      </c>
      <c r="E177" s="15">
        <v>100</v>
      </c>
      <c r="F177" s="15"/>
      <c r="G177" s="15"/>
      <c r="H177" s="15"/>
      <c r="I177" s="61"/>
      <c r="J177" s="17">
        <f>I177*K177+I177</f>
        <v>0</v>
      </c>
      <c r="K177" s="110"/>
      <c r="L177" s="17">
        <f>E177*I177</f>
        <v>0</v>
      </c>
      <c r="M177" s="17">
        <f>L177*K177+L177</f>
        <v>0</v>
      </c>
      <c r="N177" s="41"/>
      <c r="O177" s="41"/>
      <c r="P177" s="19"/>
      <c r="Q177" s="19"/>
      <c r="R177" s="38"/>
    </row>
    <row r="178" spans="1:18" ht="50.25" customHeight="1" x14ac:dyDescent="0.2">
      <c r="A178" s="14">
        <v>3</v>
      </c>
      <c r="B178" s="202" t="s">
        <v>130</v>
      </c>
      <c r="C178" s="202"/>
      <c r="D178" s="15" t="s">
        <v>20</v>
      </c>
      <c r="E178" s="15">
        <v>6</v>
      </c>
      <c r="F178" s="15"/>
      <c r="G178" s="15"/>
      <c r="H178" s="15"/>
      <c r="I178" s="61"/>
      <c r="J178" s="17">
        <f>I178*K178+I178</f>
        <v>0</v>
      </c>
      <c r="K178" s="110"/>
      <c r="L178" s="17">
        <f>E178*I178</f>
        <v>0</v>
      </c>
      <c r="M178" s="17">
        <f>L178*K178+L178</f>
        <v>0</v>
      </c>
      <c r="N178" s="41"/>
      <c r="O178" s="41"/>
      <c r="P178" s="19"/>
      <c r="Q178" s="19"/>
      <c r="R178" s="38"/>
    </row>
    <row r="179" spans="1:18" ht="36.75" customHeight="1" x14ac:dyDescent="0.2">
      <c r="A179" s="14">
        <v>4</v>
      </c>
      <c r="B179" s="202" t="s">
        <v>131</v>
      </c>
      <c r="C179" s="202"/>
      <c r="D179" s="15" t="s">
        <v>20</v>
      </c>
      <c r="E179" s="15">
        <v>10</v>
      </c>
      <c r="F179" s="15"/>
      <c r="G179" s="15"/>
      <c r="H179" s="15"/>
      <c r="I179" s="61"/>
      <c r="J179" s="17">
        <f>I179*K179+I179</f>
        <v>0</v>
      </c>
      <c r="K179" s="110"/>
      <c r="L179" s="17">
        <f>E179*I179</f>
        <v>0</v>
      </c>
      <c r="M179" s="17">
        <f>L179*K179+L179</f>
        <v>0</v>
      </c>
      <c r="N179" s="41"/>
      <c r="O179" s="41"/>
      <c r="P179" s="19"/>
      <c r="Q179" s="19"/>
      <c r="R179" s="38"/>
    </row>
    <row r="180" spans="1:18" ht="73.5" customHeight="1" x14ac:dyDescent="0.2">
      <c r="A180" s="14">
        <v>5</v>
      </c>
      <c r="B180" s="202" t="s">
        <v>132</v>
      </c>
      <c r="C180" s="202"/>
      <c r="D180" s="15" t="s">
        <v>20</v>
      </c>
      <c r="E180" s="15">
        <v>1500</v>
      </c>
      <c r="F180" s="15"/>
      <c r="G180" s="15"/>
      <c r="H180" s="15"/>
      <c r="I180" s="61"/>
      <c r="J180" s="17">
        <f>I180*K180+I180</f>
        <v>0</v>
      </c>
      <c r="K180" s="110"/>
      <c r="L180" s="17">
        <f>E180*I180</f>
        <v>0</v>
      </c>
      <c r="M180" s="17">
        <f>L180*K180+L180</f>
        <v>0</v>
      </c>
      <c r="N180" s="41"/>
      <c r="O180" s="41"/>
      <c r="P180" s="19"/>
      <c r="Q180" s="19"/>
      <c r="R180" s="38"/>
    </row>
    <row r="181" spans="1:18" ht="34.5" customHeight="1" x14ac:dyDescent="0.2">
      <c r="A181" s="14">
        <v>6</v>
      </c>
      <c r="B181" s="202" t="s">
        <v>133</v>
      </c>
      <c r="C181" s="202"/>
      <c r="D181" s="15" t="s">
        <v>20</v>
      </c>
      <c r="E181" s="15">
        <v>10</v>
      </c>
      <c r="F181" s="15"/>
      <c r="G181" s="15"/>
      <c r="H181" s="15"/>
      <c r="I181" s="61"/>
      <c r="J181" s="17">
        <f>I181*K181+I181</f>
        <v>0</v>
      </c>
      <c r="K181" s="110"/>
      <c r="L181" s="17">
        <f>E181*I181</f>
        <v>0</v>
      </c>
      <c r="M181" s="17">
        <f>L181*K181+L181</f>
        <v>0</v>
      </c>
      <c r="N181" s="41"/>
      <c r="O181" s="41"/>
      <c r="P181" s="19"/>
      <c r="Q181" s="19"/>
      <c r="R181" s="38"/>
    </row>
    <row r="182" spans="1:18" ht="13.5" customHeight="1" x14ac:dyDescent="0.2">
      <c r="A182" s="8"/>
      <c r="B182" s="26"/>
      <c r="C182" s="27"/>
      <c r="D182" s="27"/>
      <c r="E182" s="27"/>
      <c r="F182" s="27"/>
      <c r="G182" s="28"/>
      <c r="H182" s="28"/>
      <c r="I182" s="29"/>
      <c r="J182" s="29"/>
      <c r="K182" s="30" t="s">
        <v>37</v>
      </c>
      <c r="L182" s="65">
        <f>SUM(L177:L181)</f>
        <v>0</v>
      </c>
      <c r="M182" s="66">
        <f>SUM(M177:M181)</f>
        <v>0</v>
      </c>
      <c r="N182" s="33"/>
      <c r="O182" s="33"/>
    </row>
    <row r="183" spans="1:18" ht="13.5" customHeight="1" x14ac:dyDescent="0.2">
      <c r="A183" s="8"/>
      <c r="B183" s="26"/>
      <c r="C183" s="27"/>
      <c r="D183" s="27"/>
      <c r="E183" s="27"/>
      <c r="F183" s="27"/>
      <c r="G183" s="28"/>
      <c r="H183" s="28"/>
      <c r="I183" s="29"/>
      <c r="J183" s="29"/>
      <c r="K183" s="30" t="s">
        <v>38</v>
      </c>
      <c r="L183" s="65">
        <f>L182/5</f>
        <v>0</v>
      </c>
      <c r="M183" s="65">
        <f>M182/5</f>
        <v>0</v>
      </c>
      <c r="N183" s="34"/>
      <c r="O183" s="34"/>
    </row>
    <row r="184" spans="1:18" ht="13.5" customHeight="1" x14ac:dyDescent="0.2">
      <c r="A184" s="8"/>
      <c r="B184" s="8"/>
      <c r="C184" s="26"/>
      <c r="D184" s="27"/>
      <c r="E184" s="27"/>
      <c r="F184" s="27"/>
      <c r="G184" s="28"/>
      <c r="H184" s="28"/>
      <c r="I184" s="29"/>
      <c r="J184" s="29"/>
      <c r="K184" s="30" t="s">
        <v>39</v>
      </c>
      <c r="L184" s="65">
        <f>SUM(L182*1.2)</f>
        <v>0</v>
      </c>
      <c r="M184" s="65">
        <f>M182*1.2</f>
        <v>0</v>
      </c>
      <c r="N184" s="34"/>
      <c r="O184" s="34"/>
    </row>
    <row r="185" spans="1:18" ht="13.5" customHeight="1" x14ac:dyDescent="0.2">
      <c r="F185" s="3"/>
      <c r="I185" s="35"/>
      <c r="J185" s="35"/>
      <c r="K185" s="3"/>
      <c r="L185" s="1"/>
      <c r="M185" s="1"/>
    </row>
    <row r="186" spans="1:18" ht="13.5" customHeight="1" x14ac:dyDescent="0.2">
      <c r="F186" s="3"/>
      <c r="I186" s="35"/>
      <c r="J186" s="35"/>
      <c r="K186" s="3"/>
      <c r="L186" s="1"/>
      <c r="M186" s="1"/>
    </row>
    <row r="187" spans="1:18" x14ac:dyDescent="0.2">
      <c r="A187" s="8" t="s">
        <v>134</v>
      </c>
      <c r="B187" s="26"/>
      <c r="C187" s="37"/>
      <c r="D187" s="37"/>
      <c r="E187" s="27"/>
      <c r="F187" s="27"/>
      <c r="G187" s="29"/>
      <c r="H187" s="29"/>
      <c r="I187" s="29"/>
      <c r="J187" s="29"/>
      <c r="K187" s="3"/>
      <c r="L187" s="1"/>
      <c r="M187" s="1"/>
      <c r="N187" s="1"/>
      <c r="O187" s="1"/>
    </row>
    <row r="188" spans="1:18" ht="91.5" customHeight="1" x14ac:dyDescent="0.2">
      <c r="A188" s="9" t="s">
        <v>1</v>
      </c>
      <c r="B188" s="201" t="s">
        <v>2</v>
      </c>
      <c r="C188" s="201"/>
      <c r="D188" s="9" t="s">
        <v>3</v>
      </c>
      <c r="E188" s="10" t="s">
        <v>4</v>
      </c>
      <c r="F188" s="10" t="s">
        <v>5</v>
      </c>
      <c r="G188" s="10" t="s">
        <v>6</v>
      </c>
      <c r="H188" s="10" t="s">
        <v>7</v>
      </c>
      <c r="I188" s="12" t="s">
        <v>8</v>
      </c>
      <c r="J188" s="12" t="s">
        <v>9</v>
      </c>
      <c r="K188" s="82" t="s">
        <v>10</v>
      </c>
      <c r="L188" s="43" t="s">
        <v>11</v>
      </c>
      <c r="M188" s="43" t="s">
        <v>12</v>
      </c>
      <c r="N188" s="13" t="s">
        <v>13</v>
      </c>
      <c r="O188" s="13" t="s">
        <v>14</v>
      </c>
      <c r="P188" s="13" t="s">
        <v>15</v>
      </c>
      <c r="Q188" s="13" t="s">
        <v>16</v>
      </c>
      <c r="R188" s="173"/>
    </row>
    <row r="189" spans="1:18" ht="83.25" customHeight="1" x14ac:dyDescent="0.2">
      <c r="A189" s="14">
        <v>1</v>
      </c>
      <c r="B189" s="202" t="s">
        <v>135</v>
      </c>
      <c r="C189" s="202"/>
      <c r="D189" s="15" t="s">
        <v>20</v>
      </c>
      <c r="E189" s="15">
        <v>72</v>
      </c>
      <c r="F189" s="15"/>
      <c r="G189" s="15"/>
      <c r="H189" s="15"/>
      <c r="I189" s="61"/>
      <c r="J189" s="17">
        <f>I189*K189+I189</f>
        <v>0</v>
      </c>
      <c r="K189" s="111"/>
      <c r="L189" s="46">
        <f>E189*I189</f>
        <v>0</v>
      </c>
      <c r="M189" s="46">
        <f>L189*K189+L189</f>
        <v>0</v>
      </c>
      <c r="N189" s="60"/>
      <c r="O189" s="60"/>
      <c r="P189" s="19"/>
      <c r="Q189" s="19"/>
    </row>
    <row r="190" spans="1:18" ht="82.5" customHeight="1" x14ac:dyDescent="0.2">
      <c r="A190" s="14">
        <v>2</v>
      </c>
      <c r="B190" s="202" t="s">
        <v>136</v>
      </c>
      <c r="C190" s="202"/>
      <c r="D190" s="15" t="s">
        <v>20</v>
      </c>
      <c r="E190" s="15">
        <v>166</v>
      </c>
      <c r="F190" s="15"/>
      <c r="G190" s="15"/>
      <c r="H190" s="15"/>
      <c r="I190" s="61"/>
      <c r="J190" s="17">
        <f>I190*K190+I190</f>
        <v>0</v>
      </c>
      <c r="K190" s="111"/>
      <c r="L190" s="46">
        <f>E190*I190</f>
        <v>0</v>
      </c>
      <c r="M190" s="46">
        <f>L190*K190+L190</f>
        <v>0</v>
      </c>
      <c r="N190" s="60"/>
      <c r="O190" s="60"/>
      <c r="P190" s="19"/>
      <c r="Q190" s="19"/>
    </row>
    <row r="191" spans="1:18" ht="79.5" customHeight="1" x14ac:dyDescent="0.2">
      <c r="A191" s="14">
        <v>3</v>
      </c>
      <c r="B191" s="202" t="s">
        <v>137</v>
      </c>
      <c r="C191" s="202"/>
      <c r="D191" s="15" t="s">
        <v>20</v>
      </c>
      <c r="E191" s="15">
        <v>12</v>
      </c>
      <c r="F191" s="15"/>
      <c r="G191" s="15"/>
      <c r="H191" s="15"/>
      <c r="I191" s="61"/>
      <c r="J191" s="17">
        <f>I191*K191+I191</f>
        <v>0</v>
      </c>
      <c r="K191" s="111"/>
      <c r="L191" s="46">
        <f>E191*I191</f>
        <v>0</v>
      </c>
      <c r="M191" s="46">
        <f>L191*K191+L191</f>
        <v>0</v>
      </c>
      <c r="N191" s="60"/>
      <c r="O191" s="60"/>
      <c r="P191" s="19"/>
      <c r="Q191" s="19"/>
    </row>
    <row r="192" spans="1:18" ht="43.5" customHeight="1" x14ac:dyDescent="0.2">
      <c r="A192" s="14">
        <v>4</v>
      </c>
      <c r="B192" s="202" t="s">
        <v>138</v>
      </c>
      <c r="C192" s="202"/>
      <c r="D192" s="15" t="s">
        <v>20</v>
      </c>
      <c r="E192" s="15">
        <v>24</v>
      </c>
      <c r="F192" s="15"/>
      <c r="G192" s="15"/>
      <c r="H192" s="15"/>
      <c r="I192" s="61"/>
      <c r="J192" s="17">
        <f>I192*K192+I192</f>
        <v>0</v>
      </c>
      <c r="K192" s="111"/>
      <c r="L192" s="46">
        <f>E192*I192</f>
        <v>0</v>
      </c>
      <c r="M192" s="46">
        <f>L192*K192+L192</f>
        <v>0</v>
      </c>
      <c r="N192" s="60"/>
      <c r="O192" s="60"/>
      <c r="P192" s="19"/>
      <c r="Q192" s="19"/>
    </row>
    <row r="193" spans="1:18" ht="81" customHeight="1" x14ac:dyDescent="0.2">
      <c r="A193" s="14">
        <v>5</v>
      </c>
      <c r="B193" s="202" t="s">
        <v>139</v>
      </c>
      <c r="C193" s="202"/>
      <c r="D193" s="15" t="s">
        <v>20</v>
      </c>
      <c r="E193" s="15">
        <v>24</v>
      </c>
      <c r="F193" s="15"/>
      <c r="G193" s="15"/>
      <c r="H193" s="15"/>
      <c r="I193" s="61"/>
      <c r="J193" s="17">
        <f>I193*K193+I193</f>
        <v>0</v>
      </c>
      <c r="K193" s="111"/>
      <c r="L193" s="46">
        <f>E193*I193</f>
        <v>0</v>
      </c>
      <c r="M193" s="46">
        <f>L193*K193+L193</f>
        <v>0</v>
      </c>
      <c r="N193" s="60"/>
      <c r="O193" s="60"/>
      <c r="P193" s="19"/>
      <c r="Q193" s="19"/>
    </row>
    <row r="194" spans="1:18" x14ac:dyDescent="0.2">
      <c r="F194" s="3"/>
      <c r="I194" s="35"/>
      <c r="J194" s="35"/>
      <c r="K194" s="30" t="s">
        <v>37</v>
      </c>
      <c r="L194" s="65">
        <f>SUM(L189:L193)</f>
        <v>0</v>
      </c>
      <c r="M194" s="66">
        <f>SUM(M189:M193)</f>
        <v>0</v>
      </c>
      <c r="N194" s="33"/>
      <c r="O194" s="33"/>
    </row>
    <row r="195" spans="1:18" x14ac:dyDescent="0.2">
      <c r="F195" s="3"/>
      <c r="I195" s="35"/>
      <c r="J195" s="35"/>
      <c r="K195" s="30" t="s">
        <v>38</v>
      </c>
      <c r="L195" s="65">
        <f>L194/5</f>
        <v>0</v>
      </c>
      <c r="M195" s="65">
        <f>M194/5</f>
        <v>0</v>
      </c>
      <c r="N195" s="34"/>
      <c r="O195" s="34"/>
    </row>
    <row r="196" spans="1:18" x14ac:dyDescent="0.2">
      <c r="F196" s="3"/>
      <c r="I196" s="35"/>
      <c r="J196" s="35"/>
      <c r="K196" s="30" t="s">
        <v>39</v>
      </c>
      <c r="L196" s="65">
        <f>SUM(L194*1.2)</f>
        <v>0</v>
      </c>
      <c r="M196" s="65">
        <f>M194*1.2</f>
        <v>0</v>
      </c>
      <c r="N196" s="34"/>
      <c r="O196" s="34"/>
    </row>
    <row r="197" spans="1:18" x14ac:dyDescent="0.2">
      <c r="F197" s="3"/>
      <c r="I197" s="35"/>
      <c r="J197" s="35"/>
      <c r="K197" s="3"/>
      <c r="L197" s="1"/>
      <c r="M197" s="1"/>
      <c r="N197" s="1"/>
      <c r="O197" s="1"/>
    </row>
    <row r="198" spans="1:18" x14ac:dyDescent="0.2">
      <c r="F198" s="3"/>
      <c r="I198" s="35"/>
      <c r="J198" s="35"/>
      <c r="K198" s="3"/>
      <c r="L198" s="1"/>
      <c r="M198" s="1"/>
      <c r="N198" s="1"/>
      <c r="O198" s="1"/>
    </row>
    <row r="199" spans="1:18" x14ac:dyDescent="0.2">
      <c r="A199" s="8" t="s">
        <v>140</v>
      </c>
      <c r="B199" s="26"/>
      <c r="C199" s="37"/>
      <c r="D199" s="37"/>
      <c r="E199" s="27"/>
      <c r="F199" s="27"/>
      <c r="G199" s="217"/>
      <c r="H199" s="217"/>
      <c r="I199" s="217"/>
      <c r="J199" s="217"/>
      <c r="K199" s="3"/>
      <c r="L199" s="1"/>
      <c r="M199" s="1"/>
      <c r="N199" s="1"/>
      <c r="O199" s="1"/>
    </row>
    <row r="200" spans="1:18" ht="91.5" customHeight="1" x14ac:dyDescent="0.2">
      <c r="A200" s="9" t="s">
        <v>1</v>
      </c>
      <c r="B200" s="201" t="s">
        <v>2</v>
      </c>
      <c r="C200" s="201"/>
      <c r="D200" s="9" t="s">
        <v>3</v>
      </c>
      <c r="E200" s="10" t="s">
        <v>4</v>
      </c>
      <c r="F200" s="10" t="s">
        <v>5</v>
      </c>
      <c r="G200" s="10" t="s">
        <v>6</v>
      </c>
      <c r="H200" s="10" t="s">
        <v>7</v>
      </c>
      <c r="I200" s="12" t="s">
        <v>8</v>
      </c>
      <c r="J200" s="12" t="s">
        <v>9</v>
      </c>
      <c r="K200" s="82" t="s">
        <v>10</v>
      </c>
      <c r="L200" s="43" t="s">
        <v>11</v>
      </c>
      <c r="M200" s="43" t="s">
        <v>12</v>
      </c>
      <c r="N200" s="13" t="s">
        <v>13</v>
      </c>
      <c r="O200" s="13" t="s">
        <v>14</v>
      </c>
      <c r="P200" s="13" t="s">
        <v>15</v>
      </c>
      <c r="Q200" s="13" t="s">
        <v>16</v>
      </c>
      <c r="R200" s="173"/>
    </row>
    <row r="201" spans="1:18" ht="36" customHeight="1" x14ac:dyDescent="0.2">
      <c r="A201" s="14">
        <v>1</v>
      </c>
      <c r="B201" s="218" t="s">
        <v>141</v>
      </c>
      <c r="C201" s="218"/>
      <c r="D201" s="49" t="s">
        <v>20</v>
      </c>
      <c r="E201" s="15">
        <v>2</v>
      </c>
      <c r="F201" s="15"/>
      <c r="G201" s="15"/>
      <c r="H201" s="15"/>
      <c r="I201" s="45"/>
      <c r="J201" s="17">
        <f>I201*K201+I201</f>
        <v>0</v>
      </c>
      <c r="K201" s="111"/>
      <c r="L201" s="46">
        <f>E201*I201</f>
        <v>0</v>
      </c>
      <c r="M201" s="46">
        <f>L201*K201+L201</f>
        <v>0</v>
      </c>
      <c r="N201" s="60"/>
      <c r="O201" s="60"/>
      <c r="P201" s="19"/>
      <c r="Q201" s="19"/>
    </row>
    <row r="202" spans="1:18" ht="101.25" customHeight="1" x14ac:dyDescent="0.2">
      <c r="A202" s="14">
        <v>2</v>
      </c>
      <c r="B202" s="202" t="s">
        <v>142</v>
      </c>
      <c r="C202" s="202"/>
      <c r="D202" s="49" t="s">
        <v>143</v>
      </c>
      <c r="E202" s="15">
        <v>700</v>
      </c>
      <c r="F202" s="15"/>
      <c r="G202" s="15"/>
      <c r="H202" s="15"/>
      <c r="I202" s="45"/>
      <c r="J202" s="17">
        <f>I202*K202+I202</f>
        <v>0</v>
      </c>
      <c r="K202" s="111"/>
      <c r="L202" s="46">
        <f>E202*I202</f>
        <v>0</v>
      </c>
      <c r="M202" s="46">
        <f>L202*K202+L202</f>
        <v>0</v>
      </c>
      <c r="N202" s="60"/>
      <c r="O202" s="60"/>
      <c r="P202" s="19"/>
      <c r="Q202" s="19"/>
    </row>
    <row r="203" spans="1:18" ht="17.25" customHeight="1" x14ac:dyDescent="0.2">
      <c r="A203" s="98"/>
      <c r="B203" s="112"/>
      <c r="C203" s="112"/>
      <c r="D203" s="112"/>
      <c r="E203" s="86"/>
      <c r="F203" s="86"/>
      <c r="I203" s="113"/>
      <c r="J203" s="114"/>
      <c r="K203" s="30" t="s">
        <v>37</v>
      </c>
      <c r="L203" s="65">
        <f>SUM(L201:L202)</f>
        <v>0</v>
      </c>
      <c r="M203" s="66">
        <f>SUM(M201:M202)</f>
        <v>0</v>
      </c>
      <c r="N203" s="33"/>
      <c r="O203" s="33"/>
    </row>
    <row r="204" spans="1:18" ht="17.25" customHeight="1" x14ac:dyDescent="0.2">
      <c r="A204" s="98"/>
      <c r="B204" s="112"/>
      <c r="C204" s="112"/>
      <c r="D204" s="112"/>
      <c r="E204" s="86"/>
      <c r="F204" s="86"/>
      <c r="I204" s="113"/>
      <c r="J204" s="114"/>
      <c r="K204" s="30" t="s">
        <v>38</v>
      </c>
      <c r="L204" s="65">
        <f>L203/5</f>
        <v>0</v>
      </c>
      <c r="M204" s="65">
        <f>M203/5</f>
        <v>0</v>
      </c>
      <c r="N204" s="34"/>
      <c r="O204" s="34"/>
    </row>
    <row r="205" spans="1:18" ht="17.25" customHeight="1" x14ac:dyDescent="0.2">
      <c r="A205" s="98"/>
      <c r="B205" s="112"/>
      <c r="C205" s="112"/>
      <c r="D205" s="112"/>
      <c r="E205" s="86"/>
      <c r="F205" s="86"/>
      <c r="I205" s="113"/>
      <c r="J205" s="114"/>
      <c r="K205" s="30" t="s">
        <v>39</v>
      </c>
      <c r="L205" s="65">
        <f>SUM(L203*1.2)</f>
        <v>0</v>
      </c>
      <c r="M205" s="65">
        <f>M203*1.2</f>
        <v>0</v>
      </c>
      <c r="N205" s="34"/>
      <c r="O205" s="34"/>
    </row>
    <row r="206" spans="1:18" ht="17.25" customHeight="1" x14ac:dyDescent="0.2">
      <c r="A206" s="98"/>
      <c r="B206" s="112"/>
      <c r="C206" s="112"/>
      <c r="D206" s="112"/>
      <c r="E206" s="86"/>
      <c r="F206" s="86"/>
      <c r="I206" s="113"/>
      <c r="J206" s="114"/>
      <c r="K206" s="115"/>
      <c r="L206" s="116"/>
      <c r="M206" s="116"/>
      <c r="N206" s="116"/>
      <c r="O206" s="116"/>
    </row>
    <row r="207" spans="1:18" x14ac:dyDescent="0.2">
      <c r="B207" s="5"/>
      <c r="C207" s="5"/>
      <c r="F207" s="3"/>
      <c r="I207" s="35"/>
      <c r="J207" s="35"/>
      <c r="K207" s="1"/>
      <c r="L207" s="1"/>
      <c r="M207" s="1"/>
      <c r="N207" s="1"/>
      <c r="O207" s="1"/>
    </row>
    <row r="208" spans="1:18" s="3" customFormat="1" x14ac:dyDescent="0.2">
      <c r="A208" s="8" t="s">
        <v>144</v>
      </c>
      <c r="B208" s="26"/>
      <c r="C208" s="104"/>
      <c r="D208" s="104"/>
      <c r="G208" s="35"/>
      <c r="H208" s="35"/>
      <c r="I208" s="219"/>
      <c r="J208" s="219"/>
      <c r="K208" s="219"/>
      <c r="L208" s="1"/>
      <c r="M208" s="1"/>
      <c r="N208" s="1"/>
      <c r="O208" s="1"/>
    </row>
    <row r="209" spans="1:18" ht="91.5" customHeight="1" x14ac:dyDescent="0.2">
      <c r="A209" s="82" t="s">
        <v>1</v>
      </c>
      <c r="B209" s="216" t="s">
        <v>2</v>
      </c>
      <c r="C209" s="216"/>
      <c r="D209" s="9" t="s">
        <v>3</v>
      </c>
      <c r="E209" s="10" t="s">
        <v>4</v>
      </c>
      <c r="F209" s="10" t="s">
        <v>5</v>
      </c>
      <c r="G209" s="10" t="s">
        <v>6</v>
      </c>
      <c r="H209" s="10" t="s">
        <v>7</v>
      </c>
      <c r="I209" s="12" t="s">
        <v>8</v>
      </c>
      <c r="J209" s="12" t="s">
        <v>9</v>
      </c>
      <c r="K209" s="82" t="s">
        <v>10</v>
      </c>
      <c r="L209" s="43" t="s">
        <v>11</v>
      </c>
      <c r="M209" s="43" t="s">
        <v>12</v>
      </c>
      <c r="N209" s="13" t="s">
        <v>13</v>
      </c>
      <c r="O209" s="13" t="s">
        <v>14</v>
      </c>
      <c r="P209" s="13" t="s">
        <v>15</v>
      </c>
      <c r="Q209" s="13" t="s">
        <v>16</v>
      </c>
      <c r="R209" s="173"/>
    </row>
    <row r="210" spans="1:18" s="3" customFormat="1" ht="25.5" customHeight="1" x14ac:dyDescent="0.2">
      <c r="A210" s="14">
        <v>1</v>
      </c>
      <c r="B210" s="215" t="s">
        <v>145</v>
      </c>
      <c r="C210" s="215"/>
      <c r="D210" s="15" t="s">
        <v>20</v>
      </c>
      <c r="E210" s="15">
        <v>200</v>
      </c>
      <c r="F210" s="15"/>
      <c r="G210" s="15"/>
      <c r="H210" s="15"/>
      <c r="I210" s="61"/>
      <c r="J210" s="17">
        <f t="shared" ref="J210:J218" si="24">I210*K210+I210</f>
        <v>0</v>
      </c>
      <c r="K210" s="23"/>
      <c r="L210" s="17">
        <f t="shared" ref="L210:L218" si="25">E210*I210</f>
        <v>0</v>
      </c>
      <c r="M210" s="17">
        <f t="shared" ref="M210:M218" si="26">L210*K210+L210</f>
        <v>0</v>
      </c>
      <c r="N210" s="41"/>
      <c r="O210" s="41"/>
      <c r="P210" s="117"/>
      <c r="Q210" s="117"/>
      <c r="R210" s="38"/>
    </row>
    <row r="211" spans="1:18" s="3" customFormat="1" ht="41.25" customHeight="1" x14ac:dyDescent="0.2">
      <c r="A211" s="14">
        <v>2</v>
      </c>
      <c r="B211" s="215" t="s">
        <v>146</v>
      </c>
      <c r="C211" s="215"/>
      <c r="D211" s="15" t="s">
        <v>20</v>
      </c>
      <c r="E211" s="15">
        <v>2</v>
      </c>
      <c r="F211" s="15"/>
      <c r="G211" s="15"/>
      <c r="H211" s="15"/>
      <c r="I211" s="61"/>
      <c r="J211" s="17">
        <f t="shared" si="24"/>
        <v>0</v>
      </c>
      <c r="K211" s="23"/>
      <c r="L211" s="17">
        <f t="shared" si="25"/>
        <v>0</v>
      </c>
      <c r="M211" s="17">
        <f t="shared" si="26"/>
        <v>0</v>
      </c>
      <c r="N211" s="41"/>
      <c r="O211" s="41"/>
      <c r="P211" s="117"/>
      <c r="Q211" s="117"/>
      <c r="R211" s="38"/>
    </row>
    <row r="212" spans="1:18" s="3" customFormat="1" ht="25.5" customHeight="1" x14ac:dyDescent="0.2">
      <c r="A212" s="14">
        <v>3</v>
      </c>
      <c r="B212" s="215" t="s">
        <v>147</v>
      </c>
      <c r="C212" s="215"/>
      <c r="D212" s="15" t="s">
        <v>20</v>
      </c>
      <c r="E212" s="15">
        <v>2</v>
      </c>
      <c r="F212" s="15"/>
      <c r="G212" s="15"/>
      <c r="H212" s="15"/>
      <c r="I212" s="61"/>
      <c r="J212" s="17">
        <f t="shared" si="24"/>
        <v>0</v>
      </c>
      <c r="K212" s="23"/>
      <c r="L212" s="17">
        <f t="shared" si="25"/>
        <v>0</v>
      </c>
      <c r="M212" s="17">
        <f t="shared" si="26"/>
        <v>0</v>
      </c>
      <c r="N212" s="41"/>
      <c r="O212" s="41"/>
      <c r="P212" s="117"/>
      <c r="Q212" s="117"/>
      <c r="R212" s="38"/>
    </row>
    <row r="213" spans="1:18" s="3" customFormat="1" ht="25.5" customHeight="1" x14ac:dyDescent="0.2">
      <c r="A213" s="14">
        <v>4</v>
      </c>
      <c r="B213" s="215" t="s">
        <v>148</v>
      </c>
      <c r="C213" s="215"/>
      <c r="D213" s="15" t="s">
        <v>20</v>
      </c>
      <c r="E213" s="15">
        <v>2</v>
      </c>
      <c r="F213" s="15"/>
      <c r="G213" s="15"/>
      <c r="H213" s="15"/>
      <c r="I213" s="61"/>
      <c r="J213" s="17">
        <f t="shared" si="24"/>
        <v>0</v>
      </c>
      <c r="K213" s="23"/>
      <c r="L213" s="17">
        <f t="shared" si="25"/>
        <v>0</v>
      </c>
      <c r="M213" s="17">
        <f t="shared" si="26"/>
        <v>0</v>
      </c>
      <c r="N213" s="41"/>
      <c r="O213" s="41"/>
      <c r="P213" s="117"/>
      <c r="Q213" s="117"/>
      <c r="R213" s="38"/>
    </row>
    <row r="214" spans="1:18" s="3" customFormat="1" ht="25.5" customHeight="1" x14ac:dyDescent="0.2">
      <c r="A214" s="14">
        <v>5</v>
      </c>
      <c r="B214" s="215" t="s">
        <v>149</v>
      </c>
      <c r="C214" s="215"/>
      <c r="D214" s="15" t="s">
        <v>20</v>
      </c>
      <c r="E214" s="15">
        <v>4</v>
      </c>
      <c r="F214" s="15"/>
      <c r="G214" s="15"/>
      <c r="H214" s="15"/>
      <c r="I214" s="61"/>
      <c r="J214" s="17">
        <f t="shared" si="24"/>
        <v>0</v>
      </c>
      <c r="K214" s="23"/>
      <c r="L214" s="17">
        <f t="shared" si="25"/>
        <v>0</v>
      </c>
      <c r="M214" s="17">
        <f t="shared" si="26"/>
        <v>0</v>
      </c>
      <c r="N214" s="41"/>
      <c r="O214" s="41"/>
      <c r="P214" s="117"/>
      <c r="Q214" s="117"/>
      <c r="R214" s="38"/>
    </row>
    <row r="215" spans="1:18" ht="43.5" customHeight="1" x14ac:dyDescent="0.2">
      <c r="A215" s="9">
        <v>3</v>
      </c>
      <c r="B215" s="202" t="s">
        <v>150</v>
      </c>
      <c r="C215" s="202" t="s">
        <v>150</v>
      </c>
      <c r="D215" s="118" t="s">
        <v>18</v>
      </c>
      <c r="E215" s="55">
        <v>4</v>
      </c>
      <c r="F215" s="118"/>
      <c r="G215" s="119"/>
      <c r="H215" s="119"/>
      <c r="I215" s="120"/>
      <c r="J215" s="197">
        <f t="shared" si="24"/>
        <v>0</v>
      </c>
      <c r="K215" s="121"/>
      <c r="L215" s="17">
        <f t="shared" si="25"/>
        <v>0</v>
      </c>
      <c r="M215" s="17">
        <f t="shared" si="26"/>
        <v>0</v>
      </c>
      <c r="N215" s="41"/>
      <c r="O215" s="41"/>
      <c r="P215" s="19"/>
      <c r="Q215" s="19"/>
    </row>
    <row r="216" spans="1:18" ht="27" customHeight="1" x14ac:dyDescent="0.2">
      <c r="A216" s="14">
        <v>4</v>
      </c>
      <c r="B216" s="202" t="s">
        <v>151</v>
      </c>
      <c r="C216" s="202" t="s">
        <v>97</v>
      </c>
      <c r="D216" s="118" t="s">
        <v>18</v>
      </c>
      <c r="E216" s="16">
        <v>8</v>
      </c>
      <c r="F216" s="122"/>
      <c r="G216" s="123"/>
      <c r="H216" s="100"/>
      <c r="I216" s="124"/>
      <c r="J216" s="197">
        <f t="shared" si="24"/>
        <v>0</v>
      </c>
      <c r="K216" s="121"/>
      <c r="L216" s="17">
        <f t="shared" si="25"/>
        <v>0</v>
      </c>
      <c r="M216" s="17">
        <f t="shared" si="26"/>
        <v>0</v>
      </c>
      <c r="N216" s="41"/>
      <c r="O216" s="41"/>
      <c r="P216" s="19"/>
      <c r="Q216" s="19"/>
    </row>
    <row r="217" spans="1:18" ht="58.5" customHeight="1" x14ac:dyDescent="0.2">
      <c r="A217" s="14">
        <v>5</v>
      </c>
      <c r="B217" s="202" t="s">
        <v>152</v>
      </c>
      <c r="C217" s="202"/>
      <c r="D217" s="118" t="s">
        <v>18</v>
      </c>
      <c r="E217" s="15">
        <v>4</v>
      </c>
      <c r="F217" s="118"/>
      <c r="G217" s="119"/>
      <c r="H217" s="119"/>
      <c r="I217" s="120"/>
      <c r="J217" s="197">
        <f t="shared" si="24"/>
        <v>0</v>
      </c>
      <c r="K217" s="121"/>
      <c r="L217" s="17">
        <f t="shared" si="25"/>
        <v>0</v>
      </c>
      <c r="M217" s="17">
        <f t="shared" si="26"/>
        <v>0</v>
      </c>
      <c r="N217" s="41"/>
      <c r="O217" s="41"/>
      <c r="P217" s="19"/>
      <c r="Q217" s="19"/>
    </row>
    <row r="218" spans="1:18" ht="35.25" customHeight="1" x14ac:dyDescent="0.2">
      <c r="A218" s="14">
        <v>6</v>
      </c>
      <c r="B218" s="202" t="s">
        <v>153</v>
      </c>
      <c r="C218" s="202"/>
      <c r="D218" s="118" t="s">
        <v>18</v>
      </c>
      <c r="E218" s="15">
        <v>8</v>
      </c>
      <c r="F218" s="118"/>
      <c r="G218" s="119"/>
      <c r="H218" s="119"/>
      <c r="I218" s="120"/>
      <c r="J218" s="197">
        <f t="shared" si="24"/>
        <v>0</v>
      </c>
      <c r="K218" s="121"/>
      <c r="L218" s="17">
        <f t="shared" si="25"/>
        <v>0</v>
      </c>
      <c r="M218" s="17">
        <f t="shared" si="26"/>
        <v>0</v>
      </c>
      <c r="N218" s="41"/>
      <c r="O218" s="41"/>
      <c r="P218" s="19"/>
      <c r="Q218" s="19"/>
    </row>
    <row r="219" spans="1:18" s="3" customFormat="1" ht="13.5" customHeight="1" x14ac:dyDescent="0.2">
      <c r="A219" s="98"/>
      <c r="B219" s="125"/>
      <c r="C219" s="125"/>
      <c r="D219" s="126"/>
      <c r="E219" s="87"/>
      <c r="F219" s="87"/>
      <c r="G219" s="28"/>
      <c r="H219" s="28"/>
      <c r="I219" s="127"/>
      <c r="J219" s="128"/>
      <c r="K219" s="129" t="s">
        <v>37</v>
      </c>
      <c r="L219" s="130">
        <f>SUM(L210:L214)</f>
        <v>0</v>
      </c>
      <c r="M219" s="131">
        <f>SUM(M210:M214)</f>
        <v>0</v>
      </c>
      <c r="N219" s="33"/>
      <c r="O219" s="33"/>
    </row>
    <row r="220" spans="1:18" s="3" customFormat="1" ht="16.5" customHeight="1" x14ac:dyDescent="0.2">
      <c r="A220" s="98"/>
      <c r="B220" s="125"/>
      <c r="C220" s="125"/>
      <c r="D220" s="126"/>
      <c r="E220" s="87"/>
      <c r="F220" s="87"/>
      <c r="G220" s="28"/>
      <c r="H220" s="28"/>
      <c r="I220" s="127"/>
      <c r="J220" s="128"/>
      <c r="K220" s="30" t="s">
        <v>38</v>
      </c>
      <c r="L220" s="65">
        <f>L219/5</f>
        <v>0</v>
      </c>
      <c r="M220" s="65">
        <f>M219/5</f>
        <v>0</v>
      </c>
      <c r="N220" s="34"/>
      <c r="O220" s="34"/>
    </row>
    <row r="221" spans="1:18" s="3" customFormat="1" ht="15.75" customHeight="1" x14ac:dyDescent="0.2">
      <c r="A221" s="98"/>
      <c r="C221" s="125"/>
      <c r="D221" s="126"/>
      <c r="E221" s="87"/>
      <c r="F221" s="87"/>
      <c r="G221" s="28"/>
      <c r="H221" s="28"/>
      <c r="I221" s="127"/>
      <c r="J221" s="128"/>
      <c r="K221" s="30" t="s">
        <v>39</v>
      </c>
      <c r="L221" s="65">
        <f>SUM(L219*1.2)</f>
        <v>0</v>
      </c>
      <c r="M221" s="65">
        <f>M219*1.2</f>
        <v>0</v>
      </c>
      <c r="N221" s="34"/>
      <c r="O221" s="34"/>
    </row>
    <row r="222" spans="1:18" s="3" customFormat="1" ht="25.5" customHeight="1" x14ac:dyDescent="0.2">
      <c r="A222" s="98"/>
      <c r="B222" s="125"/>
      <c r="C222" s="125"/>
      <c r="D222" s="126"/>
      <c r="E222" s="87"/>
      <c r="F222" s="87"/>
      <c r="G222" s="28"/>
      <c r="H222" s="28"/>
      <c r="I222" s="127"/>
      <c r="J222" s="128"/>
      <c r="K222" s="72"/>
      <c r="L222" s="34"/>
      <c r="M222" s="34"/>
      <c r="N222" s="34"/>
      <c r="O222" s="34"/>
    </row>
    <row r="223" spans="1:18" s="3" customFormat="1" x14ac:dyDescent="0.2">
      <c r="A223" s="98"/>
      <c r="B223" s="132" t="s">
        <v>154</v>
      </c>
      <c r="C223" s="126"/>
      <c r="D223" s="126"/>
      <c r="E223" s="87"/>
      <c r="F223" s="87"/>
      <c r="G223" s="28"/>
      <c r="H223" s="28"/>
      <c r="I223" s="127"/>
      <c r="J223" s="128"/>
      <c r="K223" s="72"/>
      <c r="L223" s="34"/>
      <c r="M223" s="34"/>
      <c r="N223" s="34"/>
      <c r="O223" s="34"/>
    </row>
    <row r="224" spans="1:18" ht="105" customHeight="1" x14ac:dyDescent="0.2">
      <c r="A224" s="82" t="s">
        <v>1</v>
      </c>
      <c r="B224" s="201" t="s">
        <v>2</v>
      </c>
      <c r="C224" s="201"/>
      <c r="D224" s="9" t="s">
        <v>3</v>
      </c>
      <c r="E224" s="10" t="s">
        <v>4</v>
      </c>
      <c r="F224" s="10" t="s">
        <v>5</v>
      </c>
      <c r="G224" s="10" t="s">
        <v>6</v>
      </c>
      <c r="H224" s="10" t="s">
        <v>7</v>
      </c>
      <c r="I224" s="12" t="s">
        <v>8</v>
      </c>
      <c r="J224" s="12" t="s">
        <v>9</v>
      </c>
      <c r="K224" s="9" t="s">
        <v>10</v>
      </c>
      <c r="L224" s="12" t="s">
        <v>11</v>
      </c>
      <c r="M224" s="12" t="s">
        <v>12</v>
      </c>
      <c r="N224" s="13" t="s">
        <v>13</v>
      </c>
      <c r="O224" s="13" t="s">
        <v>14</v>
      </c>
      <c r="P224" s="13" t="s">
        <v>15</v>
      </c>
      <c r="Q224" s="13" t="s">
        <v>16</v>
      </c>
      <c r="R224" s="173"/>
    </row>
    <row r="225" spans="1:18" ht="107.25" customHeight="1" x14ac:dyDescent="0.2">
      <c r="A225" s="106">
        <v>1</v>
      </c>
      <c r="B225" s="215" t="s">
        <v>155</v>
      </c>
      <c r="C225" s="215"/>
      <c r="D225" s="14" t="s">
        <v>20</v>
      </c>
      <c r="E225" s="179">
        <v>3</v>
      </c>
      <c r="F225" s="14"/>
      <c r="G225" s="15"/>
      <c r="H225" s="15"/>
      <c r="I225" s="174"/>
      <c r="J225" s="198">
        <f t="shared" ref="J225:J227" si="27">I225*K225+I225</f>
        <v>0</v>
      </c>
      <c r="K225" s="18"/>
      <c r="L225" s="17">
        <f t="shared" ref="L225:L233" si="28">E225*I225</f>
        <v>0</v>
      </c>
      <c r="M225" s="17">
        <f t="shared" ref="M225:M233" si="29">L225*K225+L225</f>
        <v>0</v>
      </c>
      <c r="N225" s="41"/>
      <c r="O225" s="41"/>
      <c r="P225" s="76"/>
      <c r="Q225" s="76"/>
      <c r="R225" s="70"/>
    </row>
    <row r="226" spans="1:18" x14ac:dyDescent="0.2">
      <c r="A226" s="106">
        <v>2</v>
      </c>
      <c r="B226" s="222" t="s">
        <v>156</v>
      </c>
      <c r="C226" s="222"/>
      <c r="D226" s="14" t="s">
        <v>20</v>
      </c>
      <c r="E226" s="179">
        <v>3</v>
      </c>
      <c r="F226" s="14"/>
      <c r="G226" s="15"/>
      <c r="H226" s="15"/>
      <c r="I226" s="175"/>
      <c r="J226" s="198">
        <f t="shared" si="27"/>
        <v>0</v>
      </c>
      <c r="K226" s="18"/>
      <c r="L226" s="17">
        <f t="shared" si="28"/>
        <v>0</v>
      </c>
      <c r="M226" s="17">
        <f t="shared" si="29"/>
        <v>0</v>
      </c>
      <c r="N226" s="41"/>
      <c r="O226" s="41"/>
      <c r="P226" s="76"/>
      <c r="Q226" s="76"/>
      <c r="R226" s="70"/>
    </row>
    <row r="227" spans="1:18" x14ac:dyDescent="0.2">
      <c r="A227" s="106">
        <v>3</v>
      </c>
      <c r="B227" s="222" t="s">
        <v>157</v>
      </c>
      <c r="C227" s="222"/>
      <c r="D227" s="14" t="s">
        <v>20</v>
      </c>
      <c r="E227" s="179">
        <v>3</v>
      </c>
      <c r="F227" s="14"/>
      <c r="G227" s="15"/>
      <c r="H227" s="15"/>
      <c r="I227" s="175"/>
      <c r="J227" s="198">
        <f t="shared" si="27"/>
        <v>0</v>
      </c>
      <c r="K227" s="18"/>
      <c r="L227" s="17">
        <f t="shared" si="28"/>
        <v>0</v>
      </c>
      <c r="M227" s="17">
        <f t="shared" si="29"/>
        <v>0</v>
      </c>
      <c r="N227" s="41"/>
      <c r="O227" s="41"/>
      <c r="P227" s="76"/>
      <c r="Q227" s="76"/>
      <c r="R227" s="70"/>
    </row>
    <row r="228" spans="1:18" ht="61.5" customHeight="1" x14ac:dyDescent="0.2">
      <c r="A228" s="106">
        <v>4</v>
      </c>
      <c r="B228" s="220" t="s">
        <v>158</v>
      </c>
      <c r="C228" s="220"/>
      <c r="D228" s="106" t="s">
        <v>20</v>
      </c>
      <c r="E228" s="179">
        <v>10</v>
      </c>
      <c r="F228" s="71"/>
      <c r="G228" s="15"/>
      <c r="H228" s="15"/>
      <c r="I228" s="175"/>
      <c r="J228" s="198">
        <f t="shared" ref="J228:J233" si="30">I228*K228+I228</f>
        <v>0</v>
      </c>
      <c r="K228" s="18"/>
      <c r="L228" s="17">
        <f t="shared" si="28"/>
        <v>0</v>
      </c>
      <c r="M228" s="17">
        <f t="shared" si="29"/>
        <v>0</v>
      </c>
      <c r="N228" s="41"/>
      <c r="O228" s="41"/>
      <c r="P228" s="42"/>
      <c r="Q228" s="19"/>
      <c r="R228" s="133"/>
    </row>
    <row r="229" spans="1:18" ht="72.75" customHeight="1" x14ac:dyDescent="0.2">
      <c r="A229" s="106">
        <v>5</v>
      </c>
      <c r="B229" s="221" t="s">
        <v>159</v>
      </c>
      <c r="C229" s="221"/>
      <c r="D229" s="106" t="s">
        <v>20</v>
      </c>
      <c r="E229" s="179">
        <v>5</v>
      </c>
      <c r="F229" s="71"/>
      <c r="G229" s="15"/>
      <c r="H229" s="15"/>
      <c r="I229" s="175"/>
      <c r="J229" s="198">
        <f t="shared" si="30"/>
        <v>0</v>
      </c>
      <c r="K229" s="18"/>
      <c r="L229" s="17">
        <f t="shared" si="28"/>
        <v>0</v>
      </c>
      <c r="M229" s="17">
        <f t="shared" si="29"/>
        <v>0</v>
      </c>
      <c r="N229" s="41"/>
      <c r="O229" s="41"/>
      <c r="P229" s="42"/>
      <c r="Q229" s="19"/>
      <c r="R229" s="133"/>
    </row>
    <row r="230" spans="1:18" ht="56.25" customHeight="1" x14ac:dyDescent="0.2">
      <c r="A230" s="106">
        <v>6</v>
      </c>
      <c r="B230" s="221" t="s">
        <v>160</v>
      </c>
      <c r="C230" s="221"/>
      <c r="D230" s="106" t="s">
        <v>20</v>
      </c>
      <c r="E230" s="179">
        <v>10</v>
      </c>
      <c r="F230" s="71"/>
      <c r="G230" s="15"/>
      <c r="H230" s="15"/>
      <c r="I230" s="175"/>
      <c r="J230" s="198">
        <f t="shared" si="30"/>
        <v>0</v>
      </c>
      <c r="K230" s="18"/>
      <c r="L230" s="17">
        <f t="shared" si="28"/>
        <v>0</v>
      </c>
      <c r="M230" s="17">
        <f t="shared" si="29"/>
        <v>0</v>
      </c>
      <c r="N230" s="41"/>
      <c r="O230" s="41"/>
      <c r="P230" s="42"/>
      <c r="Q230" s="19"/>
      <c r="R230" s="133"/>
    </row>
    <row r="231" spans="1:18" ht="26.25" customHeight="1" x14ac:dyDescent="0.2">
      <c r="A231" s="106">
        <v>7</v>
      </c>
      <c r="B231" s="215" t="s">
        <v>161</v>
      </c>
      <c r="C231" s="215"/>
      <c r="D231" s="14" t="s">
        <v>20</v>
      </c>
      <c r="E231" s="179">
        <v>10</v>
      </c>
      <c r="F231" s="39"/>
      <c r="G231" s="15"/>
      <c r="H231" s="15"/>
      <c r="I231" s="176"/>
      <c r="J231" s="198">
        <f t="shared" si="30"/>
        <v>0</v>
      </c>
      <c r="K231" s="18"/>
      <c r="L231" s="17">
        <f t="shared" si="28"/>
        <v>0</v>
      </c>
      <c r="M231" s="17">
        <f t="shared" si="29"/>
        <v>0</v>
      </c>
      <c r="N231" s="41"/>
      <c r="O231" s="41"/>
      <c r="P231" s="42"/>
      <c r="Q231" s="42"/>
      <c r="R231" s="133"/>
    </row>
    <row r="232" spans="1:18" ht="29.25" customHeight="1" x14ac:dyDescent="0.2">
      <c r="A232" s="106">
        <v>8</v>
      </c>
      <c r="B232" s="215" t="s">
        <v>162</v>
      </c>
      <c r="C232" s="215"/>
      <c r="D232" s="14" t="s">
        <v>20</v>
      </c>
      <c r="E232" s="179">
        <v>10</v>
      </c>
      <c r="F232" s="71"/>
      <c r="G232" s="15"/>
      <c r="H232" s="15"/>
      <c r="I232" s="176"/>
      <c r="J232" s="198">
        <f t="shared" si="30"/>
        <v>0</v>
      </c>
      <c r="K232" s="18"/>
      <c r="L232" s="17">
        <f t="shared" si="28"/>
        <v>0</v>
      </c>
      <c r="M232" s="17">
        <f t="shared" si="29"/>
        <v>0</v>
      </c>
      <c r="N232" s="41"/>
      <c r="O232" s="41"/>
      <c r="P232" s="42"/>
      <c r="Q232" s="42"/>
      <c r="R232" s="133"/>
    </row>
    <row r="233" spans="1:18" ht="27" customHeight="1" x14ac:dyDescent="0.2">
      <c r="A233" s="106">
        <v>9</v>
      </c>
      <c r="B233" s="215" t="s">
        <v>163</v>
      </c>
      <c r="C233" s="215"/>
      <c r="D233" s="14" t="s">
        <v>20</v>
      </c>
      <c r="E233" s="179">
        <v>10</v>
      </c>
      <c r="F233" s="71"/>
      <c r="G233" s="15"/>
      <c r="H233" s="15"/>
      <c r="I233" s="176"/>
      <c r="J233" s="198">
        <f t="shared" si="30"/>
        <v>0</v>
      </c>
      <c r="K233" s="18"/>
      <c r="L233" s="17">
        <f t="shared" si="28"/>
        <v>0</v>
      </c>
      <c r="M233" s="17">
        <f t="shared" si="29"/>
        <v>0</v>
      </c>
      <c r="N233" s="41"/>
      <c r="O233" s="41"/>
      <c r="P233" s="42"/>
      <c r="Q233" s="42"/>
      <c r="R233" s="133"/>
    </row>
    <row r="234" spans="1:18" ht="42" customHeight="1" x14ac:dyDescent="0.2">
      <c r="A234" s="106">
        <v>10</v>
      </c>
      <c r="B234" s="221" t="s">
        <v>212</v>
      </c>
      <c r="C234" s="221"/>
      <c r="D234" s="106" t="s">
        <v>20</v>
      </c>
      <c r="E234" s="179">
        <v>24</v>
      </c>
      <c r="F234" s="39"/>
      <c r="G234" s="15"/>
      <c r="H234" s="15"/>
      <c r="I234" s="177"/>
      <c r="J234" s="198">
        <f t="shared" ref="J234:J245" si="31">I234*K234+I234</f>
        <v>0</v>
      </c>
      <c r="K234" s="18"/>
      <c r="L234" s="17">
        <f t="shared" ref="L234:L245" si="32">E234*I234</f>
        <v>0</v>
      </c>
      <c r="M234" s="17">
        <f t="shared" ref="M234:M245" si="33">L234*K234+L234</f>
        <v>0</v>
      </c>
      <c r="N234" s="41"/>
      <c r="O234" s="41"/>
      <c r="P234" s="19"/>
      <c r="Q234" s="19"/>
      <c r="R234" s="133"/>
    </row>
    <row r="235" spans="1:18" ht="46.5" customHeight="1" x14ac:dyDescent="0.2">
      <c r="A235" s="106">
        <v>11</v>
      </c>
      <c r="B235" s="221" t="s">
        <v>213</v>
      </c>
      <c r="C235" s="221"/>
      <c r="D235" s="106" t="s">
        <v>20</v>
      </c>
      <c r="E235" s="179">
        <v>24</v>
      </c>
      <c r="F235" s="71"/>
      <c r="G235" s="15"/>
      <c r="H235" s="15"/>
      <c r="I235" s="177"/>
      <c r="J235" s="198">
        <f t="shared" si="31"/>
        <v>0</v>
      </c>
      <c r="K235" s="18"/>
      <c r="L235" s="17">
        <f t="shared" si="32"/>
        <v>0</v>
      </c>
      <c r="M235" s="17">
        <f t="shared" si="33"/>
        <v>0</v>
      </c>
      <c r="N235" s="41"/>
      <c r="O235" s="41"/>
      <c r="P235" s="19"/>
      <c r="Q235" s="19"/>
      <c r="R235" s="133"/>
    </row>
    <row r="236" spans="1:18" ht="54" customHeight="1" x14ac:dyDescent="0.2">
      <c r="A236" s="106">
        <v>12</v>
      </c>
      <c r="B236" s="221" t="s">
        <v>214</v>
      </c>
      <c r="C236" s="221"/>
      <c r="D236" s="106" t="s">
        <v>20</v>
      </c>
      <c r="E236" s="179">
        <v>24</v>
      </c>
      <c r="F236" s="71"/>
      <c r="G236" s="15"/>
      <c r="H236" s="15"/>
      <c r="I236" s="177"/>
      <c r="J236" s="198">
        <f t="shared" si="31"/>
        <v>0</v>
      </c>
      <c r="K236" s="18"/>
      <c r="L236" s="17">
        <f t="shared" si="32"/>
        <v>0</v>
      </c>
      <c r="M236" s="17">
        <f t="shared" si="33"/>
        <v>0</v>
      </c>
      <c r="N236" s="41"/>
      <c r="O236" s="41"/>
      <c r="P236" s="19"/>
      <c r="Q236" s="19"/>
      <c r="R236" s="133"/>
    </row>
    <row r="237" spans="1:18" ht="48" customHeight="1" x14ac:dyDescent="0.2">
      <c r="A237" s="106">
        <v>13</v>
      </c>
      <c r="B237" s="221" t="s">
        <v>215</v>
      </c>
      <c r="C237" s="221"/>
      <c r="D237" s="106" t="s">
        <v>20</v>
      </c>
      <c r="E237" s="179">
        <v>24</v>
      </c>
      <c r="F237" s="39"/>
      <c r="G237" s="15"/>
      <c r="H237" s="15"/>
      <c r="I237" s="177"/>
      <c r="J237" s="198">
        <f t="shared" si="31"/>
        <v>0</v>
      </c>
      <c r="K237" s="18"/>
      <c r="L237" s="17">
        <f t="shared" si="32"/>
        <v>0</v>
      </c>
      <c r="M237" s="17">
        <f t="shared" si="33"/>
        <v>0</v>
      </c>
      <c r="N237" s="41"/>
      <c r="O237" s="41"/>
      <c r="P237" s="19"/>
      <c r="Q237" s="19"/>
      <c r="R237" s="133"/>
    </row>
    <row r="238" spans="1:18" ht="45.75" customHeight="1" x14ac:dyDescent="0.2">
      <c r="A238" s="106">
        <v>14</v>
      </c>
      <c r="B238" s="221" t="s">
        <v>216</v>
      </c>
      <c r="C238" s="221"/>
      <c r="D238" s="106" t="s">
        <v>20</v>
      </c>
      <c r="E238" s="179">
        <v>24</v>
      </c>
      <c r="F238" s="71"/>
      <c r="G238" s="15"/>
      <c r="H238" s="15"/>
      <c r="I238" s="177"/>
      <c r="J238" s="198">
        <f t="shared" si="31"/>
        <v>0</v>
      </c>
      <c r="K238" s="18"/>
      <c r="L238" s="17">
        <f t="shared" si="32"/>
        <v>0</v>
      </c>
      <c r="M238" s="17">
        <f t="shared" si="33"/>
        <v>0</v>
      </c>
      <c r="N238" s="41"/>
      <c r="O238" s="41"/>
      <c r="P238" s="19"/>
      <c r="Q238" s="19"/>
      <c r="R238" s="133"/>
    </row>
    <row r="239" spans="1:18" ht="49.5" customHeight="1" x14ac:dyDescent="0.2">
      <c r="A239" s="106">
        <v>15</v>
      </c>
      <c r="B239" s="221" t="s">
        <v>223</v>
      </c>
      <c r="C239" s="221"/>
      <c r="D239" s="106" t="s">
        <v>20</v>
      </c>
      <c r="E239" s="179">
        <v>24</v>
      </c>
      <c r="F239" s="71"/>
      <c r="G239" s="15"/>
      <c r="H239" s="15"/>
      <c r="I239" s="177"/>
      <c r="J239" s="198">
        <f t="shared" si="31"/>
        <v>0</v>
      </c>
      <c r="K239" s="18"/>
      <c r="L239" s="17">
        <f t="shared" si="32"/>
        <v>0</v>
      </c>
      <c r="M239" s="17">
        <f t="shared" si="33"/>
        <v>0</v>
      </c>
      <c r="N239" s="41"/>
      <c r="O239" s="41"/>
      <c r="P239" s="19"/>
      <c r="Q239" s="19"/>
      <c r="R239" s="133"/>
    </row>
    <row r="240" spans="1:18" ht="51.75" customHeight="1" x14ac:dyDescent="0.2">
      <c r="A240" s="106">
        <v>16</v>
      </c>
      <c r="B240" s="221" t="s">
        <v>217</v>
      </c>
      <c r="C240" s="221"/>
      <c r="D240" s="106" t="s">
        <v>20</v>
      </c>
      <c r="E240" s="179">
        <v>24</v>
      </c>
      <c r="F240" s="39"/>
      <c r="G240" s="15"/>
      <c r="H240" s="15"/>
      <c r="I240" s="177"/>
      <c r="J240" s="198">
        <f t="shared" si="31"/>
        <v>0</v>
      </c>
      <c r="K240" s="18"/>
      <c r="L240" s="17">
        <f t="shared" si="32"/>
        <v>0</v>
      </c>
      <c r="M240" s="17">
        <f t="shared" si="33"/>
        <v>0</v>
      </c>
      <c r="N240" s="41"/>
      <c r="O240" s="41"/>
      <c r="P240" s="19"/>
      <c r="Q240" s="19"/>
      <c r="R240" s="133"/>
    </row>
    <row r="241" spans="1:18" ht="54" customHeight="1" x14ac:dyDescent="0.2">
      <c r="A241" s="106">
        <v>17</v>
      </c>
      <c r="B241" s="221" t="s">
        <v>218</v>
      </c>
      <c r="C241" s="221"/>
      <c r="D241" s="106" t="s">
        <v>20</v>
      </c>
      <c r="E241" s="179">
        <v>24</v>
      </c>
      <c r="F241" s="71"/>
      <c r="G241" s="15"/>
      <c r="H241" s="15"/>
      <c r="I241" s="177"/>
      <c r="J241" s="198">
        <f t="shared" si="31"/>
        <v>0</v>
      </c>
      <c r="K241" s="18"/>
      <c r="L241" s="17">
        <f t="shared" si="32"/>
        <v>0</v>
      </c>
      <c r="M241" s="17">
        <f t="shared" si="33"/>
        <v>0</v>
      </c>
      <c r="N241" s="41"/>
      <c r="O241" s="41"/>
      <c r="P241" s="19"/>
      <c r="Q241" s="19"/>
      <c r="R241" s="133"/>
    </row>
    <row r="242" spans="1:18" ht="45.75" customHeight="1" x14ac:dyDescent="0.2">
      <c r="A242" s="106">
        <v>18</v>
      </c>
      <c r="B242" s="221" t="s">
        <v>219</v>
      </c>
      <c r="C242" s="221"/>
      <c r="D242" s="106" t="s">
        <v>20</v>
      </c>
      <c r="E242" s="179">
        <v>24</v>
      </c>
      <c r="F242" s="71"/>
      <c r="G242" s="15"/>
      <c r="H242" s="15"/>
      <c r="I242" s="177"/>
      <c r="J242" s="198">
        <f t="shared" si="31"/>
        <v>0</v>
      </c>
      <c r="K242" s="18"/>
      <c r="L242" s="17">
        <f t="shared" si="32"/>
        <v>0</v>
      </c>
      <c r="M242" s="17">
        <f t="shared" si="33"/>
        <v>0</v>
      </c>
      <c r="N242" s="41"/>
      <c r="O242" s="41"/>
      <c r="P242" s="19"/>
      <c r="Q242" s="19"/>
      <c r="R242" s="133"/>
    </row>
    <row r="243" spans="1:18" ht="55.5" customHeight="1" x14ac:dyDescent="0.2">
      <c r="A243" s="106">
        <v>19</v>
      </c>
      <c r="B243" s="221" t="s">
        <v>220</v>
      </c>
      <c r="C243" s="221"/>
      <c r="D243" s="106" t="s">
        <v>20</v>
      </c>
      <c r="E243" s="179">
        <v>24</v>
      </c>
      <c r="F243" s="39"/>
      <c r="G243" s="15"/>
      <c r="H243" s="15"/>
      <c r="I243" s="177"/>
      <c r="J243" s="198">
        <f t="shared" si="31"/>
        <v>0</v>
      </c>
      <c r="K243" s="18"/>
      <c r="L243" s="17">
        <f t="shared" si="32"/>
        <v>0</v>
      </c>
      <c r="M243" s="17">
        <f t="shared" si="33"/>
        <v>0</v>
      </c>
      <c r="N243" s="41"/>
      <c r="O243" s="41"/>
      <c r="P243" s="19"/>
      <c r="Q243" s="19"/>
      <c r="R243" s="133"/>
    </row>
    <row r="244" spans="1:18" ht="47.25" customHeight="1" x14ac:dyDescent="0.2">
      <c r="A244" s="106">
        <v>20</v>
      </c>
      <c r="B244" s="221" t="s">
        <v>221</v>
      </c>
      <c r="C244" s="221"/>
      <c r="D244" s="106" t="s">
        <v>20</v>
      </c>
      <c r="E244" s="179">
        <v>24</v>
      </c>
      <c r="F244" s="71"/>
      <c r="G244" s="15"/>
      <c r="H244" s="15"/>
      <c r="I244" s="177"/>
      <c r="J244" s="198">
        <f t="shared" si="31"/>
        <v>0</v>
      </c>
      <c r="K244" s="18"/>
      <c r="L244" s="17">
        <f t="shared" si="32"/>
        <v>0</v>
      </c>
      <c r="M244" s="17">
        <f t="shared" si="33"/>
        <v>0</v>
      </c>
      <c r="N244" s="41"/>
      <c r="O244" s="41"/>
      <c r="P244" s="19"/>
      <c r="Q244" s="19"/>
      <c r="R244" s="133"/>
    </row>
    <row r="245" spans="1:18" ht="56.25" customHeight="1" x14ac:dyDescent="0.2">
      <c r="A245" s="106">
        <v>21</v>
      </c>
      <c r="B245" s="221" t="s">
        <v>222</v>
      </c>
      <c r="C245" s="221"/>
      <c r="D245" s="106" t="s">
        <v>20</v>
      </c>
      <c r="E245" s="179">
        <v>24</v>
      </c>
      <c r="F245" s="71"/>
      <c r="G245" s="15"/>
      <c r="H245" s="15"/>
      <c r="I245" s="177"/>
      <c r="J245" s="198">
        <f t="shared" si="31"/>
        <v>0</v>
      </c>
      <c r="K245" s="18"/>
      <c r="L245" s="17">
        <f t="shared" si="32"/>
        <v>0</v>
      </c>
      <c r="M245" s="17">
        <f t="shared" si="33"/>
        <v>0</v>
      </c>
      <c r="N245" s="41"/>
      <c r="O245" s="41"/>
      <c r="P245" s="19"/>
      <c r="Q245" s="19"/>
      <c r="R245" s="133"/>
    </row>
    <row r="246" spans="1:18" x14ac:dyDescent="0.2">
      <c r="E246" s="27"/>
      <c r="F246" s="27"/>
      <c r="G246" s="28"/>
      <c r="H246" s="28"/>
      <c r="I246" s="29"/>
      <c r="J246" s="29"/>
      <c r="K246" s="30" t="s">
        <v>37</v>
      </c>
      <c r="L246" s="65">
        <f>SUM(L225:L245)</f>
        <v>0</v>
      </c>
      <c r="M246" s="66">
        <f>SUM(M225:M245)</f>
        <v>0</v>
      </c>
      <c r="N246" s="33"/>
      <c r="O246" s="33"/>
    </row>
    <row r="247" spans="1:18" x14ac:dyDescent="0.2">
      <c r="E247" s="27"/>
      <c r="F247" s="27"/>
      <c r="G247" s="28"/>
      <c r="H247" s="28"/>
      <c r="I247" s="29"/>
      <c r="J247" s="29"/>
      <c r="K247" s="30" t="s">
        <v>38</v>
      </c>
      <c r="L247" s="65">
        <f>L246/5</f>
        <v>0</v>
      </c>
      <c r="M247" s="65">
        <f>M246/5</f>
        <v>0</v>
      </c>
      <c r="N247" s="34"/>
      <c r="O247" s="34"/>
    </row>
    <row r="248" spans="1:18" x14ac:dyDescent="0.2">
      <c r="E248" s="27"/>
      <c r="F248" s="27"/>
      <c r="G248" s="28"/>
      <c r="H248" s="28"/>
      <c r="I248" s="29"/>
      <c r="J248" s="29"/>
      <c r="K248" s="30" t="s">
        <v>39</v>
      </c>
      <c r="L248" s="65">
        <f>SUM(L246*1.2)</f>
        <v>0</v>
      </c>
      <c r="M248" s="65">
        <f>M246*1.2</f>
        <v>0</v>
      </c>
      <c r="N248" s="34"/>
      <c r="O248" s="34"/>
    </row>
    <row r="249" spans="1:18" x14ac:dyDescent="0.2">
      <c r="F249" s="3"/>
      <c r="I249" s="35"/>
      <c r="J249" s="35"/>
      <c r="K249" s="3"/>
      <c r="L249" s="1"/>
      <c r="M249" s="1"/>
    </row>
    <row r="250" spans="1:18" x14ac:dyDescent="0.2">
      <c r="F250" s="3"/>
      <c r="I250" s="35"/>
      <c r="J250" s="35"/>
      <c r="K250" s="3"/>
      <c r="L250" s="1"/>
      <c r="M250" s="1"/>
    </row>
    <row r="251" spans="1:18" x14ac:dyDescent="0.2">
      <c r="B251" s="135" t="s">
        <v>224</v>
      </c>
      <c r="D251" s="136"/>
      <c r="E251" s="136"/>
      <c r="F251" s="3"/>
      <c r="I251" s="35"/>
      <c r="J251" s="35"/>
      <c r="K251" s="3"/>
      <c r="L251" s="1"/>
      <c r="M251" s="1"/>
    </row>
    <row r="252" spans="1:18" ht="91.5" customHeight="1" x14ac:dyDescent="0.2">
      <c r="A252" s="82" t="s">
        <v>1</v>
      </c>
      <c r="B252" s="216" t="s">
        <v>2</v>
      </c>
      <c r="C252" s="216"/>
      <c r="D252" s="9" t="s">
        <v>3</v>
      </c>
      <c r="E252" s="10" t="s">
        <v>4</v>
      </c>
      <c r="F252" s="10" t="s">
        <v>5</v>
      </c>
      <c r="G252" s="10" t="s">
        <v>6</v>
      </c>
      <c r="H252" s="10" t="s">
        <v>7</v>
      </c>
      <c r="I252" s="12" t="s">
        <v>8</v>
      </c>
      <c r="J252" s="12" t="s">
        <v>9</v>
      </c>
      <c r="K252" s="82" t="s">
        <v>10</v>
      </c>
      <c r="L252" s="43" t="s">
        <v>11</v>
      </c>
      <c r="M252" s="43" t="s">
        <v>12</v>
      </c>
      <c r="N252" s="13" t="s">
        <v>13</v>
      </c>
      <c r="O252" s="13" t="s">
        <v>14</v>
      </c>
      <c r="P252" s="13" t="s">
        <v>15</v>
      </c>
      <c r="Q252" s="13" t="s">
        <v>16</v>
      </c>
      <c r="R252" s="173"/>
    </row>
    <row r="253" spans="1:18" ht="81.75" customHeight="1" x14ac:dyDescent="0.2">
      <c r="A253" s="106">
        <v>1</v>
      </c>
      <c r="B253" s="223" t="s">
        <v>164</v>
      </c>
      <c r="C253" s="223"/>
      <c r="D253" s="137" t="s">
        <v>165</v>
      </c>
      <c r="E253" s="14">
        <v>480</v>
      </c>
      <c r="F253" s="71"/>
      <c r="G253" s="15"/>
      <c r="H253" s="56"/>
      <c r="I253" s="138"/>
      <c r="J253" s="196">
        <f t="shared" ref="J253:J262" si="34">I253*K253+I253</f>
        <v>0</v>
      </c>
      <c r="K253" s="18"/>
      <c r="L253" s="41">
        <f t="shared" ref="L253:L262" si="35">I253*E253</f>
        <v>0</v>
      </c>
      <c r="M253" s="41">
        <f t="shared" ref="M253:M262" si="36">L253*K253+L253</f>
        <v>0</v>
      </c>
      <c r="N253" s="41"/>
      <c r="O253" s="41"/>
      <c r="P253" s="19"/>
      <c r="Q253" s="19"/>
    </row>
    <row r="254" spans="1:18" ht="84.75" customHeight="1" x14ac:dyDescent="0.2">
      <c r="A254" s="106">
        <v>2</v>
      </c>
      <c r="B254" s="224" t="s">
        <v>166</v>
      </c>
      <c r="C254" s="224"/>
      <c r="D254" s="137" t="s">
        <v>165</v>
      </c>
      <c r="E254" s="14">
        <v>480</v>
      </c>
      <c r="F254" s="71"/>
      <c r="G254" s="15"/>
      <c r="H254" s="56"/>
      <c r="I254" s="138"/>
      <c r="J254" s="196">
        <f t="shared" si="34"/>
        <v>0</v>
      </c>
      <c r="K254" s="18"/>
      <c r="L254" s="41">
        <f t="shared" si="35"/>
        <v>0</v>
      </c>
      <c r="M254" s="41">
        <f t="shared" si="36"/>
        <v>0</v>
      </c>
      <c r="N254" s="41"/>
      <c r="O254" s="41"/>
      <c r="P254" s="19"/>
      <c r="Q254" s="19"/>
    </row>
    <row r="255" spans="1:18" ht="72.75" customHeight="1" x14ac:dyDescent="0.2">
      <c r="A255" s="106">
        <v>3</v>
      </c>
      <c r="B255" s="224" t="s">
        <v>167</v>
      </c>
      <c r="C255" s="224"/>
      <c r="D255" s="137" t="s">
        <v>165</v>
      </c>
      <c r="E255" s="14">
        <v>960</v>
      </c>
      <c r="F255" s="71"/>
      <c r="G255" s="15"/>
      <c r="H255" s="56"/>
      <c r="I255" s="138"/>
      <c r="J255" s="196">
        <f t="shared" si="34"/>
        <v>0</v>
      </c>
      <c r="K255" s="18"/>
      <c r="L255" s="41">
        <f t="shared" si="35"/>
        <v>0</v>
      </c>
      <c r="M255" s="41">
        <f t="shared" si="36"/>
        <v>0</v>
      </c>
      <c r="N255" s="41"/>
      <c r="O255" s="41"/>
      <c r="P255" s="19"/>
      <c r="Q255" s="19"/>
    </row>
    <row r="256" spans="1:18" ht="40.5" customHeight="1" x14ac:dyDescent="0.2">
      <c r="A256" s="106">
        <v>4</v>
      </c>
      <c r="B256" s="224" t="s">
        <v>168</v>
      </c>
      <c r="C256" s="224"/>
      <c r="D256" s="14" t="s">
        <v>20</v>
      </c>
      <c r="E256" s="14">
        <v>2</v>
      </c>
      <c r="F256" s="71"/>
      <c r="G256" s="15"/>
      <c r="H256" s="56"/>
      <c r="I256" s="138"/>
      <c r="J256" s="196">
        <f t="shared" si="34"/>
        <v>0</v>
      </c>
      <c r="K256" s="18"/>
      <c r="L256" s="41">
        <f t="shared" si="35"/>
        <v>0</v>
      </c>
      <c r="M256" s="41">
        <f t="shared" si="36"/>
        <v>0</v>
      </c>
      <c r="N256" s="41"/>
      <c r="O256" s="41"/>
      <c r="P256" s="19"/>
      <c r="Q256" s="19"/>
    </row>
    <row r="257" spans="1:18" ht="44.25" customHeight="1" x14ac:dyDescent="0.2">
      <c r="A257" s="106">
        <v>5</v>
      </c>
      <c r="B257" s="224" t="s">
        <v>169</v>
      </c>
      <c r="C257" s="224"/>
      <c r="D257" s="14" t="s">
        <v>20</v>
      </c>
      <c r="E257" s="14">
        <v>2</v>
      </c>
      <c r="F257" s="71"/>
      <c r="G257" s="15"/>
      <c r="H257" s="56"/>
      <c r="I257" s="138"/>
      <c r="J257" s="196">
        <f t="shared" si="34"/>
        <v>0</v>
      </c>
      <c r="K257" s="18"/>
      <c r="L257" s="41">
        <f t="shared" si="35"/>
        <v>0</v>
      </c>
      <c r="M257" s="41">
        <f t="shared" si="36"/>
        <v>0</v>
      </c>
      <c r="N257" s="41"/>
      <c r="O257" s="41"/>
      <c r="P257" s="19"/>
      <c r="Q257" s="19"/>
    </row>
    <row r="258" spans="1:18" ht="46.5" customHeight="1" x14ac:dyDescent="0.2">
      <c r="A258" s="106">
        <v>6</v>
      </c>
      <c r="B258" s="224" t="s">
        <v>170</v>
      </c>
      <c r="C258" s="224"/>
      <c r="D258" s="14" t="s">
        <v>20</v>
      </c>
      <c r="E258" s="14">
        <v>2</v>
      </c>
      <c r="F258" s="71"/>
      <c r="G258" s="15"/>
      <c r="H258" s="56"/>
      <c r="I258" s="138"/>
      <c r="J258" s="196">
        <f t="shared" si="34"/>
        <v>0</v>
      </c>
      <c r="K258" s="18"/>
      <c r="L258" s="41">
        <f t="shared" si="35"/>
        <v>0</v>
      </c>
      <c r="M258" s="41">
        <f t="shared" si="36"/>
        <v>0</v>
      </c>
      <c r="N258" s="41"/>
      <c r="O258" s="41"/>
      <c r="P258" s="19"/>
      <c r="Q258" s="19"/>
    </row>
    <row r="259" spans="1:18" ht="102" customHeight="1" x14ac:dyDescent="0.2">
      <c r="A259" s="106">
        <v>7</v>
      </c>
      <c r="B259" s="224" t="s">
        <v>238</v>
      </c>
      <c r="C259" s="224"/>
      <c r="D259" s="14" t="s">
        <v>20</v>
      </c>
      <c r="E259" s="14">
        <v>80</v>
      </c>
      <c r="F259" s="71"/>
      <c r="G259" s="10"/>
      <c r="H259" s="139"/>
      <c r="I259" s="138"/>
      <c r="J259" s="196">
        <f t="shared" si="34"/>
        <v>0</v>
      </c>
      <c r="K259" s="18"/>
      <c r="L259" s="41">
        <f t="shared" si="35"/>
        <v>0</v>
      </c>
      <c r="M259" s="41">
        <f t="shared" si="36"/>
        <v>0</v>
      </c>
      <c r="N259" s="41"/>
      <c r="O259" s="41"/>
      <c r="P259" s="19"/>
      <c r="Q259" s="19"/>
    </row>
    <row r="260" spans="1:18" ht="93" customHeight="1" x14ac:dyDescent="0.2">
      <c r="A260" s="106">
        <v>8</v>
      </c>
      <c r="B260" s="224" t="s">
        <v>237</v>
      </c>
      <c r="C260" s="224"/>
      <c r="D260" s="14" t="s">
        <v>20</v>
      </c>
      <c r="E260" s="14">
        <v>100</v>
      </c>
      <c r="F260" s="71"/>
      <c r="G260" s="10"/>
      <c r="H260" s="139"/>
      <c r="I260" s="138"/>
      <c r="J260" s="196">
        <f t="shared" si="34"/>
        <v>0</v>
      </c>
      <c r="K260" s="18"/>
      <c r="L260" s="41">
        <f t="shared" si="35"/>
        <v>0</v>
      </c>
      <c r="M260" s="41">
        <f t="shared" si="36"/>
        <v>0</v>
      </c>
      <c r="N260" s="41"/>
      <c r="O260" s="41"/>
      <c r="P260" s="19"/>
      <c r="Q260" s="19"/>
    </row>
    <row r="261" spans="1:18" ht="96" customHeight="1" x14ac:dyDescent="0.2">
      <c r="A261" s="106">
        <v>9</v>
      </c>
      <c r="B261" s="224" t="s">
        <v>239</v>
      </c>
      <c r="C261" s="224"/>
      <c r="D261" s="14" t="s">
        <v>20</v>
      </c>
      <c r="E261" s="14">
        <v>150</v>
      </c>
      <c r="F261" s="71"/>
      <c r="G261" s="10"/>
      <c r="H261" s="139"/>
      <c r="I261" s="140"/>
      <c r="J261" s="196">
        <f t="shared" si="34"/>
        <v>0</v>
      </c>
      <c r="K261" s="18"/>
      <c r="L261" s="41">
        <f t="shared" si="35"/>
        <v>0</v>
      </c>
      <c r="M261" s="41">
        <f t="shared" si="36"/>
        <v>0</v>
      </c>
      <c r="N261" s="41"/>
      <c r="O261" s="41"/>
      <c r="P261" s="19"/>
      <c r="Q261" s="19"/>
    </row>
    <row r="262" spans="1:18" ht="39" customHeight="1" x14ac:dyDescent="0.2">
      <c r="A262" s="106">
        <v>10</v>
      </c>
      <c r="B262" s="224" t="s">
        <v>171</v>
      </c>
      <c r="C262" s="224"/>
      <c r="D262" s="14" t="s">
        <v>20</v>
      </c>
      <c r="E262" s="14">
        <v>1800</v>
      </c>
      <c r="F262" s="71"/>
      <c r="G262" s="15"/>
      <c r="H262" s="56"/>
      <c r="I262" s="138"/>
      <c r="J262" s="196">
        <f t="shared" si="34"/>
        <v>0</v>
      </c>
      <c r="K262" s="18"/>
      <c r="L262" s="41">
        <f t="shared" si="35"/>
        <v>0</v>
      </c>
      <c r="M262" s="41">
        <f t="shared" si="36"/>
        <v>0</v>
      </c>
      <c r="N262" s="41"/>
      <c r="O262" s="41"/>
      <c r="P262" s="19"/>
      <c r="Q262" s="19"/>
    </row>
    <row r="263" spans="1:18" x14ac:dyDescent="0.2">
      <c r="B263" s="26"/>
      <c r="C263" s="27"/>
      <c r="D263" s="27"/>
      <c r="E263" s="27"/>
      <c r="F263" s="27"/>
      <c r="G263" s="28"/>
      <c r="H263" s="28"/>
      <c r="I263" s="29"/>
      <c r="J263" s="29"/>
      <c r="K263" s="30" t="s">
        <v>37</v>
      </c>
      <c r="L263" s="31">
        <f>SUM(L262:L262)</f>
        <v>0</v>
      </c>
      <c r="M263" s="32">
        <f>SUM(M262:M262)</f>
        <v>0</v>
      </c>
      <c r="N263" s="33"/>
      <c r="O263" s="33"/>
    </row>
    <row r="264" spans="1:18" x14ac:dyDescent="0.2">
      <c r="B264" s="26"/>
      <c r="C264" s="27"/>
      <c r="D264" s="27"/>
      <c r="E264" s="27"/>
      <c r="F264" s="27"/>
      <c r="G264" s="28"/>
      <c r="H264" s="28"/>
      <c r="I264" s="29"/>
      <c r="J264" s="29"/>
      <c r="K264" s="30" t="s">
        <v>38</v>
      </c>
      <c r="L264" s="31">
        <f>L263/5</f>
        <v>0</v>
      </c>
      <c r="M264" s="31">
        <f>M263/5</f>
        <v>0</v>
      </c>
      <c r="N264" s="34"/>
      <c r="O264" s="34"/>
    </row>
    <row r="265" spans="1:18" x14ac:dyDescent="0.2">
      <c r="B265" s="26"/>
      <c r="C265" s="27"/>
      <c r="D265" s="27"/>
      <c r="E265" s="27"/>
      <c r="F265" s="27"/>
      <c r="G265" s="28"/>
      <c r="H265" s="28"/>
      <c r="I265" s="29"/>
      <c r="J265" s="29"/>
      <c r="K265" s="30" t="s">
        <v>39</v>
      </c>
      <c r="L265" s="31">
        <f>SUM(L263*1.2)</f>
        <v>0</v>
      </c>
      <c r="M265" s="31">
        <f>M263*1.2</f>
        <v>0</v>
      </c>
      <c r="N265" s="34"/>
      <c r="O265" s="34"/>
    </row>
    <row r="266" spans="1:18" x14ac:dyDescent="0.2">
      <c r="B266" s="26"/>
      <c r="C266" s="27"/>
      <c r="D266" s="27"/>
      <c r="E266" s="27"/>
      <c r="F266" s="27"/>
      <c r="G266" s="28"/>
      <c r="H266" s="28"/>
      <c r="I266" s="29"/>
      <c r="J266" s="29"/>
      <c r="K266" s="27"/>
      <c r="L266" s="8"/>
      <c r="M266" s="8"/>
      <c r="N266" s="134"/>
      <c r="O266" s="134"/>
    </row>
    <row r="267" spans="1:18" x14ac:dyDescent="0.2">
      <c r="B267" s="135" t="s">
        <v>225</v>
      </c>
      <c r="F267" s="3"/>
      <c r="I267" s="35"/>
      <c r="J267" s="35"/>
      <c r="K267" s="3"/>
      <c r="L267" s="1"/>
      <c r="M267" s="1"/>
    </row>
    <row r="268" spans="1:18" ht="91.5" customHeight="1" x14ac:dyDescent="0.2">
      <c r="A268" s="82" t="s">
        <v>1</v>
      </c>
      <c r="B268" s="216" t="s">
        <v>2</v>
      </c>
      <c r="C268" s="216"/>
      <c r="D268" s="9" t="s">
        <v>3</v>
      </c>
      <c r="E268" s="10" t="s">
        <v>4</v>
      </c>
      <c r="F268" s="10" t="s">
        <v>5</v>
      </c>
      <c r="G268" s="10" t="s">
        <v>6</v>
      </c>
      <c r="H268" s="10" t="s">
        <v>7</v>
      </c>
      <c r="I268" s="12" t="s">
        <v>8</v>
      </c>
      <c r="J268" s="12" t="s">
        <v>9</v>
      </c>
      <c r="K268" s="82" t="s">
        <v>10</v>
      </c>
      <c r="L268" s="43" t="s">
        <v>11</v>
      </c>
      <c r="M268" s="43" t="s">
        <v>12</v>
      </c>
      <c r="N268" s="13" t="s">
        <v>13</v>
      </c>
      <c r="O268" s="13" t="s">
        <v>14</v>
      </c>
      <c r="P268" s="13" t="s">
        <v>15</v>
      </c>
      <c r="Q268" s="13" t="s">
        <v>16</v>
      </c>
      <c r="R268" s="173"/>
    </row>
    <row r="269" spans="1:18" ht="33.75" customHeight="1" x14ac:dyDescent="0.2">
      <c r="A269" s="106">
        <v>1</v>
      </c>
      <c r="B269" s="215" t="s">
        <v>172</v>
      </c>
      <c r="C269" s="215"/>
      <c r="D269" s="106" t="s">
        <v>20</v>
      </c>
      <c r="E269" s="14">
        <v>20</v>
      </c>
      <c r="F269" s="141"/>
      <c r="G269" s="118"/>
      <c r="H269" s="118"/>
      <c r="I269" s="142"/>
      <c r="J269" s="197">
        <f>I269*K269+I269</f>
        <v>0</v>
      </c>
      <c r="K269" s="121"/>
      <c r="L269" s="17">
        <f>E269*I269</f>
        <v>0</v>
      </c>
      <c r="M269" s="17">
        <f>L269*K269+L269</f>
        <v>0</v>
      </c>
      <c r="N269" s="41"/>
      <c r="O269" s="41"/>
      <c r="P269" s="19"/>
      <c r="Q269" s="19"/>
      <c r="R269" s="38"/>
    </row>
    <row r="270" spans="1:18" ht="39" customHeight="1" x14ac:dyDescent="0.2">
      <c r="A270" s="106">
        <v>2</v>
      </c>
      <c r="B270" s="215" t="s">
        <v>173</v>
      </c>
      <c r="C270" s="215"/>
      <c r="D270" s="106" t="s">
        <v>20</v>
      </c>
      <c r="E270" s="14">
        <v>20</v>
      </c>
      <c r="F270" s="117"/>
      <c r="G270" s="118"/>
      <c r="H270" s="118"/>
      <c r="I270" s="142"/>
      <c r="J270" s="197">
        <f>I270*K270+I270</f>
        <v>0</v>
      </c>
      <c r="K270" s="121"/>
      <c r="L270" s="17">
        <f>E270*I270</f>
        <v>0</v>
      </c>
      <c r="M270" s="17">
        <f>L270*K270+L270</f>
        <v>0</v>
      </c>
      <c r="N270" s="41"/>
      <c r="O270" s="41"/>
      <c r="P270" s="19"/>
      <c r="Q270" s="19"/>
      <c r="R270" s="38"/>
    </row>
    <row r="271" spans="1:18" ht="33.75" customHeight="1" x14ac:dyDescent="0.2">
      <c r="A271" s="106">
        <v>3</v>
      </c>
      <c r="B271" s="215" t="s">
        <v>174</v>
      </c>
      <c r="C271" s="215"/>
      <c r="D271" s="106" t="s">
        <v>20</v>
      </c>
      <c r="E271" s="14">
        <v>4</v>
      </c>
      <c r="F271" s="117"/>
      <c r="G271" s="118"/>
      <c r="H271" s="118"/>
      <c r="I271" s="142"/>
      <c r="J271" s="197">
        <f>I271*K271+I271</f>
        <v>0</v>
      </c>
      <c r="K271" s="121"/>
      <c r="L271" s="17">
        <f>E271*I271</f>
        <v>0</v>
      </c>
      <c r="M271" s="17">
        <f>L271*K271+L271</f>
        <v>0</v>
      </c>
      <c r="N271" s="41"/>
      <c r="O271" s="41"/>
      <c r="P271" s="19"/>
      <c r="Q271" s="19"/>
      <c r="R271" s="38"/>
    </row>
    <row r="272" spans="1:18" x14ac:dyDescent="0.2">
      <c r="F272" s="3"/>
      <c r="I272" s="35"/>
      <c r="J272" s="35"/>
      <c r="K272" s="30" t="s">
        <v>37</v>
      </c>
      <c r="L272" s="65">
        <f>SUM(L269:L271)</f>
        <v>0</v>
      </c>
      <c r="M272" s="66">
        <f>SUM(M269:M271)</f>
        <v>0</v>
      </c>
      <c r="N272" s="33"/>
      <c r="O272" s="33"/>
    </row>
    <row r="273" spans="1:18" x14ac:dyDescent="0.2">
      <c r="F273" s="3"/>
      <c r="I273" s="35"/>
      <c r="J273" s="35"/>
      <c r="K273" s="30" t="s">
        <v>38</v>
      </c>
      <c r="L273" s="65">
        <f>L272/5</f>
        <v>0</v>
      </c>
      <c r="M273" s="65">
        <f>M272/5</f>
        <v>0</v>
      </c>
      <c r="N273" s="34"/>
      <c r="O273" s="34"/>
    </row>
    <row r="274" spans="1:18" x14ac:dyDescent="0.2">
      <c r="F274" s="3"/>
      <c r="I274" s="35"/>
      <c r="J274" s="35"/>
      <c r="K274" s="30" t="s">
        <v>39</v>
      </c>
      <c r="L274" s="65">
        <f>SUM(L272*1.2)</f>
        <v>0</v>
      </c>
      <c r="M274" s="65">
        <f>M272*1.2</f>
        <v>0</v>
      </c>
      <c r="N274" s="34"/>
      <c r="O274" s="34"/>
    </row>
    <row r="275" spans="1:18" x14ac:dyDescent="0.2">
      <c r="F275" s="3"/>
      <c r="I275" s="35"/>
      <c r="J275" s="35"/>
      <c r="K275" s="27"/>
      <c r="L275" s="27"/>
      <c r="M275" s="27"/>
      <c r="N275" s="134"/>
      <c r="O275" s="134"/>
    </row>
    <row r="276" spans="1:18" x14ac:dyDescent="0.2">
      <c r="F276" s="3"/>
      <c r="I276" s="35"/>
      <c r="J276" s="35"/>
      <c r="K276" s="3"/>
      <c r="L276" s="1"/>
      <c r="M276" s="1"/>
    </row>
    <row r="277" spans="1:18" x14ac:dyDescent="0.2">
      <c r="F277" s="3"/>
      <c r="I277" s="35"/>
      <c r="J277" s="35"/>
      <c r="K277" s="3"/>
      <c r="L277" s="1"/>
      <c r="M277" s="1"/>
    </row>
    <row r="278" spans="1:18" ht="22.5" x14ac:dyDescent="0.2">
      <c r="B278" s="135" t="s">
        <v>226</v>
      </c>
      <c r="C278" s="27"/>
      <c r="D278" s="27"/>
      <c r="F278" s="3"/>
      <c r="I278" s="35"/>
      <c r="J278" s="35"/>
      <c r="K278" s="3"/>
      <c r="L278" s="1"/>
      <c r="M278" s="1"/>
    </row>
    <row r="279" spans="1:18" ht="91.5" customHeight="1" x14ac:dyDescent="0.2">
      <c r="A279" s="9" t="s">
        <v>1</v>
      </c>
      <c r="B279" s="201" t="s">
        <v>2</v>
      </c>
      <c r="C279" s="201"/>
      <c r="D279" s="9" t="s">
        <v>3</v>
      </c>
      <c r="E279" s="10" t="s">
        <v>4</v>
      </c>
      <c r="F279" s="10" t="s">
        <v>5</v>
      </c>
      <c r="G279" s="10" t="s">
        <v>6</v>
      </c>
      <c r="H279" s="10" t="s">
        <v>7</v>
      </c>
      <c r="I279" s="12" t="s">
        <v>8</v>
      </c>
      <c r="J279" s="12" t="s">
        <v>9</v>
      </c>
      <c r="K279" s="82" t="s">
        <v>10</v>
      </c>
      <c r="L279" s="43" t="s">
        <v>11</v>
      </c>
      <c r="M279" s="43" t="s">
        <v>12</v>
      </c>
      <c r="N279" s="13" t="s">
        <v>13</v>
      </c>
      <c r="O279" s="13" t="s">
        <v>14</v>
      </c>
      <c r="P279" s="13" t="s">
        <v>15</v>
      </c>
      <c r="Q279" s="13" t="s">
        <v>16</v>
      </c>
      <c r="R279" s="173"/>
    </row>
    <row r="280" spans="1:18" ht="33.75" customHeight="1" x14ac:dyDescent="0.2">
      <c r="A280" s="14">
        <v>1</v>
      </c>
      <c r="B280" s="215" t="s">
        <v>175</v>
      </c>
      <c r="C280" s="215"/>
      <c r="D280" s="14" t="s">
        <v>20</v>
      </c>
      <c r="E280" s="14">
        <v>10</v>
      </c>
      <c r="F280" s="15"/>
      <c r="G280" s="15"/>
      <c r="H280" s="15"/>
      <c r="I280" s="94"/>
      <c r="J280" s="197">
        <f t="shared" ref="J280:J286" si="37">I280*K280+I280</f>
        <v>0</v>
      </c>
      <c r="K280" s="121"/>
      <c r="L280" s="17">
        <f t="shared" ref="L280:L286" si="38">E280*I280</f>
        <v>0</v>
      </c>
      <c r="M280" s="17">
        <f t="shared" ref="M280:M286" si="39">L280*K280+L280</f>
        <v>0</v>
      </c>
      <c r="N280" s="41"/>
      <c r="O280" s="41"/>
      <c r="P280" s="19"/>
      <c r="Q280" s="19"/>
      <c r="R280" s="38"/>
    </row>
    <row r="281" spans="1:18" ht="39" customHeight="1" x14ac:dyDescent="0.2">
      <c r="A281" s="14">
        <v>2</v>
      </c>
      <c r="B281" s="215" t="s">
        <v>176</v>
      </c>
      <c r="C281" s="215"/>
      <c r="D281" s="14" t="s">
        <v>20</v>
      </c>
      <c r="E281" s="14">
        <v>20</v>
      </c>
      <c r="F281" s="14"/>
      <c r="G281" s="15"/>
      <c r="H281" s="15"/>
      <c r="I281" s="94"/>
      <c r="J281" s="197">
        <f t="shared" si="37"/>
        <v>0</v>
      </c>
      <c r="K281" s="121"/>
      <c r="L281" s="17">
        <f t="shared" si="38"/>
        <v>0</v>
      </c>
      <c r="M281" s="17">
        <f t="shared" si="39"/>
        <v>0</v>
      </c>
      <c r="N281" s="41"/>
      <c r="O281" s="41"/>
      <c r="P281" s="19"/>
      <c r="Q281" s="19"/>
      <c r="R281" s="38"/>
    </row>
    <row r="282" spans="1:18" ht="33.75" customHeight="1" x14ac:dyDescent="0.2">
      <c r="A282" s="14">
        <v>3</v>
      </c>
      <c r="B282" s="215" t="s">
        <v>233</v>
      </c>
      <c r="C282" s="215"/>
      <c r="D282" s="14" t="s">
        <v>20</v>
      </c>
      <c r="E282" s="14">
        <v>1000</v>
      </c>
      <c r="F282" s="14"/>
      <c r="G282" s="15"/>
      <c r="H282" s="15"/>
      <c r="I282" s="94"/>
      <c r="J282" s="197">
        <f t="shared" si="37"/>
        <v>0</v>
      </c>
      <c r="K282" s="121"/>
      <c r="L282" s="17">
        <f t="shared" si="38"/>
        <v>0</v>
      </c>
      <c r="M282" s="17">
        <f t="shared" si="39"/>
        <v>0</v>
      </c>
      <c r="N282" s="41"/>
      <c r="O282" s="41"/>
      <c r="P282" s="19"/>
      <c r="Q282" s="19"/>
      <c r="R282" s="38"/>
    </row>
    <row r="283" spans="1:18" ht="33.75" customHeight="1" x14ac:dyDescent="0.2">
      <c r="A283" s="14">
        <v>4</v>
      </c>
      <c r="B283" s="215" t="s">
        <v>177</v>
      </c>
      <c r="C283" s="215"/>
      <c r="D283" s="14" t="s">
        <v>20</v>
      </c>
      <c r="E283" s="14">
        <v>4</v>
      </c>
      <c r="F283" s="14"/>
      <c r="G283" s="15"/>
      <c r="H283" s="15"/>
      <c r="I283" s="94"/>
      <c r="J283" s="197">
        <f t="shared" si="37"/>
        <v>0</v>
      </c>
      <c r="K283" s="121"/>
      <c r="L283" s="17">
        <f t="shared" si="38"/>
        <v>0</v>
      </c>
      <c r="M283" s="17">
        <f t="shared" si="39"/>
        <v>0</v>
      </c>
      <c r="N283" s="41"/>
      <c r="O283" s="41"/>
      <c r="P283" s="19"/>
      <c r="Q283" s="19"/>
      <c r="R283" s="38"/>
    </row>
    <row r="284" spans="1:18" ht="33.75" customHeight="1" x14ac:dyDescent="0.2">
      <c r="A284" s="14">
        <v>5</v>
      </c>
      <c r="B284" s="215" t="s">
        <v>178</v>
      </c>
      <c r="C284" s="215"/>
      <c r="D284" s="14" t="s">
        <v>20</v>
      </c>
      <c r="E284" s="91">
        <v>5</v>
      </c>
      <c r="F284" s="94"/>
      <c r="G284" s="94"/>
      <c r="H284" s="94"/>
      <c r="I284" s="94"/>
      <c r="J284" s="197">
        <f t="shared" si="37"/>
        <v>0</v>
      </c>
      <c r="K284" s="121"/>
      <c r="L284" s="17">
        <f t="shared" si="38"/>
        <v>0</v>
      </c>
      <c r="M284" s="17">
        <f t="shared" si="39"/>
        <v>0</v>
      </c>
      <c r="N284" s="41"/>
      <c r="O284" s="41"/>
      <c r="P284" s="19"/>
      <c r="Q284" s="19"/>
      <c r="R284" s="38"/>
    </row>
    <row r="285" spans="1:18" ht="39" customHeight="1" x14ac:dyDescent="0.2">
      <c r="A285" s="14">
        <v>6</v>
      </c>
      <c r="B285" s="215" t="s">
        <v>179</v>
      </c>
      <c r="C285" s="215"/>
      <c r="D285" s="14" t="s">
        <v>20</v>
      </c>
      <c r="E285" s="91">
        <v>5</v>
      </c>
      <c r="F285" s="91"/>
      <c r="G285" s="94"/>
      <c r="H285" s="94"/>
      <c r="I285" s="94"/>
      <c r="J285" s="197">
        <f t="shared" si="37"/>
        <v>0</v>
      </c>
      <c r="K285" s="121"/>
      <c r="L285" s="17">
        <f t="shared" si="38"/>
        <v>0</v>
      </c>
      <c r="M285" s="17">
        <f t="shared" si="39"/>
        <v>0</v>
      </c>
      <c r="N285" s="41"/>
      <c r="O285" s="41"/>
      <c r="P285" s="19"/>
      <c r="Q285" s="19"/>
      <c r="R285" s="38"/>
    </row>
    <row r="286" spans="1:18" ht="33.75" customHeight="1" x14ac:dyDescent="0.2">
      <c r="A286" s="14">
        <v>7</v>
      </c>
      <c r="B286" s="215" t="s">
        <v>180</v>
      </c>
      <c r="C286" s="215"/>
      <c r="D286" s="14" t="s">
        <v>20</v>
      </c>
      <c r="E286" s="14">
        <v>1</v>
      </c>
      <c r="F286" s="15"/>
      <c r="G286" s="15"/>
      <c r="H286" s="15"/>
      <c r="I286" s="94"/>
      <c r="J286" s="197">
        <f t="shared" si="37"/>
        <v>0</v>
      </c>
      <c r="K286" s="121"/>
      <c r="L286" s="17">
        <f t="shared" si="38"/>
        <v>0</v>
      </c>
      <c r="M286" s="17">
        <f t="shared" si="39"/>
        <v>0</v>
      </c>
      <c r="N286" s="41"/>
      <c r="O286" s="41"/>
      <c r="P286" s="19"/>
      <c r="Q286" s="19"/>
      <c r="R286" s="38"/>
    </row>
    <row r="287" spans="1:18" x14ac:dyDescent="0.2">
      <c r="F287" s="3"/>
      <c r="I287" s="35"/>
      <c r="J287" s="35"/>
      <c r="K287" s="30" t="s">
        <v>37</v>
      </c>
      <c r="L287" s="65">
        <f>SUM(L280:L286)</f>
        <v>0</v>
      </c>
      <c r="M287" s="66">
        <f>SUM(M280:M286)</f>
        <v>0</v>
      </c>
      <c r="N287" s="33"/>
      <c r="O287" s="33"/>
    </row>
    <row r="288" spans="1:18" x14ac:dyDescent="0.2">
      <c r="F288" s="3"/>
      <c r="I288" s="35"/>
      <c r="J288" s="35"/>
      <c r="K288" s="30" t="s">
        <v>38</v>
      </c>
      <c r="L288" s="65">
        <f>L287/5</f>
        <v>0</v>
      </c>
      <c r="M288" s="65">
        <f>M287/5</f>
        <v>0</v>
      </c>
      <c r="N288" s="34"/>
      <c r="O288" s="34"/>
    </row>
    <row r="289" spans="1:18" x14ac:dyDescent="0.2">
      <c r="F289" s="3"/>
      <c r="I289" s="35"/>
      <c r="J289" s="35"/>
      <c r="K289" s="30" t="s">
        <v>39</v>
      </c>
      <c r="L289" s="65">
        <f>SUM(L287*1.2)</f>
        <v>0</v>
      </c>
      <c r="M289" s="65">
        <f>M287*1.2</f>
        <v>0</v>
      </c>
      <c r="N289" s="34"/>
      <c r="O289" s="34"/>
    </row>
    <row r="290" spans="1:18" x14ac:dyDescent="0.2">
      <c r="F290" s="3"/>
      <c r="I290" s="35"/>
      <c r="J290" s="35"/>
      <c r="K290" s="3"/>
      <c r="L290" s="3"/>
      <c r="M290" s="3"/>
    </row>
    <row r="291" spans="1:18" x14ac:dyDescent="0.2">
      <c r="F291" s="3"/>
      <c r="I291" s="35"/>
      <c r="J291" s="35"/>
      <c r="K291" s="3"/>
      <c r="L291" s="1"/>
      <c r="M291" s="1"/>
    </row>
    <row r="292" spans="1:18" x14ac:dyDescent="0.2">
      <c r="F292" s="3"/>
      <c r="I292" s="35"/>
      <c r="J292" s="35"/>
      <c r="K292" s="3"/>
      <c r="L292" s="1"/>
      <c r="M292" s="1"/>
    </row>
    <row r="293" spans="1:18" s="3" customFormat="1" x14ac:dyDescent="0.2">
      <c r="A293" s="1" t="s">
        <v>227</v>
      </c>
      <c r="B293" s="2"/>
      <c r="C293" s="104"/>
      <c r="D293" s="104"/>
      <c r="G293" s="35"/>
      <c r="H293" s="35"/>
      <c r="I293" s="1"/>
      <c r="J293" s="35"/>
      <c r="L293" s="1"/>
      <c r="M293" s="1"/>
      <c r="N293" s="1"/>
      <c r="O293" s="1"/>
    </row>
    <row r="294" spans="1:18" ht="91.5" customHeight="1" x14ac:dyDescent="0.2">
      <c r="A294" s="82" t="s">
        <v>1</v>
      </c>
      <c r="B294" s="216" t="s">
        <v>2</v>
      </c>
      <c r="C294" s="216"/>
      <c r="D294" s="9" t="s">
        <v>3</v>
      </c>
      <c r="E294" s="10" t="s">
        <v>4</v>
      </c>
      <c r="F294" s="10" t="s">
        <v>5</v>
      </c>
      <c r="G294" s="10" t="s">
        <v>6</v>
      </c>
      <c r="H294" s="10" t="s">
        <v>7</v>
      </c>
      <c r="I294" s="12" t="s">
        <v>8</v>
      </c>
      <c r="J294" s="12" t="s">
        <v>9</v>
      </c>
      <c r="K294" s="82" t="s">
        <v>10</v>
      </c>
      <c r="L294" s="43" t="s">
        <v>11</v>
      </c>
      <c r="M294" s="43" t="s">
        <v>12</v>
      </c>
      <c r="N294" s="13" t="s">
        <v>13</v>
      </c>
      <c r="O294" s="13" t="s">
        <v>14</v>
      </c>
      <c r="P294" s="13" t="s">
        <v>15</v>
      </c>
      <c r="Q294" s="13" t="s">
        <v>16</v>
      </c>
      <c r="R294" s="173"/>
    </row>
    <row r="295" spans="1:18" s="3" customFormat="1" ht="58.5" customHeight="1" x14ac:dyDescent="0.2">
      <c r="A295" s="106">
        <v>1</v>
      </c>
      <c r="B295" s="143" t="s">
        <v>181</v>
      </c>
      <c r="C295" s="144"/>
      <c r="D295" s="15" t="s">
        <v>20</v>
      </c>
      <c r="E295" s="118">
        <v>5</v>
      </c>
      <c r="F295" s="145"/>
      <c r="G295" s="118"/>
      <c r="H295" s="118"/>
      <c r="I295" s="61"/>
      <c r="J295" s="17">
        <f>I295*K295+I295</f>
        <v>0</v>
      </c>
      <c r="K295" s="110"/>
      <c r="L295" s="17">
        <f>E295*I295</f>
        <v>0</v>
      </c>
      <c r="M295" s="17">
        <f>L295*K295+L295</f>
        <v>0</v>
      </c>
      <c r="N295" s="41"/>
      <c r="O295" s="41"/>
      <c r="P295" s="117"/>
      <c r="Q295" s="117"/>
    </row>
    <row r="296" spans="1:18" x14ac:dyDescent="0.2">
      <c r="F296" s="3"/>
      <c r="I296" s="35"/>
      <c r="J296" s="35"/>
      <c r="K296" s="30" t="s">
        <v>37</v>
      </c>
      <c r="L296" s="65">
        <f>SUM(L295:L295)</f>
        <v>0</v>
      </c>
      <c r="M296" s="66">
        <f>SUM(M295:M295)</f>
        <v>0</v>
      </c>
      <c r="N296" s="33"/>
      <c r="O296" s="33"/>
    </row>
    <row r="297" spans="1:18" x14ac:dyDescent="0.2">
      <c r="F297" s="3"/>
      <c r="I297" s="35"/>
      <c r="J297" s="35"/>
      <c r="K297" s="30" t="s">
        <v>38</v>
      </c>
      <c r="L297" s="65">
        <f>L296/5</f>
        <v>0</v>
      </c>
      <c r="M297" s="65">
        <f>M296/5</f>
        <v>0</v>
      </c>
      <c r="N297" s="34"/>
      <c r="O297" s="34"/>
    </row>
    <row r="298" spans="1:18" x14ac:dyDescent="0.2">
      <c r="F298" s="3"/>
      <c r="I298" s="35"/>
      <c r="J298" s="35"/>
      <c r="K298" s="30" t="s">
        <v>39</v>
      </c>
      <c r="L298" s="65">
        <f>SUM(L296*1.2)</f>
        <v>0</v>
      </c>
      <c r="M298" s="65">
        <f>M296*1.2</f>
        <v>0</v>
      </c>
      <c r="N298" s="34"/>
      <c r="O298" s="34"/>
    </row>
    <row r="299" spans="1:18" x14ac:dyDescent="0.2">
      <c r="F299" s="3"/>
      <c r="I299" s="35"/>
      <c r="J299" s="35"/>
      <c r="K299" s="3"/>
      <c r="L299" s="3"/>
      <c r="M299" s="3"/>
    </row>
    <row r="300" spans="1:18" x14ac:dyDescent="0.2">
      <c r="F300" s="3"/>
      <c r="I300" s="35"/>
      <c r="J300" s="35"/>
      <c r="K300" s="3"/>
      <c r="L300" s="1"/>
      <c r="M300" s="1"/>
    </row>
    <row r="301" spans="1:18" s="3" customFormat="1" x14ac:dyDescent="0.2">
      <c r="A301" s="1" t="s">
        <v>228</v>
      </c>
      <c r="B301" s="2"/>
      <c r="G301" s="35"/>
      <c r="H301" s="35"/>
      <c r="I301" s="35"/>
      <c r="J301" s="35"/>
      <c r="L301" s="1"/>
      <c r="M301" s="1"/>
      <c r="N301" s="1"/>
      <c r="O301" s="1"/>
    </row>
    <row r="302" spans="1:18" ht="91.5" customHeight="1" x14ac:dyDescent="0.2">
      <c r="A302" s="82" t="s">
        <v>1</v>
      </c>
      <c r="B302" s="216" t="s">
        <v>2</v>
      </c>
      <c r="C302" s="216"/>
      <c r="D302" s="9" t="s">
        <v>3</v>
      </c>
      <c r="E302" s="10" t="s">
        <v>4</v>
      </c>
      <c r="F302" s="10" t="s">
        <v>5</v>
      </c>
      <c r="G302" s="10" t="s">
        <v>6</v>
      </c>
      <c r="H302" s="10" t="s">
        <v>7</v>
      </c>
      <c r="I302" s="12" t="s">
        <v>8</v>
      </c>
      <c r="J302" s="12" t="s">
        <v>9</v>
      </c>
      <c r="K302" s="82" t="s">
        <v>10</v>
      </c>
      <c r="L302" s="43" t="s">
        <v>11</v>
      </c>
      <c r="M302" s="43" t="s">
        <v>12</v>
      </c>
      <c r="N302" s="13" t="s">
        <v>13</v>
      </c>
      <c r="O302" s="13" t="s">
        <v>14</v>
      </c>
      <c r="P302" s="13" t="s">
        <v>15</v>
      </c>
      <c r="Q302" s="13" t="s">
        <v>16</v>
      </c>
      <c r="R302" s="173"/>
    </row>
    <row r="303" spans="1:18" ht="109.5" customHeight="1" x14ac:dyDescent="0.2">
      <c r="A303" s="106">
        <v>1</v>
      </c>
      <c r="B303" s="230" t="s">
        <v>182</v>
      </c>
      <c r="C303" s="230"/>
      <c r="D303" s="14" t="s">
        <v>20</v>
      </c>
      <c r="E303" s="15">
        <v>42</v>
      </c>
      <c r="F303" s="15"/>
      <c r="G303" s="10"/>
      <c r="H303" s="10"/>
      <c r="I303" s="22"/>
      <c r="J303" s="17">
        <f t="shared" ref="J303:J316" si="40">I303*K303+I303</f>
        <v>0</v>
      </c>
      <c r="K303" s="110"/>
      <c r="L303" s="41">
        <f t="shared" ref="L303:L316" si="41">E303*I303</f>
        <v>0</v>
      </c>
      <c r="M303" s="41">
        <f t="shared" ref="M303:M316" si="42">L303*K303+L303</f>
        <v>0</v>
      </c>
      <c r="N303" s="13"/>
      <c r="O303" s="13"/>
      <c r="P303" s="13"/>
      <c r="Q303" s="13"/>
      <c r="R303" s="38"/>
    </row>
    <row r="304" spans="1:18" ht="116.25" customHeight="1" x14ac:dyDescent="0.2">
      <c r="A304" s="106">
        <v>2</v>
      </c>
      <c r="B304" s="230" t="s">
        <v>183</v>
      </c>
      <c r="C304" s="230"/>
      <c r="D304" s="14" t="s">
        <v>20</v>
      </c>
      <c r="E304" s="15">
        <v>42</v>
      </c>
      <c r="F304" s="15"/>
      <c r="G304" s="10"/>
      <c r="H304" s="10"/>
      <c r="I304" s="22"/>
      <c r="J304" s="17">
        <f t="shared" si="40"/>
        <v>0</v>
      </c>
      <c r="K304" s="110"/>
      <c r="L304" s="41">
        <f t="shared" si="41"/>
        <v>0</v>
      </c>
      <c r="M304" s="41">
        <f t="shared" si="42"/>
        <v>0</v>
      </c>
      <c r="N304" s="13"/>
      <c r="O304" s="13"/>
      <c r="P304" s="13"/>
      <c r="Q304" s="13"/>
      <c r="R304" s="38"/>
    </row>
    <row r="305" spans="1:18" ht="114" customHeight="1" x14ac:dyDescent="0.2">
      <c r="A305" s="106">
        <v>3</v>
      </c>
      <c r="B305" s="230" t="s">
        <v>184</v>
      </c>
      <c r="C305" s="230"/>
      <c r="D305" s="14" t="s">
        <v>20</v>
      </c>
      <c r="E305" s="15">
        <v>60</v>
      </c>
      <c r="F305" s="15"/>
      <c r="G305" s="10"/>
      <c r="H305" s="10"/>
      <c r="I305" s="22"/>
      <c r="J305" s="17">
        <f t="shared" si="40"/>
        <v>0</v>
      </c>
      <c r="K305" s="110"/>
      <c r="L305" s="41">
        <f t="shared" si="41"/>
        <v>0</v>
      </c>
      <c r="M305" s="41">
        <f t="shared" si="42"/>
        <v>0</v>
      </c>
      <c r="N305" s="13"/>
      <c r="O305" s="13"/>
      <c r="P305" s="13"/>
      <c r="Q305" s="13"/>
      <c r="R305" s="38"/>
    </row>
    <row r="306" spans="1:18" ht="56.25" customHeight="1" x14ac:dyDescent="0.2">
      <c r="A306" s="106">
        <v>4</v>
      </c>
      <c r="B306" s="230" t="s">
        <v>185</v>
      </c>
      <c r="C306" s="230"/>
      <c r="D306" s="14" t="s">
        <v>20</v>
      </c>
      <c r="E306" s="15">
        <v>72</v>
      </c>
      <c r="F306" s="15"/>
      <c r="G306" s="10"/>
      <c r="H306" s="10"/>
      <c r="I306" s="22"/>
      <c r="J306" s="17">
        <f t="shared" si="40"/>
        <v>0</v>
      </c>
      <c r="K306" s="110"/>
      <c r="L306" s="41">
        <f t="shared" si="41"/>
        <v>0</v>
      </c>
      <c r="M306" s="41">
        <f t="shared" si="42"/>
        <v>0</v>
      </c>
      <c r="N306" s="13"/>
      <c r="O306" s="13"/>
      <c r="P306" s="13"/>
      <c r="Q306" s="13"/>
      <c r="R306" s="38"/>
    </row>
    <row r="307" spans="1:18" s="3" customFormat="1" ht="75.75" customHeight="1" x14ac:dyDescent="0.2">
      <c r="A307" s="106">
        <v>5</v>
      </c>
      <c r="B307" s="225" t="s">
        <v>186</v>
      </c>
      <c r="C307" s="225"/>
      <c r="D307" s="15" t="s">
        <v>20</v>
      </c>
      <c r="E307" s="15">
        <v>72</v>
      </c>
      <c r="F307" s="145"/>
      <c r="G307" s="118"/>
      <c r="H307" s="118"/>
      <c r="I307" s="61"/>
      <c r="J307" s="17">
        <f t="shared" si="40"/>
        <v>0</v>
      </c>
      <c r="K307" s="110"/>
      <c r="L307" s="41">
        <f t="shared" si="41"/>
        <v>0</v>
      </c>
      <c r="M307" s="41">
        <f t="shared" si="42"/>
        <v>0</v>
      </c>
      <c r="N307" s="41"/>
      <c r="O307" s="41"/>
      <c r="P307" s="117"/>
      <c r="Q307" s="117"/>
    </row>
    <row r="308" spans="1:18" s="3" customFormat="1" ht="75" customHeight="1" x14ac:dyDescent="0.2">
      <c r="A308" s="106">
        <v>6</v>
      </c>
      <c r="B308" s="225" t="s">
        <v>187</v>
      </c>
      <c r="C308" s="225"/>
      <c r="D308" s="15" t="s">
        <v>20</v>
      </c>
      <c r="E308" s="15">
        <v>72</v>
      </c>
      <c r="F308" s="145"/>
      <c r="G308" s="118"/>
      <c r="H308" s="118"/>
      <c r="I308" s="61"/>
      <c r="J308" s="17">
        <f t="shared" si="40"/>
        <v>0</v>
      </c>
      <c r="K308" s="110"/>
      <c r="L308" s="41">
        <f t="shared" si="41"/>
        <v>0</v>
      </c>
      <c r="M308" s="41">
        <f t="shared" si="42"/>
        <v>0</v>
      </c>
      <c r="N308" s="41"/>
      <c r="O308" s="41"/>
      <c r="P308" s="117"/>
      <c r="Q308" s="117"/>
    </row>
    <row r="309" spans="1:18" s="3" customFormat="1" ht="115.5" customHeight="1" x14ac:dyDescent="0.2">
      <c r="A309" s="106">
        <v>7</v>
      </c>
      <c r="B309" s="199" t="s">
        <v>188</v>
      </c>
      <c r="C309" s="200"/>
      <c r="D309" s="15" t="s">
        <v>20</v>
      </c>
      <c r="E309" s="15">
        <v>72</v>
      </c>
      <c r="F309" s="145"/>
      <c r="G309" s="118"/>
      <c r="H309" s="118"/>
      <c r="I309" s="61"/>
      <c r="J309" s="17">
        <f t="shared" si="40"/>
        <v>0</v>
      </c>
      <c r="K309" s="110"/>
      <c r="L309" s="41">
        <f t="shared" si="41"/>
        <v>0</v>
      </c>
      <c r="M309" s="41">
        <f t="shared" si="42"/>
        <v>0</v>
      </c>
      <c r="N309" s="41"/>
      <c r="O309" s="41"/>
      <c r="P309" s="117"/>
      <c r="Q309" s="117"/>
    </row>
    <row r="310" spans="1:18" s="3" customFormat="1" ht="77.25" customHeight="1" x14ac:dyDescent="0.2">
      <c r="A310" s="106">
        <v>8</v>
      </c>
      <c r="B310" s="225" t="s">
        <v>189</v>
      </c>
      <c r="C310" s="225"/>
      <c r="D310" s="15" t="s">
        <v>20</v>
      </c>
      <c r="E310" s="15">
        <v>72</v>
      </c>
      <c r="F310" s="145"/>
      <c r="G310" s="118"/>
      <c r="H310" s="118"/>
      <c r="I310" s="61"/>
      <c r="J310" s="17">
        <f t="shared" si="40"/>
        <v>0</v>
      </c>
      <c r="K310" s="110"/>
      <c r="L310" s="41">
        <f t="shared" si="41"/>
        <v>0</v>
      </c>
      <c r="M310" s="41">
        <f t="shared" si="42"/>
        <v>0</v>
      </c>
      <c r="N310" s="41"/>
      <c r="O310" s="41"/>
      <c r="P310" s="117"/>
      <c r="Q310" s="117"/>
    </row>
    <row r="311" spans="1:18" s="3" customFormat="1" ht="110.25" customHeight="1" x14ac:dyDescent="0.2">
      <c r="A311" s="106">
        <v>9</v>
      </c>
      <c r="B311" s="225" t="s">
        <v>190</v>
      </c>
      <c r="C311" s="225"/>
      <c r="D311" s="15" t="s">
        <v>20</v>
      </c>
      <c r="E311" s="15">
        <v>72</v>
      </c>
      <c r="F311" s="145"/>
      <c r="G311" s="118"/>
      <c r="H311" s="118"/>
      <c r="I311" s="61"/>
      <c r="J311" s="17">
        <f t="shared" si="40"/>
        <v>0</v>
      </c>
      <c r="K311" s="110"/>
      <c r="L311" s="41">
        <f t="shared" si="41"/>
        <v>0</v>
      </c>
      <c r="M311" s="41">
        <f t="shared" si="42"/>
        <v>0</v>
      </c>
      <c r="N311" s="41"/>
      <c r="O311" s="41"/>
      <c r="P311" s="117"/>
      <c r="Q311" s="117"/>
    </row>
    <row r="312" spans="1:18" s="3" customFormat="1" ht="85.5" customHeight="1" x14ac:dyDescent="0.2">
      <c r="A312" s="106">
        <v>10</v>
      </c>
      <c r="B312" s="225" t="s">
        <v>191</v>
      </c>
      <c r="C312" s="225"/>
      <c r="D312" s="15" t="s">
        <v>20</v>
      </c>
      <c r="E312" s="15">
        <v>72</v>
      </c>
      <c r="F312" s="145"/>
      <c r="G312" s="118"/>
      <c r="H312" s="118"/>
      <c r="I312" s="61"/>
      <c r="J312" s="17">
        <f t="shared" si="40"/>
        <v>0</v>
      </c>
      <c r="K312" s="110"/>
      <c r="L312" s="41">
        <f t="shared" si="41"/>
        <v>0</v>
      </c>
      <c r="M312" s="41">
        <f t="shared" si="42"/>
        <v>0</v>
      </c>
      <c r="N312" s="41"/>
      <c r="O312" s="41"/>
      <c r="P312" s="117"/>
      <c r="Q312" s="117"/>
    </row>
    <row r="313" spans="1:18" s="3" customFormat="1" ht="123.75" customHeight="1" x14ac:dyDescent="0.2">
      <c r="A313" s="163">
        <v>11</v>
      </c>
      <c r="B313" s="226" t="s">
        <v>192</v>
      </c>
      <c r="C313" s="226"/>
      <c r="D313" s="164" t="s">
        <v>20</v>
      </c>
      <c r="E313" s="164">
        <v>24</v>
      </c>
      <c r="F313" s="165"/>
      <c r="G313" s="164"/>
      <c r="H313" s="164"/>
      <c r="I313" s="166"/>
      <c r="J313" s="167">
        <f t="shared" si="40"/>
        <v>0</v>
      </c>
      <c r="K313" s="168"/>
      <c r="L313" s="169">
        <f t="shared" si="41"/>
        <v>0</v>
      </c>
      <c r="M313" s="169">
        <f t="shared" si="42"/>
        <v>0</v>
      </c>
      <c r="N313" s="169"/>
      <c r="O313" s="169"/>
      <c r="P313" s="170"/>
      <c r="Q313" s="170"/>
      <c r="R313" s="171"/>
    </row>
    <row r="314" spans="1:18" s="3" customFormat="1" ht="125.25" customHeight="1" x14ac:dyDescent="0.2">
      <c r="A314" s="163">
        <v>12</v>
      </c>
      <c r="B314" s="226" t="s">
        <v>193</v>
      </c>
      <c r="C314" s="226"/>
      <c r="D314" s="164" t="s">
        <v>20</v>
      </c>
      <c r="E314" s="164">
        <v>24</v>
      </c>
      <c r="F314" s="165"/>
      <c r="G314" s="164"/>
      <c r="H314" s="164"/>
      <c r="I314" s="166"/>
      <c r="J314" s="167">
        <f t="shared" si="40"/>
        <v>0</v>
      </c>
      <c r="K314" s="168"/>
      <c r="L314" s="169">
        <f t="shared" si="41"/>
        <v>0</v>
      </c>
      <c r="M314" s="169">
        <f t="shared" si="42"/>
        <v>0</v>
      </c>
      <c r="N314" s="169"/>
      <c r="O314" s="169"/>
      <c r="P314" s="170"/>
      <c r="Q314" s="170"/>
      <c r="R314" s="172"/>
    </row>
    <row r="315" spans="1:18" s="3" customFormat="1" ht="48" customHeight="1" x14ac:dyDescent="0.2">
      <c r="A315" s="163">
        <v>13</v>
      </c>
      <c r="B315" s="226" t="s">
        <v>194</v>
      </c>
      <c r="C315" s="226"/>
      <c r="D315" s="164" t="s">
        <v>20</v>
      </c>
      <c r="E315" s="164">
        <v>48</v>
      </c>
      <c r="F315" s="165"/>
      <c r="G315" s="164"/>
      <c r="H315" s="164"/>
      <c r="I315" s="166"/>
      <c r="J315" s="167">
        <f t="shared" si="40"/>
        <v>0</v>
      </c>
      <c r="K315" s="168"/>
      <c r="L315" s="169">
        <f t="shared" si="41"/>
        <v>0</v>
      </c>
      <c r="M315" s="169">
        <f t="shared" si="42"/>
        <v>0</v>
      </c>
      <c r="N315" s="169"/>
      <c r="O315" s="169"/>
      <c r="P315" s="170"/>
      <c r="Q315" s="170"/>
      <c r="R315" s="172"/>
    </row>
    <row r="316" spans="1:18" s="3" customFormat="1" ht="46.5" customHeight="1" x14ac:dyDescent="0.2">
      <c r="A316" s="163">
        <v>14</v>
      </c>
      <c r="B316" s="226" t="s">
        <v>194</v>
      </c>
      <c r="C316" s="226"/>
      <c r="D316" s="164" t="s">
        <v>20</v>
      </c>
      <c r="E316" s="164">
        <v>48</v>
      </c>
      <c r="F316" s="165"/>
      <c r="G316" s="164"/>
      <c r="H316" s="164"/>
      <c r="I316" s="166"/>
      <c r="J316" s="167">
        <f t="shared" si="40"/>
        <v>0</v>
      </c>
      <c r="K316" s="168"/>
      <c r="L316" s="169">
        <f t="shared" si="41"/>
        <v>0</v>
      </c>
      <c r="M316" s="169">
        <f t="shared" si="42"/>
        <v>0</v>
      </c>
      <c r="N316" s="169"/>
      <c r="O316" s="169"/>
      <c r="P316" s="170"/>
      <c r="Q316" s="170"/>
      <c r="R316" s="172"/>
    </row>
    <row r="317" spans="1:18" x14ac:dyDescent="0.2">
      <c r="F317" s="3"/>
      <c r="I317" s="35"/>
      <c r="J317" s="35"/>
      <c r="K317" s="129" t="s">
        <v>37</v>
      </c>
      <c r="L317" s="146">
        <f>SUM(L303:L316)</f>
        <v>0</v>
      </c>
      <c r="M317" s="147">
        <f>SUM(M303:M316)</f>
        <v>0</v>
      </c>
    </row>
    <row r="318" spans="1:18" x14ac:dyDescent="0.2">
      <c r="F318" s="3"/>
      <c r="I318" s="35"/>
      <c r="J318" s="35"/>
      <c r="K318" s="30" t="s">
        <v>38</v>
      </c>
      <c r="L318" s="31">
        <f>L317/5</f>
        <v>0</v>
      </c>
      <c r="M318" s="31">
        <f>M317/5</f>
        <v>0</v>
      </c>
    </row>
    <row r="319" spans="1:18" x14ac:dyDescent="0.2">
      <c r="F319" s="3"/>
      <c r="I319" s="35"/>
      <c r="J319" s="35"/>
      <c r="K319" s="30" t="s">
        <v>39</v>
      </c>
      <c r="L319" s="31">
        <f>SUM(L317*1.2)</f>
        <v>0</v>
      </c>
      <c r="M319" s="31">
        <f>M317*1.2</f>
        <v>0</v>
      </c>
    </row>
    <row r="320" spans="1:18" x14ac:dyDescent="0.2">
      <c r="F320" s="3"/>
      <c r="I320" s="35"/>
      <c r="J320" s="35"/>
      <c r="K320" s="3"/>
      <c r="L320" s="1"/>
      <c r="M320" s="1"/>
    </row>
    <row r="321" spans="1:17" x14ac:dyDescent="0.2">
      <c r="F321" s="3"/>
      <c r="I321" s="35"/>
      <c r="J321" s="35"/>
      <c r="K321" s="3"/>
      <c r="L321" s="1"/>
      <c r="M321" s="1"/>
    </row>
    <row r="322" spans="1:17" s="183" customFormat="1" x14ac:dyDescent="0.2">
      <c r="A322" s="180"/>
      <c r="B322" s="181"/>
      <c r="C322" s="182"/>
      <c r="D322" s="182"/>
      <c r="E322" s="182"/>
      <c r="G322" s="184"/>
      <c r="H322" s="184"/>
      <c r="I322" s="185"/>
      <c r="J322" s="185"/>
      <c r="K322" s="186"/>
      <c r="L322" s="187"/>
      <c r="M322" s="187"/>
      <c r="N322" s="188"/>
      <c r="O322" s="188"/>
    </row>
    <row r="323" spans="1:17" x14ac:dyDescent="0.2">
      <c r="A323" s="1" t="s">
        <v>229</v>
      </c>
      <c r="F323" s="3"/>
      <c r="G323" s="35"/>
      <c r="H323" s="35"/>
      <c r="I323" s="35"/>
      <c r="J323" s="35"/>
      <c r="K323" s="3"/>
      <c r="L323" s="1"/>
      <c r="M323" s="1"/>
      <c r="N323" s="1"/>
      <c r="O323" s="1"/>
      <c r="P323" s="3"/>
      <c r="Q323" s="3"/>
    </row>
    <row r="324" spans="1:17" ht="90" x14ac:dyDescent="0.2">
      <c r="A324" s="82" t="s">
        <v>1</v>
      </c>
      <c r="B324" s="216" t="s">
        <v>2</v>
      </c>
      <c r="C324" s="216"/>
      <c r="D324" s="82" t="s">
        <v>3</v>
      </c>
      <c r="E324" s="145" t="s">
        <v>4</v>
      </c>
      <c r="F324" s="145" t="s">
        <v>5</v>
      </c>
      <c r="G324" s="145" t="s">
        <v>6</v>
      </c>
      <c r="H324" s="145" t="s">
        <v>7</v>
      </c>
      <c r="I324" s="43" t="s">
        <v>8</v>
      </c>
      <c r="J324" s="43" t="s">
        <v>9</v>
      </c>
      <c r="K324" s="82" t="s">
        <v>10</v>
      </c>
      <c r="L324" s="43" t="s">
        <v>11</v>
      </c>
      <c r="M324" s="43" t="s">
        <v>12</v>
      </c>
      <c r="N324" s="189" t="s">
        <v>13</v>
      </c>
      <c r="O324" s="189" t="s">
        <v>14</v>
      </c>
      <c r="P324" s="189" t="s">
        <v>15</v>
      </c>
      <c r="Q324" s="189" t="s">
        <v>16</v>
      </c>
    </row>
    <row r="325" spans="1:17" ht="265.5" customHeight="1" x14ac:dyDescent="0.2">
      <c r="A325" s="106">
        <v>1</v>
      </c>
      <c r="B325" s="227" t="s">
        <v>195</v>
      </c>
      <c r="C325" s="227"/>
      <c r="D325" s="118" t="s">
        <v>20</v>
      </c>
      <c r="E325" s="118">
        <v>9</v>
      </c>
      <c r="F325" s="145"/>
      <c r="G325" s="118"/>
      <c r="H325" s="118"/>
      <c r="I325" s="190"/>
      <c r="J325" s="46">
        <f t="shared" ref="J325:J333" si="43">I325*K325+I325</f>
        <v>0</v>
      </c>
      <c r="K325" s="191"/>
      <c r="L325" s="60">
        <f t="shared" ref="L325:L333" si="44">E325*I325</f>
        <v>0</v>
      </c>
      <c r="M325" s="60">
        <f t="shared" ref="M325:M333" si="45">L325*K325+L325</f>
        <v>0</v>
      </c>
      <c r="N325" s="60"/>
      <c r="O325" s="60"/>
      <c r="P325" s="117"/>
      <c r="Q325" s="117"/>
    </row>
    <row r="326" spans="1:17" ht="114" customHeight="1" x14ac:dyDescent="0.2">
      <c r="A326" s="106">
        <v>2</v>
      </c>
      <c r="B326" s="227" t="s">
        <v>196</v>
      </c>
      <c r="C326" s="227"/>
      <c r="D326" s="118" t="s">
        <v>20</v>
      </c>
      <c r="E326" s="118">
        <v>144</v>
      </c>
      <c r="F326" s="145"/>
      <c r="G326" s="118"/>
      <c r="H326" s="118"/>
      <c r="I326" s="190"/>
      <c r="J326" s="46">
        <f t="shared" si="43"/>
        <v>0</v>
      </c>
      <c r="K326" s="191"/>
      <c r="L326" s="60">
        <f t="shared" si="44"/>
        <v>0</v>
      </c>
      <c r="M326" s="60">
        <f t="shared" si="45"/>
        <v>0</v>
      </c>
      <c r="N326" s="60"/>
      <c r="O326" s="60"/>
      <c r="P326" s="117"/>
      <c r="Q326" s="117"/>
    </row>
    <row r="327" spans="1:17" ht="211.5" customHeight="1" x14ac:dyDescent="0.2">
      <c r="A327" s="106">
        <v>3</v>
      </c>
      <c r="B327" s="227" t="s">
        <v>234</v>
      </c>
      <c r="C327" s="227"/>
      <c r="D327" s="118" t="s">
        <v>235</v>
      </c>
      <c r="E327" s="118">
        <v>24</v>
      </c>
      <c r="F327" s="118"/>
      <c r="G327" s="118"/>
      <c r="H327" s="118"/>
      <c r="I327" s="190"/>
      <c r="J327" s="46">
        <f t="shared" si="43"/>
        <v>0</v>
      </c>
      <c r="K327" s="191"/>
      <c r="L327" s="60">
        <f t="shared" si="44"/>
        <v>0</v>
      </c>
      <c r="M327" s="60">
        <f t="shared" si="45"/>
        <v>0</v>
      </c>
      <c r="N327" s="60"/>
      <c r="O327" s="60"/>
      <c r="P327" s="192"/>
      <c r="Q327" s="192"/>
    </row>
    <row r="328" spans="1:17" ht="49.5" customHeight="1" x14ac:dyDescent="0.2">
      <c r="A328" s="106">
        <v>4</v>
      </c>
      <c r="B328" s="227" t="s">
        <v>197</v>
      </c>
      <c r="C328" s="227"/>
      <c r="D328" s="118" t="s">
        <v>20</v>
      </c>
      <c r="E328" s="118">
        <v>2</v>
      </c>
      <c r="F328" s="118"/>
      <c r="G328" s="118"/>
      <c r="H328" s="118"/>
      <c r="I328" s="190"/>
      <c r="J328" s="46">
        <f t="shared" si="43"/>
        <v>0</v>
      </c>
      <c r="K328" s="191"/>
      <c r="L328" s="60">
        <f t="shared" si="44"/>
        <v>0</v>
      </c>
      <c r="M328" s="60">
        <f t="shared" si="45"/>
        <v>0</v>
      </c>
      <c r="N328" s="60"/>
      <c r="O328" s="60"/>
      <c r="P328" s="117"/>
      <c r="Q328" s="117"/>
    </row>
    <row r="329" spans="1:17" ht="72" customHeight="1" x14ac:dyDescent="0.2">
      <c r="A329" s="106">
        <v>5</v>
      </c>
      <c r="B329" s="227" t="s">
        <v>198</v>
      </c>
      <c r="C329" s="227"/>
      <c r="D329" s="118" t="s">
        <v>20</v>
      </c>
      <c r="E329" s="118">
        <v>9</v>
      </c>
      <c r="F329" s="118"/>
      <c r="G329" s="118"/>
      <c r="H329" s="118"/>
      <c r="I329" s="190"/>
      <c r="J329" s="46">
        <f t="shared" si="43"/>
        <v>0</v>
      </c>
      <c r="K329" s="191"/>
      <c r="L329" s="60">
        <f t="shared" si="44"/>
        <v>0</v>
      </c>
      <c r="M329" s="60">
        <f t="shared" si="45"/>
        <v>0</v>
      </c>
      <c r="N329" s="60"/>
      <c r="O329" s="60"/>
      <c r="P329" s="117"/>
      <c r="Q329" s="117"/>
    </row>
    <row r="330" spans="1:17" ht="50.25" customHeight="1" x14ac:dyDescent="0.2">
      <c r="A330" s="106">
        <v>6</v>
      </c>
      <c r="B330" s="227" t="s">
        <v>199</v>
      </c>
      <c r="C330" s="227"/>
      <c r="D330" s="118" t="s">
        <v>20</v>
      </c>
      <c r="E330" s="118">
        <v>30</v>
      </c>
      <c r="F330" s="118"/>
      <c r="G330" s="118"/>
      <c r="H330" s="118"/>
      <c r="I330" s="190"/>
      <c r="J330" s="46">
        <f t="shared" si="43"/>
        <v>0</v>
      </c>
      <c r="K330" s="191"/>
      <c r="L330" s="60">
        <f t="shared" si="44"/>
        <v>0</v>
      </c>
      <c r="M330" s="60">
        <f t="shared" si="45"/>
        <v>0</v>
      </c>
      <c r="N330" s="60"/>
      <c r="O330" s="60"/>
      <c r="P330" s="117"/>
      <c r="Q330" s="117"/>
    </row>
    <row r="331" spans="1:17" ht="52.5" customHeight="1" x14ac:dyDescent="0.2">
      <c r="A331" s="106">
        <v>7</v>
      </c>
      <c r="B331" s="227" t="s">
        <v>200</v>
      </c>
      <c r="C331" s="227"/>
      <c r="D331" s="118" t="s">
        <v>20</v>
      </c>
      <c r="E331" s="118">
        <v>20</v>
      </c>
      <c r="F331" s="118"/>
      <c r="G331" s="118"/>
      <c r="H331" s="118"/>
      <c r="I331" s="190"/>
      <c r="J331" s="46">
        <f t="shared" si="43"/>
        <v>0</v>
      </c>
      <c r="K331" s="191"/>
      <c r="L331" s="60">
        <f t="shared" si="44"/>
        <v>0</v>
      </c>
      <c r="M331" s="60">
        <f t="shared" si="45"/>
        <v>0</v>
      </c>
      <c r="N331" s="60"/>
      <c r="O331" s="60"/>
      <c r="P331" s="117"/>
      <c r="Q331" s="117"/>
    </row>
    <row r="332" spans="1:17" ht="42" customHeight="1" x14ac:dyDescent="0.2">
      <c r="A332" s="106">
        <v>8</v>
      </c>
      <c r="B332" s="227" t="s">
        <v>201</v>
      </c>
      <c r="C332" s="227"/>
      <c r="D332" s="118" t="s">
        <v>20</v>
      </c>
      <c r="E332" s="118">
        <v>20</v>
      </c>
      <c r="F332" s="145"/>
      <c r="G332" s="118"/>
      <c r="H332" s="118"/>
      <c r="I332" s="190"/>
      <c r="J332" s="46">
        <f t="shared" si="43"/>
        <v>0</v>
      </c>
      <c r="K332" s="191"/>
      <c r="L332" s="60">
        <f t="shared" si="44"/>
        <v>0</v>
      </c>
      <c r="M332" s="60">
        <f t="shared" si="45"/>
        <v>0</v>
      </c>
      <c r="N332" s="60"/>
      <c r="O332" s="60"/>
      <c r="P332" s="117"/>
      <c r="Q332" s="117"/>
    </row>
    <row r="333" spans="1:17" ht="51.75" customHeight="1" x14ac:dyDescent="0.2">
      <c r="A333" s="106">
        <v>9</v>
      </c>
      <c r="B333" s="227" t="s">
        <v>202</v>
      </c>
      <c r="C333" s="227"/>
      <c r="D333" s="118" t="s">
        <v>20</v>
      </c>
      <c r="E333" s="118">
        <v>20</v>
      </c>
      <c r="F333" s="145"/>
      <c r="G333" s="118"/>
      <c r="H333" s="118"/>
      <c r="I333" s="190"/>
      <c r="J333" s="46">
        <f t="shared" si="43"/>
        <v>0</v>
      </c>
      <c r="K333" s="191"/>
      <c r="L333" s="60">
        <f t="shared" si="44"/>
        <v>0</v>
      </c>
      <c r="M333" s="60">
        <f t="shared" si="45"/>
        <v>0</v>
      </c>
      <c r="N333" s="60"/>
      <c r="O333" s="60"/>
      <c r="P333" s="117"/>
      <c r="Q333" s="117"/>
    </row>
    <row r="334" spans="1:17" x14ac:dyDescent="0.2">
      <c r="K334" s="193" t="s">
        <v>37</v>
      </c>
      <c r="L334" s="194">
        <f>SUM(L325:L333)</f>
        <v>0</v>
      </c>
      <c r="M334" s="195">
        <f>SUM(M325:M333)</f>
        <v>0</v>
      </c>
    </row>
    <row r="335" spans="1:17" x14ac:dyDescent="0.2">
      <c r="K335" s="193" t="s">
        <v>38</v>
      </c>
      <c r="L335" s="194">
        <f>(L334-L327)/5</f>
        <v>0</v>
      </c>
      <c r="M335" s="194">
        <f>(M334-M327)/5</f>
        <v>0</v>
      </c>
    </row>
    <row r="336" spans="1:17" x14ac:dyDescent="0.2">
      <c r="K336" s="193" t="s">
        <v>39</v>
      </c>
      <c r="L336" s="194">
        <f>SUM(L334:L335)</f>
        <v>0</v>
      </c>
      <c r="M336" s="194">
        <f>SUM(M334:M335)</f>
        <v>0</v>
      </c>
    </row>
    <row r="337" spans="1:18" s="183" customFormat="1" x14ac:dyDescent="0.2">
      <c r="A337" s="180"/>
      <c r="B337" s="181"/>
      <c r="C337" s="182"/>
      <c r="D337" s="182"/>
      <c r="E337" s="182"/>
      <c r="G337" s="184"/>
      <c r="H337" s="184"/>
      <c r="I337" s="185"/>
      <c r="J337" s="185"/>
      <c r="K337" s="186"/>
      <c r="L337" s="187"/>
      <c r="M337" s="187"/>
      <c r="N337" s="188"/>
      <c r="O337" s="188"/>
    </row>
    <row r="338" spans="1:18" s="183" customFormat="1" x14ac:dyDescent="0.2">
      <c r="A338" s="180"/>
      <c r="B338" s="181"/>
      <c r="C338" s="182"/>
      <c r="D338" s="182"/>
      <c r="E338" s="182"/>
      <c r="G338" s="184"/>
      <c r="H338" s="184"/>
      <c r="I338" s="185"/>
      <c r="J338" s="185"/>
      <c r="K338" s="186"/>
      <c r="L338" s="187"/>
      <c r="M338" s="187"/>
      <c r="N338" s="188"/>
      <c r="O338" s="188"/>
    </row>
    <row r="339" spans="1:18" s="183" customFormat="1" x14ac:dyDescent="0.2">
      <c r="A339" s="180"/>
      <c r="B339" s="181"/>
      <c r="C339" s="182"/>
      <c r="D339" s="182"/>
      <c r="E339" s="182"/>
      <c r="G339" s="184"/>
      <c r="H339" s="184"/>
      <c r="I339" s="185"/>
      <c r="J339" s="185"/>
      <c r="K339" s="186"/>
      <c r="L339" s="187"/>
      <c r="M339" s="187"/>
      <c r="N339" s="188"/>
      <c r="O339" s="188"/>
    </row>
    <row r="341" spans="1:18" s="3" customFormat="1" x14ac:dyDescent="0.2">
      <c r="A341" s="1" t="s">
        <v>230</v>
      </c>
      <c r="B341" s="2"/>
      <c r="G341" s="35"/>
      <c r="H341" s="35"/>
      <c r="I341" s="35"/>
      <c r="J341" s="35"/>
      <c r="L341" s="1"/>
      <c r="M341" s="1"/>
      <c r="N341" s="1"/>
      <c r="O341" s="1"/>
    </row>
    <row r="342" spans="1:18" ht="91.5" customHeight="1" x14ac:dyDescent="0.2">
      <c r="A342" s="82" t="s">
        <v>1</v>
      </c>
      <c r="B342" s="216" t="s">
        <v>2</v>
      </c>
      <c r="C342" s="216"/>
      <c r="D342" s="9" t="s">
        <v>3</v>
      </c>
      <c r="E342" s="10" t="s">
        <v>4</v>
      </c>
      <c r="F342" s="10" t="s">
        <v>5</v>
      </c>
      <c r="G342" s="10" t="s">
        <v>6</v>
      </c>
      <c r="H342" s="10" t="s">
        <v>7</v>
      </c>
      <c r="I342" s="12" t="s">
        <v>8</v>
      </c>
      <c r="J342" s="12" t="s">
        <v>9</v>
      </c>
      <c r="K342" s="82" t="s">
        <v>10</v>
      </c>
      <c r="L342" s="43" t="s">
        <v>11</v>
      </c>
      <c r="M342" s="43" t="s">
        <v>12</v>
      </c>
      <c r="N342" s="13" t="s">
        <v>13</v>
      </c>
      <c r="O342" s="13" t="s">
        <v>14</v>
      </c>
      <c r="P342" s="13" t="s">
        <v>15</v>
      </c>
      <c r="Q342" s="13" t="s">
        <v>16</v>
      </c>
      <c r="R342" s="173"/>
    </row>
    <row r="343" spans="1:18" s="3" customFormat="1" ht="63" customHeight="1" x14ac:dyDescent="0.2">
      <c r="A343" s="106">
        <v>1</v>
      </c>
      <c r="B343" s="228" t="s">
        <v>203</v>
      </c>
      <c r="C343" s="229"/>
      <c r="D343" s="15" t="s">
        <v>20</v>
      </c>
      <c r="E343" s="150">
        <v>20</v>
      </c>
      <c r="F343" s="118"/>
      <c r="G343" s="118"/>
      <c r="H343" s="118"/>
      <c r="I343" s="148"/>
      <c r="J343" s="17">
        <f t="shared" ref="J343:J346" si="46">I343*K343+I343</f>
        <v>0</v>
      </c>
      <c r="K343" s="110"/>
      <c r="L343" s="41">
        <f t="shared" ref="L343:L346" si="47">E343*I343</f>
        <v>0</v>
      </c>
      <c r="M343" s="41">
        <f t="shared" ref="M343:M346" si="48">L343*K343+L343</f>
        <v>0</v>
      </c>
      <c r="N343" s="41"/>
      <c r="O343" s="41"/>
      <c r="P343" s="117"/>
      <c r="Q343" s="117"/>
    </row>
    <row r="344" spans="1:18" s="3" customFormat="1" ht="41.25" customHeight="1" x14ac:dyDescent="0.2">
      <c r="A344" s="106">
        <v>2</v>
      </c>
      <c r="B344" s="228" t="s">
        <v>204</v>
      </c>
      <c r="C344" s="229"/>
      <c r="D344" s="15" t="s">
        <v>20</v>
      </c>
      <c r="E344" s="150">
        <v>10</v>
      </c>
      <c r="F344" s="118"/>
      <c r="G344" s="118"/>
      <c r="H344" s="118"/>
      <c r="I344" s="149"/>
      <c r="J344" s="17">
        <f t="shared" si="46"/>
        <v>0</v>
      </c>
      <c r="K344" s="110"/>
      <c r="L344" s="41">
        <f t="shared" si="47"/>
        <v>0</v>
      </c>
      <c r="M344" s="41">
        <f t="shared" si="48"/>
        <v>0</v>
      </c>
      <c r="N344" s="41"/>
      <c r="O344" s="41"/>
      <c r="P344" s="117"/>
      <c r="Q344" s="117"/>
    </row>
    <row r="345" spans="1:18" s="3" customFormat="1" ht="36.75" customHeight="1" x14ac:dyDescent="0.2">
      <c r="A345" s="106">
        <v>3</v>
      </c>
      <c r="B345" s="228" t="s">
        <v>205</v>
      </c>
      <c r="C345" s="229"/>
      <c r="D345" s="15" t="s">
        <v>20</v>
      </c>
      <c r="E345" s="150">
        <v>10</v>
      </c>
      <c r="F345" s="118"/>
      <c r="G345" s="118"/>
      <c r="H345" s="118"/>
      <c r="I345" s="149"/>
      <c r="J345" s="17">
        <f t="shared" si="46"/>
        <v>0</v>
      </c>
      <c r="K345" s="110"/>
      <c r="L345" s="41">
        <f t="shared" si="47"/>
        <v>0</v>
      </c>
      <c r="M345" s="41">
        <f t="shared" si="48"/>
        <v>0</v>
      </c>
      <c r="N345" s="41"/>
      <c r="O345" s="41"/>
      <c r="P345" s="117"/>
      <c r="Q345" s="117"/>
    </row>
    <row r="346" spans="1:18" s="3" customFormat="1" ht="36.75" customHeight="1" x14ac:dyDescent="0.2">
      <c r="A346" s="106">
        <v>4</v>
      </c>
      <c r="B346" s="228" t="s">
        <v>206</v>
      </c>
      <c r="C346" s="229"/>
      <c r="D346" s="15" t="s">
        <v>20</v>
      </c>
      <c r="E346" s="150">
        <v>20</v>
      </c>
      <c r="F346" s="118"/>
      <c r="G346" s="118"/>
      <c r="H346" s="118"/>
      <c r="I346" s="149"/>
      <c r="J346" s="17">
        <f t="shared" si="46"/>
        <v>0</v>
      </c>
      <c r="K346" s="110"/>
      <c r="L346" s="41">
        <f t="shared" si="47"/>
        <v>0</v>
      </c>
      <c r="M346" s="41">
        <f t="shared" si="48"/>
        <v>0</v>
      </c>
      <c r="N346" s="41"/>
      <c r="O346" s="41"/>
      <c r="P346" s="117"/>
      <c r="Q346" s="117"/>
    </row>
    <row r="347" spans="1:18" x14ac:dyDescent="0.2">
      <c r="E347" s="151"/>
      <c r="K347" s="30" t="s">
        <v>37</v>
      </c>
      <c r="L347" s="31">
        <f>SUM(L343:L346)</f>
        <v>0</v>
      </c>
      <c r="M347" s="32">
        <f>SUM(M343:M346)</f>
        <v>0</v>
      </c>
    </row>
    <row r="348" spans="1:18" x14ac:dyDescent="0.2">
      <c r="K348" s="30" t="s">
        <v>38</v>
      </c>
      <c r="L348" s="31">
        <f>L347/5</f>
        <v>0</v>
      </c>
      <c r="M348" s="31">
        <f>M347/5</f>
        <v>0</v>
      </c>
    </row>
    <row r="349" spans="1:18" x14ac:dyDescent="0.2">
      <c r="K349" s="30" t="s">
        <v>39</v>
      </c>
      <c r="L349" s="31">
        <f>SUM(L347*1.2)</f>
        <v>0</v>
      </c>
      <c r="M349" s="31">
        <f>M347*1.2</f>
        <v>0</v>
      </c>
    </row>
    <row r="352" spans="1:18" s="3" customFormat="1" x14ac:dyDescent="0.2">
      <c r="A352" s="1" t="s">
        <v>231</v>
      </c>
      <c r="B352" s="2"/>
      <c r="G352" s="35"/>
      <c r="H352" s="35"/>
      <c r="I352" s="35"/>
      <c r="J352" s="35"/>
      <c r="L352" s="1"/>
      <c r="M352" s="1"/>
      <c r="N352" s="1"/>
      <c r="O352" s="1"/>
    </row>
    <row r="353" spans="1:17" ht="91.5" customHeight="1" x14ac:dyDescent="0.2">
      <c r="A353" s="82" t="s">
        <v>1</v>
      </c>
      <c r="B353" s="216" t="s">
        <v>2</v>
      </c>
      <c r="C353" s="216"/>
      <c r="D353" s="9" t="s">
        <v>3</v>
      </c>
      <c r="E353" s="10" t="s">
        <v>4</v>
      </c>
      <c r="F353" s="10" t="s">
        <v>5</v>
      </c>
      <c r="G353" s="10" t="s">
        <v>6</v>
      </c>
      <c r="H353" s="10" t="s">
        <v>7</v>
      </c>
      <c r="I353" s="12" t="s">
        <v>8</v>
      </c>
      <c r="J353" s="12" t="s">
        <v>9</v>
      </c>
      <c r="K353" s="82" t="s">
        <v>10</v>
      </c>
      <c r="L353" s="43" t="s">
        <v>11</v>
      </c>
      <c r="M353" s="43" t="s">
        <v>12</v>
      </c>
      <c r="N353" s="13" t="s">
        <v>13</v>
      </c>
      <c r="O353" s="13" t="s">
        <v>14</v>
      </c>
      <c r="P353" s="13" t="s">
        <v>15</v>
      </c>
      <c r="Q353" s="13" t="s">
        <v>16</v>
      </c>
    </row>
    <row r="354" spans="1:17" s="3" customFormat="1" ht="135.75" customHeight="1" x14ac:dyDescent="0.2">
      <c r="A354" s="106">
        <v>1</v>
      </c>
      <c r="B354" s="228" t="s">
        <v>207</v>
      </c>
      <c r="C354" s="229"/>
      <c r="D354" s="15" t="s">
        <v>20</v>
      </c>
      <c r="E354" s="150">
        <v>50</v>
      </c>
      <c r="F354" s="118"/>
      <c r="G354" s="118"/>
      <c r="H354" s="118"/>
      <c r="I354" s="148"/>
      <c r="J354" s="17">
        <f t="shared" ref="J354" si="49">I354*K354+I354</f>
        <v>0</v>
      </c>
      <c r="K354" s="110"/>
      <c r="L354" s="41">
        <f t="shared" ref="L354" si="50">E354*I354</f>
        <v>0</v>
      </c>
      <c r="M354" s="41">
        <f t="shared" ref="M354" si="51">L354*K354+L354</f>
        <v>0</v>
      </c>
      <c r="N354" s="41"/>
      <c r="O354" s="41"/>
      <c r="P354" s="117"/>
      <c r="Q354" s="117"/>
    </row>
    <row r="355" spans="1:17" s="3" customFormat="1" ht="81" customHeight="1" x14ac:dyDescent="0.2">
      <c r="A355" s="106">
        <v>2</v>
      </c>
      <c r="B355" s="228" t="s">
        <v>208</v>
      </c>
      <c r="C355" s="229"/>
      <c r="D355" s="15" t="s">
        <v>20</v>
      </c>
      <c r="E355" s="150">
        <v>1</v>
      </c>
      <c r="F355" s="118"/>
      <c r="G355" s="118"/>
      <c r="H355" s="118"/>
      <c r="I355" s="159" t="s">
        <v>209</v>
      </c>
      <c r="J355" s="17" t="s">
        <v>209</v>
      </c>
      <c r="K355" s="110" t="s">
        <v>209</v>
      </c>
      <c r="L355" s="41" t="s">
        <v>209</v>
      </c>
      <c r="M355" s="41" t="s">
        <v>209</v>
      </c>
      <c r="N355" s="41"/>
      <c r="O355" s="41"/>
      <c r="P355" s="117"/>
      <c r="Q355" s="117"/>
    </row>
    <row r="356" spans="1:17" s="3" customFormat="1" ht="36.75" customHeight="1" x14ac:dyDescent="0.2">
      <c r="A356" s="106">
        <v>3</v>
      </c>
      <c r="B356" s="228" t="s">
        <v>210</v>
      </c>
      <c r="C356" s="229"/>
      <c r="D356" s="15" t="s">
        <v>20</v>
      </c>
      <c r="E356" s="150">
        <v>1</v>
      </c>
      <c r="F356" s="118"/>
      <c r="G356" s="118"/>
      <c r="H356" s="118"/>
      <c r="I356" s="159" t="s">
        <v>209</v>
      </c>
      <c r="J356" s="17" t="s">
        <v>209</v>
      </c>
      <c r="K356" s="23" t="s">
        <v>209</v>
      </c>
      <c r="L356" s="41" t="s">
        <v>209</v>
      </c>
      <c r="M356" s="41" t="s">
        <v>209</v>
      </c>
      <c r="N356" s="41"/>
      <c r="O356" s="41"/>
      <c r="P356" s="117"/>
      <c r="Q356" s="117"/>
    </row>
    <row r="357" spans="1:17" customFormat="1" ht="15" x14ac:dyDescent="0.25">
      <c r="A357" s="160"/>
      <c r="B357" s="158" t="s">
        <v>211</v>
      </c>
      <c r="C357" s="152"/>
      <c r="D357" s="153"/>
      <c r="E357" s="153"/>
      <c r="G357" s="154"/>
      <c r="H357" s="155"/>
      <c r="I357" s="155"/>
      <c r="J357" s="161"/>
      <c r="K357" s="30" t="s">
        <v>37</v>
      </c>
      <c r="L357" s="31">
        <f>SUM(L353:L356)</f>
        <v>0</v>
      </c>
      <c r="M357" s="32">
        <f>SUM(M353:M356)</f>
        <v>0</v>
      </c>
    </row>
    <row r="358" spans="1:17" customFormat="1" ht="15" x14ac:dyDescent="0.25">
      <c r="A358" s="156"/>
      <c r="B358" s="157"/>
      <c r="C358" s="153"/>
      <c r="D358" s="153"/>
      <c r="E358" s="153"/>
      <c r="G358" s="154"/>
      <c r="H358" s="155"/>
      <c r="I358" s="155"/>
      <c r="J358" s="161"/>
      <c r="K358" s="30" t="s">
        <v>38</v>
      </c>
      <c r="L358" s="31">
        <f>L357/5</f>
        <v>0</v>
      </c>
      <c r="M358" s="31">
        <f>M357/5</f>
        <v>0</v>
      </c>
    </row>
    <row r="359" spans="1:17" customFormat="1" ht="15" x14ac:dyDescent="0.25">
      <c r="A359" s="156"/>
      <c r="B359" s="157"/>
      <c r="C359" s="153"/>
      <c r="D359" s="153"/>
      <c r="E359" s="153"/>
      <c r="G359" s="154"/>
      <c r="H359" s="155"/>
      <c r="I359" s="155"/>
      <c r="J359" s="161"/>
      <c r="K359" s="30" t="s">
        <v>39</v>
      </c>
      <c r="L359" s="31">
        <f>SUM(L357*1.2)</f>
        <v>0</v>
      </c>
      <c r="M359" s="31">
        <f>M357*1.2</f>
        <v>0</v>
      </c>
    </row>
    <row r="367" spans="1:17" x14ac:dyDescent="0.2">
      <c r="N367" s="178"/>
    </row>
    <row r="368" spans="1:17" x14ac:dyDescent="0.2">
      <c r="M368" s="178"/>
    </row>
    <row r="370" spans="13:13" x14ac:dyDescent="0.2">
      <c r="M370" s="178"/>
    </row>
  </sheetData>
  <mergeCells count="242">
    <mergeCell ref="B353:C353"/>
    <mergeCell ref="B354:C354"/>
    <mergeCell ref="B355:C355"/>
    <mergeCell ref="B356:C356"/>
    <mergeCell ref="B342:C342"/>
    <mergeCell ref="B343:C343"/>
    <mergeCell ref="B344:C344"/>
    <mergeCell ref="B324:C324"/>
    <mergeCell ref="B325:C325"/>
    <mergeCell ref="B326:C326"/>
    <mergeCell ref="B327:C327"/>
    <mergeCell ref="B328:C328"/>
    <mergeCell ref="B329:C329"/>
    <mergeCell ref="B330:C330"/>
    <mergeCell ref="B331:C331"/>
    <mergeCell ref="B332:C332"/>
    <mergeCell ref="B312:C312"/>
    <mergeCell ref="B313:C313"/>
    <mergeCell ref="B314:C314"/>
    <mergeCell ref="B315:C315"/>
    <mergeCell ref="B316:C316"/>
    <mergeCell ref="B333:C333"/>
    <mergeCell ref="B345:C345"/>
    <mergeCell ref="B346:C346"/>
    <mergeCell ref="B302:C302"/>
    <mergeCell ref="B303:C303"/>
    <mergeCell ref="B304:C304"/>
    <mergeCell ref="B305:C305"/>
    <mergeCell ref="B306:C306"/>
    <mergeCell ref="B307:C307"/>
    <mergeCell ref="B308:C308"/>
    <mergeCell ref="B310:C310"/>
    <mergeCell ref="B311:C311"/>
    <mergeCell ref="B279:C279"/>
    <mergeCell ref="B280:C280"/>
    <mergeCell ref="B281:C281"/>
    <mergeCell ref="B282:C282"/>
    <mergeCell ref="B283:C283"/>
    <mergeCell ref="B284:C284"/>
    <mergeCell ref="B285:C285"/>
    <mergeCell ref="B286:C286"/>
    <mergeCell ref="B294:C294"/>
    <mergeCell ref="B258:C258"/>
    <mergeCell ref="B259:C259"/>
    <mergeCell ref="B260:C260"/>
    <mergeCell ref="B261:C261"/>
    <mergeCell ref="B262:C262"/>
    <mergeCell ref="B268:C268"/>
    <mergeCell ref="B269:C269"/>
    <mergeCell ref="B270:C270"/>
    <mergeCell ref="B271:C271"/>
    <mergeCell ref="B243:C243"/>
    <mergeCell ref="B244:C244"/>
    <mergeCell ref="B245:C245"/>
    <mergeCell ref="B252:C252"/>
    <mergeCell ref="B253:C253"/>
    <mergeCell ref="B254:C254"/>
    <mergeCell ref="B255:C255"/>
    <mergeCell ref="B256:C256"/>
    <mergeCell ref="B257:C257"/>
    <mergeCell ref="B234:C234"/>
    <mergeCell ref="B235:C235"/>
    <mergeCell ref="B236:C236"/>
    <mergeCell ref="B237:C237"/>
    <mergeCell ref="B238:C238"/>
    <mergeCell ref="B239:C239"/>
    <mergeCell ref="B240:C240"/>
    <mergeCell ref="B241:C241"/>
    <mergeCell ref="B242:C242"/>
    <mergeCell ref="B228:C228"/>
    <mergeCell ref="B229:C229"/>
    <mergeCell ref="B230:C230"/>
    <mergeCell ref="B231:C231"/>
    <mergeCell ref="B232:C232"/>
    <mergeCell ref="B233:C233"/>
    <mergeCell ref="B214:C214"/>
    <mergeCell ref="B215:C215"/>
    <mergeCell ref="B216:C216"/>
    <mergeCell ref="B217:C217"/>
    <mergeCell ref="B218:C218"/>
    <mergeCell ref="B224:C224"/>
    <mergeCell ref="B225:C225"/>
    <mergeCell ref="B226:C226"/>
    <mergeCell ref="B227:C227"/>
    <mergeCell ref="B200:C200"/>
    <mergeCell ref="B201:C201"/>
    <mergeCell ref="B202:C202"/>
    <mergeCell ref="I208:K208"/>
    <mergeCell ref="B209:C209"/>
    <mergeCell ref="B210:C210"/>
    <mergeCell ref="B211:C211"/>
    <mergeCell ref="B212:C212"/>
    <mergeCell ref="B213:C213"/>
    <mergeCell ref="B180:C180"/>
    <mergeCell ref="B181:C181"/>
    <mergeCell ref="B188:C188"/>
    <mergeCell ref="B189:C189"/>
    <mergeCell ref="B190:C190"/>
    <mergeCell ref="B191:C191"/>
    <mergeCell ref="B192:C192"/>
    <mergeCell ref="B193:C193"/>
    <mergeCell ref="G199:J199"/>
    <mergeCell ref="B164:C164"/>
    <mergeCell ref="B165:C165"/>
    <mergeCell ref="B166:C166"/>
    <mergeCell ref="B167:C167"/>
    <mergeCell ref="B168:C168"/>
    <mergeCell ref="B176:C176"/>
    <mergeCell ref="B177:C177"/>
    <mergeCell ref="B178:C178"/>
    <mergeCell ref="B179:C179"/>
    <mergeCell ref="B149:C149"/>
    <mergeCell ref="B156:C156"/>
    <mergeCell ref="B157:C157"/>
    <mergeCell ref="B158:C158"/>
    <mergeCell ref="B159:C159"/>
    <mergeCell ref="B160:C160"/>
    <mergeCell ref="B161:C161"/>
    <mergeCell ref="B162:C162"/>
    <mergeCell ref="B163:C163"/>
    <mergeCell ref="A141:A142"/>
    <mergeCell ref="B141:C141"/>
    <mergeCell ref="B142:C142"/>
    <mergeCell ref="B143:C143"/>
    <mergeCell ref="B144:C144"/>
    <mergeCell ref="B145:C145"/>
    <mergeCell ref="B146:C146"/>
    <mergeCell ref="B147:C147"/>
    <mergeCell ref="B148:C148"/>
    <mergeCell ref="B126:C126"/>
    <mergeCell ref="B127:C127"/>
    <mergeCell ref="B128:C128"/>
    <mergeCell ref="B129:C129"/>
    <mergeCell ref="B130:C130"/>
    <mergeCell ref="B137:C137"/>
    <mergeCell ref="B138:C138"/>
    <mergeCell ref="B139:C139"/>
    <mergeCell ref="B140:C140"/>
    <mergeCell ref="B105:C105"/>
    <mergeCell ref="B106:C106"/>
    <mergeCell ref="B107:C107"/>
    <mergeCell ref="B114:C114"/>
    <mergeCell ref="B115:C115"/>
    <mergeCell ref="B116:C116"/>
    <mergeCell ref="B117:C117"/>
    <mergeCell ref="B118:C118"/>
    <mergeCell ref="B125:C125"/>
    <mergeCell ref="B84:C84"/>
    <mergeCell ref="B85:C85"/>
    <mergeCell ref="B92:C92"/>
    <mergeCell ref="B93:C93"/>
    <mergeCell ref="B94:C94"/>
    <mergeCell ref="B95:C95"/>
    <mergeCell ref="B96:C96"/>
    <mergeCell ref="B97:C97"/>
    <mergeCell ref="B98:C98"/>
    <mergeCell ref="B69:C69"/>
    <mergeCell ref="B70:C70"/>
    <mergeCell ref="B71:C71"/>
    <mergeCell ref="B72:C72"/>
    <mergeCell ref="B79:C79"/>
    <mergeCell ref="B80:C80"/>
    <mergeCell ref="B81:C81"/>
    <mergeCell ref="B82:C82"/>
    <mergeCell ref="B83:C83"/>
    <mergeCell ref="B60:C60"/>
    <mergeCell ref="B61:C61"/>
    <mergeCell ref="B62:C62"/>
    <mergeCell ref="B63:C63"/>
    <mergeCell ref="B64:C64"/>
    <mergeCell ref="B65:C65"/>
    <mergeCell ref="B66:C66"/>
    <mergeCell ref="B67:C67"/>
    <mergeCell ref="B68:C68"/>
    <mergeCell ref="B45:C45"/>
    <mergeCell ref="B46:C46"/>
    <mergeCell ref="B47:C47"/>
    <mergeCell ref="B48:C48"/>
    <mergeCell ref="B55:C55"/>
    <mergeCell ref="B56:C56"/>
    <mergeCell ref="B57:C57"/>
    <mergeCell ref="B58:C58"/>
    <mergeCell ref="B59:C59"/>
    <mergeCell ref="P37:P39"/>
    <mergeCell ref="Q37:Q39"/>
    <mergeCell ref="B38:C38"/>
    <mergeCell ref="B39:C39"/>
    <mergeCell ref="B40:C40"/>
    <mergeCell ref="B41:C41"/>
    <mergeCell ref="B42:C42"/>
    <mergeCell ref="B43:C43"/>
    <mergeCell ref="B44:C44"/>
    <mergeCell ref="G37:G39"/>
    <mergeCell ref="H37:H39"/>
    <mergeCell ref="I37:I39"/>
    <mergeCell ref="J37:J39"/>
    <mergeCell ref="K37:K39"/>
    <mergeCell ref="L37:L39"/>
    <mergeCell ref="M37:M39"/>
    <mergeCell ref="N37:N39"/>
    <mergeCell ref="O37:O39"/>
    <mergeCell ref="B21:C21"/>
    <mergeCell ref="B28:C28"/>
    <mergeCell ref="B29:C29"/>
    <mergeCell ref="B36:C36"/>
    <mergeCell ref="A37:A39"/>
    <mergeCell ref="B37:C37"/>
    <mergeCell ref="D37:D39"/>
    <mergeCell ref="E37:E39"/>
    <mergeCell ref="F37:F39"/>
    <mergeCell ref="I15:I20"/>
    <mergeCell ref="J15:J20"/>
    <mergeCell ref="K15:K20"/>
    <mergeCell ref="L15:L20"/>
    <mergeCell ref="M15:M20"/>
    <mergeCell ref="N15:N20"/>
    <mergeCell ref="O15:O20"/>
    <mergeCell ref="P15:P20"/>
    <mergeCell ref="Q15:Q20"/>
    <mergeCell ref="B13:C13"/>
    <mergeCell ref="B14:C14"/>
    <mergeCell ref="A15:A20"/>
    <mergeCell ref="B15:C15"/>
    <mergeCell ref="D15:D20"/>
    <mergeCell ref="E15:E20"/>
    <mergeCell ref="F15:F20"/>
    <mergeCell ref="G15:G20"/>
    <mergeCell ref="H15:H20"/>
    <mergeCell ref="B16:C16"/>
    <mergeCell ref="B17:C17"/>
    <mergeCell ref="B18:C18"/>
    <mergeCell ref="B19:C19"/>
    <mergeCell ref="B20:C20"/>
    <mergeCell ref="B4:C4"/>
    <mergeCell ref="B5:C5"/>
    <mergeCell ref="B6:C6"/>
    <mergeCell ref="B7:C7"/>
    <mergeCell ref="B8:C8"/>
    <mergeCell ref="B9:C9"/>
    <mergeCell ref="B10:C10"/>
    <mergeCell ref="B11:C11"/>
    <mergeCell ref="B12:C12"/>
  </mergeCells>
  <conditionalFormatting sqref="I56">
    <cfRule type="cellIs" dxfId="0" priority="2" operator="greaterThan">
      <formula>0</formula>
    </cfRule>
  </conditionalFormatting>
  <pageMargins left="0.23611111111111099" right="0.23611111111111099" top="0.74791666666666701" bottom="0.74861111111111101" header="0.511811023622047" footer="0.31527777777777799"/>
  <pageSetup paperSize="9" scale="59" fitToHeight="0" orientation="landscape" r:id="rId1"/>
  <headerFooter>
    <oddFooter>&amp;CStrona &amp;P</oddFooter>
  </headerFooter>
  <rowBreaks count="12" manualBreakCount="12">
    <brk id="76" max="16" man="1"/>
    <brk id="89" max="16" man="1"/>
    <brk id="102" max="16" man="1"/>
    <brk id="122" max="16" man="1"/>
    <brk id="134" max="16" man="1"/>
    <brk id="153" max="16" man="1"/>
    <brk id="185" max="16" man="1"/>
    <brk id="197" max="16" man="1"/>
    <brk id="222" max="16" man="1"/>
    <brk id="249" max="16" man="1"/>
    <brk id="291" max="16" man="1"/>
    <brk id="351" max="16" man="1"/>
  </rowBreaks>
  <ignoredErrors>
    <ignoredError sqref="L109:M109" formula="1"/>
  </ignoredErrors>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Niedzialkowska</dc:creator>
  <dc:description/>
  <cp:lastModifiedBy>Marta Kieras</cp:lastModifiedBy>
  <cp:revision>2</cp:revision>
  <cp:lastPrinted>2023-11-09T09:54:15Z</cp:lastPrinted>
  <dcterms:created xsi:type="dcterms:W3CDTF">2020-10-07T10:19:56Z</dcterms:created>
  <dcterms:modified xsi:type="dcterms:W3CDTF">2023-12-05T09:37:24Z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058493-e43f-432e-b8cc-adb7daa46640_Application">
    <vt:lpwstr>Microsoft Azure Information Protection</vt:lpwstr>
  </property>
  <property fmtid="{D5CDD505-2E9C-101B-9397-08002B2CF9AE}" pid="3" name="MSIP_Label_fd058493-e43f-432e-b8cc-adb7daa46640_ContentBits">
    <vt:lpwstr>0</vt:lpwstr>
  </property>
  <property fmtid="{D5CDD505-2E9C-101B-9397-08002B2CF9AE}" pid="4" name="MSIP_Label_fd058493-e43f-432e-b8cc-adb7daa46640_Enabled">
    <vt:lpwstr>true</vt:lpwstr>
  </property>
  <property fmtid="{D5CDD505-2E9C-101B-9397-08002B2CF9AE}" pid="5" name="MSIP_Label_fd058493-e43f-432e-b8cc-adb7daa46640_Extended_MSFT_Method">
    <vt:lpwstr>Automatic</vt:lpwstr>
  </property>
  <property fmtid="{D5CDD505-2E9C-101B-9397-08002B2CF9AE}" pid="6" name="MSIP_Label_fd058493-e43f-432e-b8cc-adb7daa46640_Method">
    <vt:lpwstr>Standard</vt:lpwstr>
  </property>
  <property fmtid="{D5CDD505-2E9C-101B-9397-08002B2CF9AE}" pid="7" name="MSIP_Label_fd058493-e43f-432e-b8cc-adb7daa46640_Name">
    <vt:lpwstr>fd058493-e43f-432e-b8cc-adb7daa46640</vt:lpwstr>
  </property>
  <property fmtid="{D5CDD505-2E9C-101B-9397-08002B2CF9AE}" pid="8" name="MSIP_Label_fd058493-e43f-432e-b8cc-adb7daa46640_Parent">
    <vt:lpwstr>97735299-2a7d-4f7d-99cc-db352b8b5a9b</vt:lpwstr>
  </property>
  <property fmtid="{D5CDD505-2E9C-101B-9397-08002B2CF9AE}" pid="9" name="MSIP_Label_fd058493-e43f-432e-b8cc-adb7daa46640_Ref">
    <vt:lpwstr>https://api.informationprotection.azure.com/api/15d1bef2-0a6a-46f9-be4c-023279325e51</vt:lpwstr>
  </property>
  <property fmtid="{D5CDD505-2E9C-101B-9397-08002B2CF9AE}" pid="10" name="MSIP_Label_fd058493-e43f-432e-b8cc-adb7daa46640_SetBy">
    <vt:lpwstr>joanna.bogodo@bbraun.com</vt:lpwstr>
  </property>
  <property fmtid="{D5CDD505-2E9C-101B-9397-08002B2CF9AE}" pid="11" name="MSIP_Label_fd058493-e43f-432e-b8cc-adb7daa46640_SetDate">
    <vt:lpwstr>2023-02-15T18:19:12Z</vt:lpwstr>
  </property>
  <property fmtid="{D5CDD505-2E9C-101B-9397-08002B2CF9AE}" pid="12" name="MSIP_Label_fd058493-e43f-432e-b8cc-adb7daa46640_SiteId">
    <vt:lpwstr>15d1bef2-0a6a-46f9-be4c-023279325e51</vt:lpwstr>
  </property>
</Properties>
</file>