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Radziejow\Desktop\Postępowania 2024\ZP.D.MR.8.2024 Woda\NOWE\"/>
    </mc:Choice>
  </mc:AlternateContent>
  <xr:revisionPtr revIDLastSave="0" documentId="13_ncr:1_{F104BD3E-8FBD-4408-8BFE-89C3C6EBE63D}" xr6:coauthVersionLast="43" xr6:coauthVersionMax="43" xr10:uidLastSave="{00000000-0000-0000-0000-000000000000}"/>
  <bookViews>
    <workbookView xWindow="-120" yWindow="-120" windowWidth="29040" windowHeight="15840" xr2:uid="{B5192B22-EB0A-453E-920F-0AEA8334DC09}"/>
  </bookViews>
  <sheets>
    <sheet name="Adresy, ilości i cykle dostaw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0" i="3" l="1"/>
  <c r="J110" i="3"/>
  <c r="K110" i="3"/>
  <c r="H110" i="3"/>
  <c r="I107" i="3"/>
  <c r="I108" i="3" s="1"/>
  <c r="J107" i="3"/>
  <c r="J108" i="3" s="1"/>
  <c r="K107" i="3"/>
  <c r="K108" i="3" s="1"/>
  <c r="H107" i="3"/>
  <c r="H108" i="3"/>
  <c r="K105" i="3"/>
  <c r="H105" i="3"/>
  <c r="I104" i="3"/>
  <c r="I105" i="3" s="1"/>
  <c r="J104" i="3"/>
  <c r="J105" i="3" s="1"/>
  <c r="K104" i="3"/>
  <c r="H104" i="3"/>
  <c r="J98" i="3"/>
  <c r="K98" i="3"/>
  <c r="I97" i="3"/>
  <c r="I98" i="3" s="1"/>
  <c r="J97" i="3"/>
  <c r="K97" i="3"/>
  <c r="H97" i="3"/>
  <c r="I39" i="3"/>
  <c r="J39" i="3"/>
  <c r="K39" i="3"/>
  <c r="I38" i="3"/>
  <c r="J38" i="3"/>
  <c r="K38" i="3"/>
  <c r="H38" i="3"/>
  <c r="H98" i="3" l="1"/>
  <c r="H39" i="3"/>
</calcChain>
</file>

<file path=xl/sharedStrings.xml><?xml version="1.0" encoding="utf-8"?>
<sst xmlns="http://schemas.openxmlformats.org/spreadsheetml/2006/main" count="702" uniqueCount="577">
  <si>
    <t>DS. "Ustronie"</t>
  </si>
  <si>
    <t>DS. "Babilon"</t>
  </si>
  <si>
    <t>DS. "Bratniak &amp; Muszelka"</t>
  </si>
  <si>
    <t>DS. "Pineska &amp; Tulipan"</t>
  </si>
  <si>
    <t>DS. "Żaczek"</t>
  </si>
  <si>
    <t>Administracja Budynków Mieszkalnych</t>
  </si>
  <si>
    <t>Centrum Współpracy Międzynarodowej</t>
  </si>
  <si>
    <t>Wydział Inżynierii Chemicznej i Procesowej</t>
  </si>
  <si>
    <t>Wydział Architektury</t>
  </si>
  <si>
    <t>Wydział Fizyki</t>
  </si>
  <si>
    <t>Wydział Matematyki i Nauk Informacyjnych</t>
  </si>
  <si>
    <t>Biblioteka Główna</t>
  </si>
  <si>
    <t>Wydział Elektryczny</t>
  </si>
  <si>
    <t>DS. "Tatrzańska"</t>
  </si>
  <si>
    <t>Szkoła Biznesu</t>
  </si>
  <si>
    <t>Centrum Studiów Zaawansowanych</t>
  </si>
  <si>
    <t>Wydział Chemiczny</t>
  </si>
  <si>
    <t>Wydział Elektroniki i Technik Informacyjnych</t>
  </si>
  <si>
    <t>Zespół Audytu Wewnętrznego</t>
  </si>
  <si>
    <t>Dział ds.. Ochrony Informacji Niejawnych i Spraw Obronnych</t>
  </si>
  <si>
    <t>BHP</t>
  </si>
  <si>
    <t>Dział Ekonomiczny</t>
  </si>
  <si>
    <t>Zespół ds. Nauki</t>
  </si>
  <si>
    <t>Dział Inwestycji i Remontów</t>
  </si>
  <si>
    <t>Dział Socjalny</t>
  </si>
  <si>
    <t>Biuro Obsługi Prawnej</t>
  </si>
  <si>
    <t>Biuro Spraw Osobowych</t>
  </si>
  <si>
    <t>Biuro Kanclerza</t>
  </si>
  <si>
    <t>Dział Płac</t>
  </si>
  <si>
    <t>Dział Centralnej Sprawozdawczości</t>
  </si>
  <si>
    <t>Dział Logistyki i Zakupów</t>
  </si>
  <si>
    <t>Michał Korlak</t>
  </si>
  <si>
    <t>Pracownia Technik Audiowizualnych</t>
  </si>
  <si>
    <t>Rzecznik Prasowy PW</t>
  </si>
  <si>
    <t>Uniwersytet Trzeciego Wieku</t>
  </si>
  <si>
    <t>Studium Języków Obcych</t>
  </si>
  <si>
    <t>Biuro Rektora</t>
  </si>
  <si>
    <t>Dział Ewidencji Studentów</t>
  </si>
  <si>
    <t>Instytut Problemów Współczesnej Cywilizacji</t>
  </si>
  <si>
    <t>Dział Inwentaryzacji</t>
  </si>
  <si>
    <t>Orkiestra Rozrywkowa</t>
  </si>
  <si>
    <t>Muzeum PW</t>
  </si>
  <si>
    <t>Straż Akademicka</t>
  </si>
  <si>
    <t>Sekcja Terenów Zielonych i Transportu</t>
  </si>
  <si>
    <t>Centrum Obsługi Projektów</t>
  </si>
  <si>
    <t>Biuro Karier</t>
  </si>
  <si>
    <t>Biuro Komunikacji i Promocji</t>
  </si>
  <si>
    <t>Dział ds. Studiów</t>
  </si>
  <si>
    <t>Dział Bezpieczeństwa Informacji</t>
  </si>
  <si>
    <t>Dział Telekomunikacji</t>
  </si>
  <si>
    <t>Biuro ds. Przyjęć na Studia</t>
  </si>
  <si>
    <t>Wydział Administracji i Nauk Społecznych</t>
  </si>
  <si>
    <t>Jacek Ślubowski - samodzielne stanowisko</t>
  </si>
  <si>
    <t>Woda mineralna gazowana 0,5l</t>
  </si>
  <si>
    <t>Woda mineralna niegazowana 0,5l</t>
  </si>
  <si>
    <t>Woda mineralna gazowana 1,5l</t>
  </si>
  <si>
    <t>Woda mineralna niegazowana 1,5l</t>
  </si>
  <si>
    <t>zgrzewki (12szt)</t>
  </si>
  <si>
    <t>zgrzewki (12szt.)</t>
  </si>
  <si>
    <t>zgrzewki (6szt)</t>
  </si>
  <si>
    <t>zgrzewki (6sz.)</t>
  </si>
  <si>
    <t>dostawa co miesiąc</t>
  </si>
  <si>
    <t>dostawa co tydzień</t>
  </si>
  <si>
    <t>Gmach Główny, Plac Politechniki 1 p. 125</t>
  </si>
  <si>
    <t>Rodzaj wody / pojemnośc / jednostka miary</t>
  </si>
  <si>
    <t>Adres dostawy</t>
  </si>
  <si>
    <t>dostawa jednorazowa</t>
  </si>
  <si>
    <t>L.p.</t>
  </si>
  <si>
    <t>(22) 234-98-61</t>
  </si>
  <si>
    <t>Karolina Ruszkowska</t>
  </si>
  <si>
    <t>karolina.ruszkowska@pw.edu.pl</t>
  </si>
  <si>
    <t>(22) 234-98-81</t>
  </si>
  <si>
    <t>mgr Rafał Byczot</t>
  </si>
  <si>
    <t>rafal.byczot@pw.edu.pl</t>
  </si>
  <si>
    <t>Edyta Wojciechowska</t>
  </si>
  <si>
    <t>edyta.wojciechowska@pw.edu.pl</t>
  </si>
  <si>
    <t>(22) 234-42-01</t>
  </si>
  <si>
    <t>mgr Justyna Andrzejkiewicz</t>
  </si>
  <si>
    <t>(22) 234-44-70</t>
  </si>
  <si>
    <t>mgr inż. Marcin Kos</t>
  </si>
  <si>
    <t>marcin.kos@pw.edu.pl</t>
  </si>
  <si>
    <t>607-70-80-31</t>
  </si>
  <si>
    <t>mgr Wanda Borkowska</t>
  </si>
  <si>
    <t>wanda.borkowska@pw.edu.pl</t>
  </si>
  <si>
    <t>(22) 234-60-02</t>
  </si>
  <si>
    <t>mgr Anna Kraśniewska</t>
  </si>
  <si>
    <t>anna.krasniewska@pw.edu.pl</t>
  </si>
  <si>
    <t>Katarzyna Lubczyńska</t>
  </si>
  <si>
    <t>katarzyna.lubczynska@pw.edu.pl</t>
  </si>
  <si>
    <t>(22) 234 82 81</t>
  </si>
  <si>
    <t>grzegorz.dymny@pw.edu.pl</t>
  </si>
  <si>
    <t>Włodzimierz Karwat</t>
  </si>
  <si>
    <t>wlodzimierz.karwat@pw.edu.pl</t>
  </si>
  <si>
    <t>695-441-708</t>
  </si>
  <si>
    <t>mgr Bożena Gronek</t>
  </si>
  <si>
    <t>bozena.gronek@pw.edu.pl</t>
  </si>
  <si>
    <t>(22) 234-53-75</t>
  </si>
  <si>
    <t>Paweł Narożniak</t>
  </si>
  <si>
    <t>pawel.narozniak@pw.edu.pl</t>
  </si>
  <si>
    <t>adrianna.lach@pw.edu.pl</t>
  </si>
  <si>
    <t>mgr Jerzy Milewski</t>
  </si>
  <si>
    <t>jerzy.milewski@pw.edu.pl</t>
  </si>
  <si>
    <t>Karolina Pierchała</t>
  </si>
  <si>
    <t>mgr Agnieszka Anucińska</t>
  </si>
  <si>
    <t>(22) 234-76-74</t>
  </si>
  <si>
    <t>Janusz Dąbrowski</t>
  </si>
  <si>
    <t>janusz.dabrowski@pw.edu.pl</t>
  </si>
  <si>
    <t>mgr Renata Romankiewicz</t>
  </si>
  <si>
    <t>renata.romankiewicz@pw.edu.pl</t>
  </si>
  <si>
    <t>dr inż. Błażej Smoliński</t>
  </si>
  <si>
    <t>blazej.smolinski@pw.edu.pl</t>
  </si>
  <si>
    <t>mgr Jacek Ślubowski</t>
  </si>
  <si>
    <t>jacek.slubowski@pw.edu.pl</t>
  </si>
  <si>
    <t>(22) 234-15-89</t>
  </si>
  <si>
    <t>mgr Piotr Szczepański</t>
  </si>
  <si>
    <t>piotr.szczepanski@pw.edu.pl</t>
  </si>
  <si>
    <t>516-015-629</t>
  </si>
  <si>
    <t>mgr Jakub Dębicki</t>
  </si>
  <si>
    <t>jakub.debicki@pw.edu.pl</t>
  </si>
  <si>
    <t>(22) 234-53-98</t>
  </si>
  <si>
    <t>Paweł Sobczyk</t>
  </si>
  <si>
    <t>pawel.sobczyk@pw.edu.pl</t>
  </si>
  <si>
    <t>(22) 234-72-51</t>
  </si>
  <si>
    <t>mgr Krzysztof Szymański</t>
  </si>
  <si>
    <t>krzysztof.szymanski@pw.edu.pl</t>
  </si>
  <si>
    <t>601-830-028</t>
  </si>
  <si>
    <t>mgr Agnieszka Jung</t>
  </si>
  <si>
    <t>agnieszka.jung@pw.edu.pl</t>
  </si>
  <si>
    <t>(22) 234-61-46</t>
  </si>
  <si>
    <t>elzbieta.slawinska@pw.edu.pl</t>
  </si>
  <si>
    <t>(22) 234-73-52</t>
  </si>
  <si>
    <t>mgr Marta Radomska</t>
  </si>
  <si>
    <t>marta.radomska@pw.edu.pl</t>
  </si>
  <si>
    <t>(22) 234-74-12</t>
  </si>
  <si>
    <t>mgr inz. Aneta Karpicz</t>
  </si>
  <si>
    <t>aneta.karpicz@pw.edu.pl</t>
  </si>
  <si>
    <t>(22) 234-78-72</t>
  </si>
  <si>
    <t>Krystyna Lipińska</t>
  </si>
  <si>
    <t>krystyna.lipinska@pw.edu.pl</t>
  </si>
  <si>
    <t>mgr Jolanta Skalska-Wachal</t>
  </si>
  <si>
    <t>jolanta.wachal@pw.edu.pl</t>
  </si>
  <si>
    <t>(22) 234-70-07</t>
  </si>
  <si>
    <t>mgr Małgorzata Adamczyk</t>
  </si>
  <si>
    <t>malgorzata.adamczyk@pw.edu.pl</t>
  </si>
  <si>
    <t>693-450-979</t>
  </si>
  <si>
    <t>mgr Małgorzata Borysowicz</t>
  </si>
  <si>
    <t>elzbieta.borysowicz@pw.edu.pl</t>
  </si>
  <si>
    <t>(22) 234-74-93</t>
  </si>
  <si>
    <t>mgr Jarosław Wyszkowski</t>
  </si>
  <si>
    <t>jaroslaw.wyszkowski@pw.edu.pl</t>
  </si>
  <si>
    <t>(22) 234-74-55</t>
  </si>
  <si>
    <t>mgr Maria Żebrowska</t>
  </si>
  <si>
    <t>maria.zebrowska@pw.edu.pl</t>
  </si>
  <si>
    <t>537-316-545</t>
  </si>
  <si>
    <t>Magdalena Walicka</t>
  </si>
  <si>
    <t>magdalena.walicka@pw.edu.pl</t>
  </si>
  <si>
    <t>(22) 234-65-33</t>
  </si>
  <si>
    <t>katarzyna.sala@pw.edu.pl</t>
  </si>
  <si>
    <t>Iwona Kurowska</t>
  </si>
  <si>
    <t>iwona.kurowska@pw.edu.pl</t>
  </si>
  <si>
    <t>mgr Beata Mazurek</t>
  </si>
  <si>
    <t>beata.mazurek@pw.edu.pl</t>
  </si>
  <si>
    <t>(22) 234-14-33</t>
  </si>
  <si>
    <t>mgr Jacek Janowski</t>
  </si>
  <si>
    <t>jacek.janowski@pw.edu.pl</t>
  </si>
  <si>
    <t>inż.. Joanna Gruszka</t>
  </si>
  <si>
    <t>joanna.gruszka@pw.edu.pl</t>
  </si>
  <si>
    <t>(22) 234-64-46</t>
  </si>
  <si>
    <t>mgr Elżbieta Janikowska</t>
  </si>
  <si>
    <t>elzbieta.janikowska@pw.edu.pl</t>
  </si>
  <si>
    <t>(22) 234-66-41</t>
  </si>
  <si>
    <t>Urszula Fijałkowska</t>
  </si>
  <si>
    <t>urszula.fijalkowska@pw.edu.pl</t>
  </si>
  <si>
    <t>(22) 234-64-51</t>
  </si>
  <si>
    <t>mgr Dorota Olbromska</t>
  </si>
  <si>
    <t>dorota.olbromska@pw.edu.pl</t>
  </si>
  <si>
    <t>(22) 234-60-53</t>
  </si>
  <si>
    <t>mgr Iwona Bąk</t>
  </si>
  <si>
    <t>iwona.bak@pw.edu.pl</t>
  </si>
  <si>
    <t>mgr Kinga Makowska</t>
  </si>
  <si>
    <t>kinga.makowska@pw.edu.pl</t>
  </si>
  <si>
    <t>(22) 234-15-73</t>
  </si>
  <si>
    <t>Agnieszka Tyszkowska</t>
  </si>
  <si>
    <t>agnieszka.tyszkowska@pw.edu.pl</t>
  </si>
  <si>
    <t>(22) 234-62-51</t>
  </si>
  <si>
    <t>michal.korlak@pw.edu.pl</t>
  </si>
  <si>
    <t>693-451-385</t>
  </si>
  <si>
    <t>Barbara Korkozowicz</t>
  </si>
  <si>
    <t>barbara.korkozowicz@pw.edu.pl</t>
  </si>
  <si>
    <t>(22) 234-62-32</t>
  </si>
  <si>
    <t>mgr Bożena Zawisza</t>
  </si>
  <si>
    <t>bozena.zawisza@pw.edu.pl</t>
  </si>
  <si>
    <t>530-013-971</t>
  </si>
  <si>
    <t>mgr Walentyna Jakuć</t>
  </si>
  <si>
    <t>administracja.gg@pw.edu.pl</t>
  </si>
  <si>
    <t>mgr Anna Siemińska-Szykuła</t>
  </si>
  <si>
    <t>anna.szykula@pw.edu.pl</t>
  </si>
  <si>
    <t>(22) 234-73-81</t>
  </si>
  <si>
    <t>(22) 234-62-99</t>
  </si>
  <si>
    <t>mgr Paweł Domański</t>
  </si>
  <si>
    <t>pawel.domanski2@pw.edu.pl</t>
  </si>
  <si>
    <t>(22) 234-60-00</t>
  </si>
  <si>
    <t>mgr Tomasz Kruzel</t>
  </si>
  <si>
    <t>tomasz.kruzel@pw.edu.pl</t>
  </si>
  <si>
    <t>785-255-599</t>
  </si>
  <si>
    <t>mgr Agnieszka Rytel</t>
  </si>
  <si>
    <t>agnieszka.rytel@pw.edu.pl</t>
  </si>
  <si>
    <t>(22) 234-13-37</t>
  </si>
  <si>
    <t>mgr Joanna Wronowska-Kurek</t>
  </si>
  <si>
    <t>joanna.wronowska@pw.edu.pl</t>
  </si>
  <si>
    <t>(22) 234-14-69</t>
  </si>
  <si>
    <t>dr Natalia Orlowa</t>
  </si>
  <si>
    <t>natalia.orlowa@pw.edu.pl</t>
  </si>
  <si>
    <t>(22) 234-58-03</t>
  </si>
  <si>
    <t>Beata Grzegorczyk</t>
  </si>
  <si>
    <t>beata.grzegorczyk@pw.edu.pl</t>
  </si>
  <si>
    <t>(22) 234-60-04</t>
  </si>
  <si>
    <t>mgr Elżbieta Liśkiewicz</t>
  </si>
  <si>
    <t>elzbieta.liskiewicz@pw.edu.pl</t>
  </si>
  <si>
    <t>(22) 234-63-91</t>
  </si>
  <si>
    <t>dr Oksana Shkurgan</t>
  </si>
  <si>
    <t>oksana.shkurgan@pw.edu.pl</t>
  </si>
  <si>
    <t>(22) 234-59-39</t>
  </si>
  <si>
    <t>(22) 234-62-43</t>
  </si>
  <si>
    <t>mgr Izabela Litwin-Słaby</t>
  </si>
  <si>
    <t>iza.slaby@pw.edu.pl</t>
  </si>
  <si>
    <t>(22) 234-64-24</t>
  </si>
  <si>
    <t>Weronika Rosłaniec</t>
  </si>
  <si>
    <t>weronika.roslaniec@pw.edu.pl</t>
  </si>
  <si>
    <t>(22) 234-55-95</t>
  </si>
  <si>
    <t>(22) 234-64-33,       (22) 234-64-17</t>
  </si>
  <si>
    <t>(22) 234-55-14,      (22) 234-55-15</t>
  </si>
  <si>
    <t>(22) 234-77-00,      691 460 409</t>
  </si>
  <si>
    <t>(22) 234-55-07,     (22) 234-55-57,     (22) 621-91-07</t>
  </si>
  <si>
    <t>(22) 234-66-95,      (22) 234-62-30</t>
  </si>
  <si>
    <t>(22) 234-62-41,        (22) 234-62-24</t>
  </si>
  <si>
    <t>Dane osób do odbioru dostawy</t>
  </si>
  <si>
    <t>adres e-mail</t>
  </si>
  <si>
    <t>telefon</t>
  </si>
  <si>
    <t>Nazwa jednostki</t>
  </si>
  <si>
    <t>Wydział Elektroniki i Technik Informacyjnych,                                  Instytut Mikroelektroniki  i Optoelektroniki PW</t>
  </si>
  <si>
    <t>Wydział Mechatroniki,                                                                     Instytut Meteorologii i Inżynierii Biomedycznej</t>
  </si>
  <si>
    <t>Wydział Elektroniki i Technik Informacyjnych,                                  Instytut Automatyki Informatyki Stosowanej</t>
  </si>
  <si>
    <t>Wydział Elektroniki i Technik Informacyjnych,                                     Instytut Informatyki</t>
  </si>
  <si>
    <t>Wydział Elektroniki i Technik Informacyjnych,                               Instytut Radioelektroniki i Technik Informacyjnych</t>
  </si>
  <si>
    <t>Wydział Elektroniki i Technik Informacyjnych,                                Instytut Telekomunikacji</t>
  </si>
  <si>
    <t xml:space="preserve">Cykl dostaw </t>
  </si>
  <si>
    <t>imie i nazwisko</t>
  </si>
  <si>
    <t>Zakład Konserwacyjno-Remontowy</t>
  </si>
  <si>
    <t>(22) 234-62-22</t>
  </si>
  <si>
    <t>magdalena.kaczmarczyk@pw.edu.pl</t>
  </si>
  <si>
    <t>Magdalena Kaczmarczyk</t>
  </si>
  <si>
    <t>(22) 234-62-65</t>
  </si>
  <si>
    <t>DS. "Akademik"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</si>
  <si>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</si>
  <si>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</si>
  <si>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</si>
  <si>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</si>
  <si>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</si>
  <si>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</si>
  <si>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</si>
  <si>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</si>
  <si>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</si>
  <si>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</si>
  <si>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</si>
  <si>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</si>
  <si>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</si>
  <si>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</si>
  <si>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</si>
  <si>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</si>
  <si>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</si>
  <si>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</si>
  <si>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</si>
  <si>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</si>
  <si>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</si>
  <si>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</si>
  <si>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</si>
  <si>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</si>
  <si>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</si>
  <si>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</si>
  <si>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</si>
  <si>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</si>
  <si>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</si>
  <si>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</si>
  <si>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</si>
  <si>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</si>
  <si>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</si>
  <si>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</si>
  <si>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</si>
  <si>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</si>
  <si>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</si>
  <si>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</si>
  <si>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</si>
  <si>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</si>
  <si>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</si>
  <si>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</si>
  <si>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</si>
  <si>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</si>
  <si>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</si>
  <si>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</si>
  <si>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</si>
  <si>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</si>
  <si>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</si>
  <si>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</si>
  <si>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</si>
  <si>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</si>
  <si>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</si>
  <si>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</si>
  <si>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</si>
  <si>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</si>
  <si>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</si>
  <si>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</si>
  <si>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</si>
  <si>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</si>
  <si>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</si>
  <si>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</si>
  <si>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</si>
  <si>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</si>
  <si>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</si>
  <si>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</si>
  <si>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</si>
  <si>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</si>
  <si>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</si>
  <si>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</si>
  <si>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</si>
  <si>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</si>
  <si>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</si>
  <si>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</si>
  <si>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</si>
  <si>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</si>
  <si>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</si>
  <si>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</si>
  <si>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</si>
  <si>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</si>
  <si>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</si>
  <si>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</si>
  <si>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</si>
  <si>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</si>
  <si>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</si>
  <si>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</si>
  <si>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Wydział Zarządzania</t>
  </si>
  <si>
    <t>Biuro ds. Społecznej Odpowiedzialności Uczelni</t>
  </si>
  <si>
    <t>Sekcja ds. Osób z Niepełnosprawnościami</t>
  </si>
  <si>
    <t>89</t>
  </si>
  <si>
    <t>90</t>
  </si>
  <si>
    <t>91</t>
  </si>
  <si>
    <t xml:space="preserve">Narbutta 85 pok. 140 </t>
  </si>
  <si>
    <t>mgr inż. Iwona Dobrzyńska</t>
  </si>
  <si>
    <t>Iwona.Dobrzynska@pw.edu.pl</t>
  </si>
  <si>
    <t>(22) 234 86 10</t>
  </si>
  <si>
    <t>Gmach Elektrotechniki, ul. Koszykowa 75, pok. 0.16A</t>
  </si>
  <si>
    <t xml:space="preserve">DAG - Gmach Główny - Administracja </t>
  </si>
  <si>
    <t>ul. Waryńskiego 1, pok. 175</t>
  </si>
  <si>
    <t>karolina.chojecka@pw.edu.pl</t>
  </si>
  <si>
    <t>mgr Tadeusz Węgrzynowski</t>
  </si>
  <si>
    <t>tadeusz.wegrzynowski@pw.edu.pl</t>
  </si>
  <si>
    <t>DAG - Gmach Elektryczny - Michał Korlak</t>
  </si>
  <si>
    <t>DAG - Gmach Mechaniki - Michał Korlak</t>
  </si>
  <si>
    <t>DAG - Budynek Starej Kotłowni - Michał Korlak</t>
  </si>
  <si>
    <t>DAG - Budynek Biurowy - Michał Korlak</t>
  </si>
  <si>
    <t>DAG - Sekretariat</t>
  </si>
  <si>
    <t>Michał Kamiński</t>
  </si>
  <si>
    <t>michal.kaminski2@pw.edu.pl</t>
  </si>
  <si>
    <t>(22) 234-64-45</t>
  </si>
  <si>
    <t>DAG - p. 138</t>
  </si>
  <si>
    <t>DAG - Archiwum Szkoły</t>
  </si>
  <si>
    <t>Edyta.Sienkiewicz@pw.edu.pl</t>
  </si>
  <si>
    <t>Edyta Sienkiewicz</t>
  </si>
  <si>
    <t>Kwestura - Dział Finansowy</t>
  </si>
  <si>
    <t>Kwestura - Dział Finansowy (SKDiRP)</t>
  </si>
  <si>
    <t>Kwestura - Dział Finansowy (KZP)</t>
  </si>
  <si>
    <t>Urszula Kądzioła</t>
  </si>
  <si>
    <t>Urszula.Kadziola@pw.edu.pl</t>
  </si>
  <si>
    <t>(22) 234-65-41</t>
  </si>
  <si>
    <t>Inspektorat Ochrony Przeciwpożarowej</t>
  </si>
  <si>
    <t>mgr Adrianna Aniszewska-Łach</t>
  </si>
  <si>
    <t>agnieszka.anucinska@pw.edu.pl</t>
  </si>
  <si>
    <t>Karolina Karolik</t>
  </si>
  <si>
    <t>karolina.karolik@pw.edu.pl</t>
  </si>
  <si>
    <t>(22) 234-14-34</t>
  </si>
  <si>
    <t>Kwestura - Sekretariat</t>
  </si>
  <si>
    <t>(22) 234-65-22</t>
  </si>
  <si>
    <t>DAG - Poczta Wewnętrzna</t>
  </si>
  <si>
    <t>mgr Karolina Kurczewska</t>
  </si>
  <si>
    <t>Karolina.Kurczewska@pw.edu.pl</t>
  </si>
  <si>
    <t>Gmach Elektryczny, ul. Koszykowa 75, portiernia</t>
  </si>
  <si>
    <t>Gmach Mechaniki, ul. Koszykowa 75, portiernia</t>
  </si>
  <si>
    <t>Gmach Biurowy, ul. Noakowskiego 18/20, kl. B, p. 226</t>
  </si>
  <si>
    <t>Gmach Biurowy, ul. Noakowskiego 18/20, kl. B, p. 122</t>
  </si>
  <si>
    <t>Gmach Biurowy, ul. Noakowskiego 18/20, kl. B p. 428</t>
  </si>
  <si>
    <t>Joanna Konopacka</t>
  </si>
  <si>
    <t>joanna.konopacka@@pw.edu.pl</t>
  </si>
  <si>
    <t>(22)234-14-37</t>
  </si>
  <si>
    <t>DAG - Sekcja Rozliczeń Finansowych</t>
  </si>
  <si>
    <t>Anna Myrcha</t>
  </si>
  <si>
    <t>anna.myrcha@pw.edu.pl</t>
  </si>
  <si>
    <t>(22) 234-71-95</t>
  </si>
  <si>
    <t>Centrum Projektów Rozwojowych 
Biuro Projektu IDUB</t>
  </si>
  <si>
    <t>Studium Wychowania Fizycznego i Sportu</t>
  </si>
  <si>
    <t>Wydział Instalacji Budowlanych, Hydrotechniki i Inżynierii  Środowiska</t>
  </si>
  <si>
    <t>Wydział Samochodów i Maszyn Roboczych</t>
  </si>
  <si>
    <t>Wioletta Bartosiak</t>
  </si>
  <si>
    <t>wioletta.bartosiak@pw.edu.pl</t>
  </si>
  <si>
    <t>(22) 234-85-27</t>
  </si>
  <si>
    <t>Szkoła Doktorska PW</t>
  </si>
  <si>
    <t>Marta Gaś</t>
  </si>
  <si>
    <t>marta.gas@pw.edu.pl</t>
  </si>
  <si>
    <t>(22) 234-62-34</t>
  </si>
  <si>
    <t>barbara.kalinowska@pw.edu.pl</t>
  </si>
  <si>
    <t>Barbara Kalinowska</t>
  </si>
  <si>
    <t>(22) 234-51-39</t>
  </si>
  <si>
    <t>Kwestura - Dział Księgowości</t>
  </si>
  <si>
    <t>Grzegorz Dymny</t>
  </si>
  <si>
    <t>(22) 234-82-63, (22) 234-86-02.</t>
  </si>
  <si>
    <t>Wydział Mechatroniki, 
Instytut Mikromechaniki i Fotoniki</t>
  </si>
  <si>
    <t>Gmach Biurowy, ul. Noakowskiego 18/20, kl. A p. 318</t>
  </si>
  <si>
    <t>Gmach Biurowy, ul. Noakowskiego 18/20 kl. A pok. 203</t>
  </si>
  <si>
    <t>Katarzyna Jóźwiak</t>
  </si>
  <si>
    <t>katarzyna.jozwiak@pw.edu.pl</t>
  </si>
  <si>
    <t>DS. "Mikrus"</t>
  </si>
  <si>
    <t>Katzrzyna Trzoch</t>
  </si>
  <si>
    <t>katarzyna.trzoch@pw.edu.pl</t>
  </si>
  <si>
    <t>DS. "Riviera"</t>
  </si>
  <si>
    <t>(22) 234 41 01</t>
  </si>
  <si>
    <t>Aaron Szymański</t>
  </si>
  <si>
    <t>aaron.szymanski@pw.edu.pl</t>
  </si>
  <si>
    <t>Kinga Czerniakowska</t>
  </si>
  <si>
    <t>kinga.czerniakowska@pw.edu.pl</t>
  </si>
  <si>
    <t>Tomasz Rutecki</t>
  </si>
  <si>
    <t>tomasz.rutecki@pw.edu.pl</t>
  </si>
  <si>
    <t>(22) 234-59-27</t>
  </si>
  <si>
    <t>emilia.szczepanska@pw.edu.pl</t>
  </si>
  <si>
    <t>Emilia Szczepańska</t>
  </si>
  <si>
    <t>Joanna Barcikowska</t>
  </si>
  <si>
    <t>joanna.barcikowska@pw.edu.pl</t>
  </si>
  <si>
    <t>20</t>
  </si>
  <si>
    <t>92</t>
  </si>
  <si>
    <t>93</t>
  </si>
  <si>
    <t>94</t>
  </si>
  <si>
    <t>95</t>
  </si>
  <si>
    <t>96</t>
  </si>
  <si>
    <t>Elżbieta Sławińska</t>
  </si>
  <si>
    <t>ul. Mochnackiego 10, parter, pok. 24</t>
  </si>
  <si>
    <t>Katarzyna Lis</t>
  </si>
  <si>
    <t>katarzyna.lis@pw.edu.pl</t>
  </si>
  <si>
    <t>Magdalena Tarnacka - Szymańska</t>
  </si>
  <si>
    <t>magdalena.szymanska@pw.edu.pl</t>
  </si>
  <si>
    <t>Zespół ds. Systemów Zarządzania Jakością</t>
  </si>
  <si>
    <t>dr inż. Katarzyna Sala</t>
  </si>
  <si>
    <t>(22) 234-51-53</t>
  </si>
  <si>
    <t>Gmach Technologii Chemicznej, ul. Koszykowa 75, portiernia</t>
  </si>
  <si>
    <t>Gmach Chemii, ul. Noakowskiego 3, portiernia</t>
  </si>
  <si>
    <t>inż. Arkadiusz Osowski</t>
  </si>
  <si>
    <t>arkadiusz.osowski@pw.edu.pl</t>
  </si>
  <si>
    <t>(22) 234-79-02</t>
  </si>
  <si>
    <t>(22) 234-55-75</t>
  </si>
  <si>
    <t>Elżbieta Matyjasiak</t>
  </si>
  <si>
    <t>elzbieta.matyjasiak@pw.edu.pl</t>
  </si>
  <si>
    <t>(22) 234 73 97</t>
  </si>
  <si>
    <t>Kamil Rudnicki</t>
  </si>
  <si>
    <t>kamil.rudnicki@pw.edu.pl</t>
  </si>
  <si>
    <t>(22) 234 70 74</t>
  </si>
  <si>
    <t>Anna Smenda</t>
  </si>
  <si>
    <t>anna.smenda@pw.edu.pl</t>
  </si>
  <si>
    <t>(22) 234 77 42</t>
  </si>
  <si>
    <t>Zuzanna Mazek</t>
  </si>
  <si>
    <t>zuzanna.mazek@pw.edu.pl</t>
  </si>
  <si>
    <t>(22) 234 78 68</t>
  </si>
  <si>
    <t>Kwestura - Dział Ewidencji Majątku</t>
  </si>
  <si>
    <t>DAG - Oficyna Wydawnicza - Krystyna Lipińska</t>
  </si>
  <si>
    <t>DAG - Stołówka Centralna - Krystyna Lipińska</t>
  </si>
  <si>
    <t>ul. Nowowiejska 22</t>
  </si>
  <si>
    <t>ul. Kopińska 12/16 p. 129</t>
  </si>
  <si>
    <t>ul. Kopińska 12/16 p. 198</t>
  </si>
  <si>
    <t>Budynek Oficyny Wydawniczej PW, ul. Polna 50 - portiernia</t>
  </si>
  <si>
    <t>Gmach Biurowy, ul. Noakowskiego 18/20, kl. C, portiernia</t>
  </si>
  <si>
    <t>Gmach Biurowy, ul. Noakowskiego 18/20
(WEJŚCIE w bramie przy klatce B)</t>
  </si>
  <si>
    <t>Budynek Oficyny Wydawniczej PW, ul. Polna 50, 6 piętro</t>
  </si>
  <si>
    <t>Budynek mieszkalny, ul. Koszykowa 75, lok. 43</t>
  </si>
  <si>
    <t>Gmach Elektrotechniki, ul. Koszykowa 75, p. 239</t>
  </si>
  <si>
    <t>Budynek Starej Kotłowni, ul. Nowowiejska 20, portiernia</t>
  </si>
  <si>
    <t>Gmach Rektorska 4, ul. Rektorska 4, pok. 0.24</t>
  </si>
  <si>
    <t>Gmach Rektorska 4, ul. Rektorska 4 pok. 3.20 piętro III</t>
  </si>
  <si>
    <t>Gmach Rektorska 4, ul. Rektorska 4, pok. 4.10</t>
  </si>
  <si>
    <t>Gmach Rektorska 4, ul. Rektorska 4 pok. 5.19</t>
  </si>
  <si>
    <t>Gmach Mechatroniki, ul. Św. Andrzeja Boboli 8, pok. 623</t>
  </si>
  <si>
    <t>Gmach Rektorska 4, ul. Rektorska 4, pok. 4.23</t>
  </si>
  <si>
    <t>Gmach Mechatroniki, ul. Św. Andrzeja Boboli 8, pok. 152</t>
  </si>
  <si>
    <t>Budynek Oficyny Wydawniczej PW, ul. Polna 50, pok. 312</t>
  </si>
  <si>
    <t>Budynek Oficyny Wydawniczej PW, ul. Polna 50, pok. 504</t>
  </si>
  <si>
    <t>Stołówka Centralna PW, ul. Rektorska 2, pok.11</t>
  </si>
  <si>
    <t>Stołówka Centralna PW, ul. Rektorska 2, pok. 16</t>
  </si>
  <si>
    <t>Stołówka Centralna PW, ul. Rektorska 2, pok. 6</t>
  </si>
  <si>
    <t>Gmach Biurowy, ul. Noakowskiego 18/20, kl. C, pok.141</t>
  </si>
  <si>
    <t>Gmach Biurowy, ul. Noakowskiego 18/20, kl. C, pok. 238</t>
  </si>
  <si>
    <t>Gmach Biurowy, ul. Noakowskiego 18/20, kl. C, pok. 444</t>
  </si>
  <si>
    <t>Gmach Biurowy, ul. Noakowskiego 18/20, kl. C, pok. 138</t>
  </si>
  <si>
    <t>Gmach Biurowy, ul. Noakowskiego 18/20, kl. C, pok. 131</t>
  </si>
  <si>
    <t>Gmach Biurowy, ul. Noakowskiego 18/20, kl. C, pok. 346B</t>
  </si>
  <si>
    <t>Gmach Biurowy, ul. Noakowskiego 18/20, kl. C, pok. 433</t>
  </si>
  <si>
    <t>Gmach Biurowy, ul. Noakowskiego 18/20, kl. C, pok. 243</t>
  </si>
  <si>
    <t>Gmach Biurowy, ul. Noakowskiego 18/20, kl. B, pok. 426</t>
  </si>
  <si>
    <t>Gmach Biurowy, ul. Noakowskiego 18/20, kl. B, pok. 608</t>
  </si>
  <si>
    <t>Gmach Biurowy, ul. Noakowskiego 18/20, kl. B, pok. 415</t>
  </si>
  <si>
    <t>Gmach Biurowy, ul. Noakowskiego 18/20, kl. B, pok. 112</t>
  </si>
  <si>
    <t>Gmach Biurowy, ul. Noakowskiego 18/20, kl. B, pok. 117</t>
  </si>
  <si>
    <t>Gmach Biurowy, ul. Noakowskiego 18/20, kl. B, pok. 602</t>
  </si>
  <si>
    <t>Gmach Biurowy, ul. Noakowskiego 18/20, kl. B, pok. 121</t>
  </si>
  <si>
    <t>Gmach Biurowy, ul. Noakowskiego 18/20, kl. B, pok. 326</t>
  </si>
  <si>
    <t>Gmach Biurowy, ul. Noakowskiego 18/20 , kl. A,pok. 310</t>
  </si>
  <si>
    <t>Gmach Biurowy, ul. Noakowskiego 18/20, kl. A, pok. 402</t>
  </si>
  <si>
    <t>Gmach Główny, Plac Politechniki 1, pok. 64</t>
  </si>
  <si>
    <t>Gmach Główny, Plac Politechniki 1, pok. 203</t>
  </si>
  <si>
    <t>Gmach Główny, Plac Politechniki 1, pok. 114</t>
  </si>
  <si>
    <t>Gmach Biurowy, ul. Noakowskiego 18/20, kl. B, pok. 600</t>
  </si>
  <si>
    <t>Gmach Biurowy, ul. Noakowskiego 18/20, kl. A, pok. 10</t>
  </si>
  <si>
    <t>Gmach Biurowy, ul. Noakowskiego 18/20, kl. B, pok. 610</t>
  </si>
  <si>
    <t>Gmach Główny, Plac Politechniki 1, pok. 152</t>
  </si>
  <si>
    <t>Gmach Główny, Plac Politechniki 1, pok. 159</t>
  </si>
  <si>
    <t>Gmach Główny, Plac Politechniki 1, pok. 66</t>
  </si>
  <si>
    <t>Gmach Główny, Plac Politechniki 1, pok. 417</t>
  </si>
  <si>
    <t>Gmach Główny, Plac Politechniki 1, pok. 220</t>
  </si>
  <si>
    <t>Gmach Główny, Plac Politechniki 1, pok. 148</t>
  </si>
  <si>
    <t>Gmach Główny, Plac Politechniki 1, pok. 231A</t>
  </si>
  <si>
    <t>Gmach Główny, Plac Politechniki 1, pok. 234</t>
  </si>
  <si>
    <t>Gmach Biurowy, ul. Noakowskiego 18/20, kl. C, pok. 144</t>
  </si>
  <si>
    <t>ul. Nowowiejska 22, lok. 22</t>
  </si>
  <si>
    <t>Budynek Stołówki PW, ul. Rektorska 2 pok. 44</t>
  </si>
  <si>
    <t>Budynek Oficyny Wydawniczej PW, ul. Polna 50, pok. 705</t>
  </si>
  <si>
    <t>ul. Nowowiejska 15/19 pok. 19</t>
  </si>
  <si>
    <t>ul. Waryńskiego 10, portiernia</t>
  </si>
  <si>
    <t>ul. Waryńskiego 12, portiernia</t>
  </si>
  <si>
    <t>ul. Waryńskiego 12a, sekretariat</t>
  </si>
  <si>
    <t>Gmach Biurowy, ul. Noakowskiego 18/20, kl. C, pok. 1</t>
  </si>
  <si>
    <t>Gmach Główny, Plac Politechniki 1, pok. 9</t>
  </si>
  <si>
    <t>ul. Koszykowa 55 pok. 0-3</t>
  </si>
  <si>
    <t>ul. Koszykowa 79, pok. 013</t>
  </si>
  <si>
    <t>ul. Koszykowa 75, pok. 14</t>
  </si>
  <si>
    <t>ul. Koszykowa 75, pok. 135A</t>
  </si>
  <si>
    <t>ul. Nowowiejska 20, pok. 21, parter (administracja)</t>
  </si>
  <si>
    <t>ul. Akademicka 5, portiernia</t>
  </si>
  <si>
    <t>ul. Tatrzańska 7A, portiernia</t>
  </si>
  <si>
    <t>ul. Wołoska 141 A, portiernia</t>
  </si>
  <si>
    <t>ul. Narbutta 84, pok. 0.1</t>
  </si>
  <si>
    <t>ul. Grójecka 39, portiernia</t>
  </si>
  <si>
    <t>ul. Uniwersytecka 5, portiernia</t>
  </si>
  <si>
    <t>ul. Księcia Janusza 39, pok. 2</t>
  </si>
  <si>
    <t>(22) 234-48-85</t>
  </si>
  <si>
    <t>RAZEM</t>
  </si>
  <si>
    <t>RAZEM (suma x13)</t>
  </si>
  <si>
    <t>RAZEM (suma x3)</t>
  </si>
  <si>
    <t>SUMA</t>
  </si>
  <si>
    <t>justyna.andrzejkiewicz@pw.edu.pl</t>
  </si>
  <si>
    <t>67</t>
  </si>
  <si>
    <t>ŁĄCZNIE</t>
  </si>
  <si>
    <t>(22) 625-75-40
667-965-805</t>
  </si>
  <si>
    <t>(22) 234-13-14
(22) 234-13-15</t>
  </si>
  <si>
    <t>(22) 234-66-60
601-578-436</t>
  </si>
  <si>
    <t>(22) 234-56-11
693 695 337</t>
  </si>
  <si>
    <t>(22) 234-50-39
606 907 617</t>
  </si>
  <si>
    <t>(22) 234-70-21
693 220 123</t>
  </si>
  <si>
    <t>(22) 234-62-92
575-400-774</t>
  </si>
  <si>
    <t>(22) 234-88-88
723-027-648</t>
  </si>
  <si>
    <t>(22) 234-34-05
(22) 234-34-04
(22) 841-33-22</t>
  </si>
  <si>
    <t>Gmach Biurowy, ul. Noakowskiego 18/20, kl. C, pok. 442A</t>
  </si>
  <si>
    <t>Jacek Tarnówka 
Piotr Frej</t>
  </si>
  <si>
    <t>drukarnia.wpw@pw.edu.pl</t>
  </si>
  <si>
    <t>(22) 234-40-25 
(22) 234-40-26</t>
  </si>
  <si>
    <t>Oficyna Wydawnicza - Drukarnia</t>
  </si>
  <si>
    <t>DS. Babilon, ul. Kopińska 12/16 (wejście od ul. Drobiazg)</t>
  </si>
  <si>
    <t>97</t>
  </si>
  <si>
    <t xml:space="preserve">RAZEM </t>
  </si>
  <si>
    <t>Gmach Biurowy, ul. Noakowskiego 18/20, kl. C, Magazyn</t>
  </si>
  <si>
    <t>Paweł Jaczyński</t>
  </si>
  <si>
    <t>pawel.jaczynski@pw.edu.pl</t>
  </si>
  <si>
    <t>(22) 234-64-04</t>
  </si>
  <si>
    <t>wg zlecenia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</si>
</sst>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/>
    <xf numFmtId="0" fontId="0" fillId="0" borderId="0" xfId="0" applyAlignment="1"/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 wrapText="1"/>
    </xf>
    <xf numFmtId="0" fontId="0" fillId="7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3" fillId="8" borderId="2" xfId="0" applyFont="1" applyFill="1" applyBorder="1"/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3" fontId="0" fillId="2" borderId="4" xfId="0" applyNumberFormat="1" applyFont="1" applyFill="1" applyBorder="1" applyAlignment="1">
      <alignment vertical="center" wrapText="1"/>
    </xf>
    <xf numFmtId="3" fontId="0" fillId="2" borderId="4" xfId="0" applyNumberFormat="1" applyFont="1" applyFill="1" applyBorder="1" applyAlignment="1">
      <alignment horizontal="left" vertical="center"/>
    </xf>
    <xf numFmtId="3" fontId="6" fillId="4" borderId="4" xfId="0" applyNumberFormat="1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 wrapText="1"/>
    </xf>
    <xf numFmtId="3" fontId="0" fillId="2" borderId="22" xfId="0" applyNumberFormat="1" applyFont="1" applyFill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0" fillId="2" borderId="15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1" xfId="0" applyBorder="1"/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/>
    </xf>
    <xf numFmtId="0" fontId="0" fillId="2" borderId="19" xfId="0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/>
    </xf>
    <xf numFmtId="0" fontId="0" fillId="9" borderId="25" xfId="0" applyFill="1" applyBorder="1" applyAlignment="1">
      <alignment horizontal="left" vertical="center"/>
    </xf>
    <xf numFmtId="0" fontId="0" fillId="9" borderId="29" xfId="0" applyFill="1" applyBorder="1" applyAlignment="1">
      <alignment horizontal="left" vertical="center"/>
    </xf>
    <xf numFmtId="0" fontId="0" fillId="9" borderId="25" xfId="0" applyFill="1" applyBorder="1" applyAlignment="1">
      <alignment vertical="center"/>
    </xf>
    <xf numFmtId="0" fontId="0" fillId="9" borderId="10" xfId="0" applyFill="1" applyBorder="1" applyAlignment="1">
      <alignment horizontal="left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49" fontId="0" fillId="9" borderId="14" xfId="0" applyNumberFormat="1" applyFill="1" applyBorder="1" applyAlignment="1">
      <alignment horizontal="center" vertical="center"/>
    </xf>
    <xf numFmtId="0" fontId="0" fillId="9" borderId="25" xfId="0" applyFill="1" applyBorder="1"/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6E63D321-7440-45A8-8610-7BD7E0927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zegorz.dadak@p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1BB1-2F3F-4D7D-8137-3116C9A045B8}">
  <sheetPr>
    <pageSetUpPr fitToPage="1"/>
  </sheetPr>
  <dimension ref="A1:L110"/>
  <sheetViews>
    <sheetView tabSelected="1" topLeftCell="B1" zoomScaleNormal="100" workbookViewId="0">
      <pane ySplit="3" topLeftCell="A4" activePane="bottomLeft" state="frozen"/>
      <selection pane="bottomLeft" activeCell="C112" sqref="C112"/>
    </sheetView>
  </sheetViews>
  <sheetFormatPr defaultRowHeight="15" x14ac:dyDescent="0.25"/>
  <cols>
    <col min="1" max="1" width="5.5703125" style="1" customWidth="1"/>
    <col min="2" max="2" width="39.5703125" style="5" customWidth="1"/>
    <col min="3" max="3" width="54.42578125" customWidth="1"/>
    <col min="4" max="4" width="29.85546875" style="4" customWidth="1"/>
    <col min="5" max="5" width="33.28515625" style="4" customWidth="1"/>
    <col min="6" max="6" width="14.85546875" style="2" customWidth="1"/>
    <col min="7" max="7" width="20.28515625" style="6" customWidth="1"/>
    <col min="8" max="8" width="16.85546875" customWidth="1"/>
    <col min="9" max="9" width="17" customWidth="1"/>
    <col min="10" max="10" width="16.5703125" customWidth="1"/>
    <col min="11" max="11" width="18.42578125" customWidth="1"/>
  </cols>
  <sheetData>
    <row r="1" spans="1:11" ht="22.5" customHeight="1" thickBot="1" x14ac:dyDescent="0.3">
      <c r="A1" s="148" t="s">
        <v>67</v>
      </c>
      <c r="B1" s="149" t="s">
        <v>239</v>
      </c>
      <c r="C1" s="148" t="s">
        <v>65</v>
      </c>
      <c r="D1" s="149" t="s">
        <v>236</v>
      </c>
      <c r="E1" s="149"/>
      <c r="F1" s="149"/>
      <c r="G1" s="149" t="s">
        <v>246</v>
      </c>
      <c r="H1" s="147" t="s">
        <v>64</v>
      </c>
      <c r="I1" s="147"/>
      <c r="J1" s="147"/>
      <c r="K1" s="147"/>
    </row>
    <row r="2" spans="1:11" ht="48.75" customHeight="1" thickBot="1" x14ac:dyDescent="0.3">
      <c r="A2" s="148"/>
      <c r="B2" s="149"/>
      <c r="C2" s="148"/>
      <c r="D2" s="149" t="s">
        <v>247</v>
      </c>
      <c r="E2" s="149" t="s">
        <v>237</v>
      </c>
      <c r="F2" s="149" t="s">
        <v>238</v>
      </c>
      <c r="G2" s="149"/>
      <c r="H2" s="10" t="s">
        <v>53</v>
      </c>
      <c r="I2" s="10" t="s">
        <v>54</v>
      </c>
      <c r="J2" s="10" t="s">
        <v>55</v>
      </c>
      <c r="K2" s="10" t="s">
        <v>56</v>
      </c>
    </row>
    <row r="3" spans="1:11" ht="19.5" customHeight="1" thickBot="1" x14ac:dyDescent="0.3">
      <c r="A3" s="150"/>
      <c r="B3" s="149"/>
      <c r="C3" s="148"/>
      <c r="D3" s="149"/>
      <c r="E3" s="149"/>
      <c r="F3" s="149"/>
      <c r="G3" s="149"/>
      <c r="H3" s="11" t="s">
        <v>57</v>
      </c>
      <c r="I3" s="10" t="s">
        <v>58</v>
      </c>
      <c r="J3" s="11" t="s">
        <v>59</v>
      </c>
      <c r="K3" s="11" t="s">
        <v>60</v>
      </c>
    </row>
    <row r="4" spans="1:11" ht="14.25" customHeight="1" thickBot="1" x14ac:dyDescent="0.3">
      <c r="A4" s="24" t="s">
        <v>254</v>
      </c>
      <c r="B4" s="71" t="s">
        <v>52</v>
      </c>
      <c r="C4" s="25" t="s">
        <v>514</v>
      </c>
      <c r="D4" s="26" t="s">
        <v>111</v>
      </c>
      <c r="E4" s="25" t="s">
        <v>112</v>
      </c>
      <c r="F4" s="80" t="s">
        <v>113</v>
      </c>
      <c r="G4" s="27" t="s">
        <v>66</v>
      </c>
      <c r="H4" s="28">
        <v>1</v>
      </c>
      <c r="I4" s="29">
        <v>6</v>
      </c>
      <c r="J4" s="28"/>
      <c r="K4" s="28"/>
    </row>
    <row r="5" spans="1:11" ht="14.25" customHeight="1" thickBot="1" x14ac:dyDescent="0.3">
      <c r="A5" s="24" t="s">
        <v>255</v>
      </c>
      <c r="B5" s="72" t="s">
        <v>29</v>
      </c>
      <c r="C5" s="12" t="s">
        <v>564</v>
      </c>
      <c r="D5" s="14" t="s">
        <v>117</v>
      </c>
      <c r="E5" s="12" t="s">
        <v>118</v>
      </c>
      <c r="F5" s="31" t="s">
        <v>119</v>
      </c>
      <c r="G5" s="32" t="s">
        <v>66</v>
      </c>
      <c r="H5" s="17"/>
      <c r="I5" s="18"/>
      <c r="J5" s="17">
        <v>7</v>
      </c>
      <c r="K5" s="17">
        <v>14</v>
      </c>
    </row>
    <row r="6" spans="1:11" ht="14.25" customHeight="1" thickBot="1" x14ac:dyDescent="0.3">
      <c r="A6" s="24" t="s">
        <v>256</v>
      </c>
      <c r="B6" s="72" t="s">
        <v>447</v>
      </c>
      <c r="C6" s="12" t="s">
        <v>525</v>
      </c>
      <c r="D6" s="14" t="s">
        <v>448</v>
      </c>
      <c r="E6" s="12" t="s">
        <v>157</v>
      </c>
      <c r="F6" s="31" t="s">
        <v>449</v>
      </c>
      <c r="G6" s="32" t="s">
        <v>66</v>
      </c>
      <c r="H6" s="31"/>
      <c r="I6" s="33">
        <v>21</v>
      </c>
      <c r="J6" s="31"/>
      <c r="K6" s="31"/>
    </row>
    <row r="7" spans="1:11" ht="14.25" customHeight="1" thickBot="1" x14ac:dyDescent="0.3">
      <c r="A7" s="24" t="s">
        <v>257</v>
      </c>
      <c r="B7" s="72" t="s">
        <v>382</v>
      </c>
      <c r="C7" s="12" t="s">
        <v>515</v>
      </c>
      <c r="D7" s="14" t="s">
        <v>383</v>
      </c>
      <c r="E7" s="12" t="s">
        <v>384</v>
      </c>
      <c r="F7" s="31" t="s">
        <v>252</v>
      </c>
      <c r="G7" s="32" t="s">
        <v>66</v>
      </c>
      <c r="H7" s="20">
        <v>10</v>
      </c>
      <c r="I7" s="33">
        <v>65</v>
      </c>
      <c r="J7" s="31"/>
      <c r="K7" s="31"/>
    </row>
    <row r="8" spans="1:11" ht="14.25" customHeight="1" thickBot="1" x14ac:dyDescent="0.3">
      <c r="A8" s="24" t="s">
        <v>258</v>
      </c>
      <c r="B8" s="73" t="s">
        <v>6</v>
      </c>
      <c r="C8" s="12" t="s">
        <v>516</v>
      </c>
      <c r="D8" s="34" t="s">
        <v>114</v>
      </c>
      <c r="E8" s="12" t="s">
        <v>115</v>
      </c>
      <c r="F8" s="31" t="s">
        <v>116</v>
      </c>
      <c r="G8" s="35" t="s">
        <v>66</v>
      </c>
      <c r="H8" s="17">
        <v>6</v>
      </c>
      <c r="I8" s="18">
        <v>18</v>
      </c>
      <c r="J8" s="17"/>
      <c r="K8" s="17"/>
    </row>
    <row r="9" spans="1:11" ht="14.25" customHeight="1" thickBot="1" x14ac:dyDescent="0.3">
      <c r="A9" s="24" t="s">
        <v>259</v>
      </c>
      <c r="B9" s="73" t="s">
        <v>6</v>
      </c>
      <c r="C9" s="12" t="s">
        <v>524</v>
      </c>
      <c r="D9" s="34" t="s">
        <v>114</v>
      </c>
      <c r="E9" s="12" t="s">
        <v>115</v>
      </c>
      <c r="F9" s="31" t="s">
        <v>116</v>
      </c>
      <c r="G9" s="35" t="s">
        <v>66</v>
      </c>
      <c r="H9" s="17">
        <v>43</v>
      </c>
      <c r="I9" s="18">
        <v>49</v>
      </c>
      <c r="J9" s="17"/>
      <c r="K9" s="17"/>
    </row>
    <row r="10" spans="1:11" ht="14.25" customHeight="1" thickBot="1" x14ac:dyDescent="0.3">
      <c r="A10" s="24" t="s">
        <v>260</v>
      </c>
      <c r="B10" s="72" t="s">
        <v>32</v>
      </c>
      <c r="C10" s="12" t="s">
        <v>523</v>
      </c>
      <c r="D10" s="14" t="s">
        <v>120</v>
      </c>
      <c r="E10" s="12" t="s">
        <v>121</v>
      </c>
      <c r="F10" s="31" t="s">
        <v>122</v>
      </c>
      <c r="G10" s="32" t="s">
        <v>66</v>
      </c>
      <c r="H10" s="17"/>
      <c r="I10" s="18">
        <v>10</v>
      </c>
      <c r="J10" s="17">
        <v>10</v>
      </c>
      <c r="K10" s="17">
        <v>10</v>
      </c>
    </row>
    <row r="11" spans="1:11" ht="14.25" customHeight="1" thickBot="1" x14ac:dyDescent="0.3">
      <c r="A11" s="24" t="s">
        <v>261</v>
      </c>
      <c r="B11" s="72" t="s">
        <v>33</v>
      </c>
      <c r="C11" s="12" t="s">
        <v>522</v>
      </c>
      <c r="D11" s="14" t="s">
        <v>123</v>
      </c>
      <c r="E11" s="12" t="s">
        <v>124</v>
      </c>
      <c r="F11" s="31" t="s">
        <v>125</v>
      </c>
      <c r="G11" s="32" t="s">
        <v>66</v>
      </c>
      <c r="H11" s="17">
        <v>25</v>
      </c>
      <c r="I11" s="18"/>
      <c r="J11" s="17"/>
      <c r="K11" s="17"/>
    </row>
    <row r="12" spans="1:11" ht="14.25" customHeight="1" thickBot="1" x14ac:dyDescent="0.3">
      <c r="A12" s="24" t="s">
        <v>262</v>
      </c>
      <c r="B12" s="72" t="s">
        <v>34</v>
      </c>
      <c r="C12" s="12" t="s">
        <v>521</v>
      </c>
      <c r="D12" s="14" t="s">
        <v>126</v>
      </c>
      <c r="E12" s="12" t="s">
        <v>127</v>
      </c>
      <c r="F12" s="31" t="s">
        <v>128</v>
      </c>
      <c r="G12" s="32" t="s">
        <v>66</v>
      </c>
      <c r="H12" s="17">
        <v>6</v>
      </c>
      <c r="I12" s="18">
        <v>12</v>
      </c>
      <c r="J12" s="17"/>
      <c r="K12" s="17"/>
    </row>
    <row r="13" spans="1:11" ht="14.25" customHeight="1" thickBot="1" x14ac:dyDescent="0.3">
      <c r="A13" s="24" t="s">
        <v>263</v>
      </c>
      <c r="B13" s="72" t="s">
        <v>35</v>
      </c>
      <c r="C13" s="12" t="s">
        <v>520</v>
      </c>
      <c r="D13" s="14" t="s">
        <v>441</v>
      </c>
      <c r="E13" s="12" t="s">
        <v>129</v>
      </c>
      <c r="F13" s="31" t="s">
        <v>130</v>
      </c>
      <c r="G13" s="32" t="s">
        <v>66</v>
      </c>
      <c r="H13" s="17"/>
      <c r="I13" s="18">
        <v>8</v>
      </c>
      <c r="J13" s="17"/>
      <c r="K13" s="17"/>
    </row>
    <row r="14" spans="1:11" ht="14.25" customHeight="1" thickBot="1" x14ac:dyDescent="0.3">
      <c r="A14" s="24" t="s">
        <v>264</v>
      </c>
      <c r="B14" s="72" t="s">
        <v>50</v>
      </c>
      <c r="C14" s="12" t="s">
        <v>519</v>
      </c>
      <c r="D14" s="14" t="s">
        <v>131</v>
      </c>
      <c r="E14" s="12" t="s">
        <v>132</v>
      </c>
      <c r="F14" s="31" t="s">
        <v>133</v>
      </c>
      <c r="G14" s="32" t="s">
        <v>66</v>
      </c>
      <c r="H14" s="17">
        <v>5</v>
      </c>
      <c r="I14" s="18">
        <v>40</v>
      </c>
      <c r="J14" s="17"/>
      <c r="K14" s="17"/>
    </row>
    <row r="15" spans="1:11" ht="14.25" customHeight="1" thickBot="1" x14ac:dyDescent="0.3">
      <c r="A15" s="24" t="s">
        <v>265</v>
      </c>
      <c r="B15" s="72" t="s">
        <v>447</v>
      </c>
      <c r="C15" s="12" t="s">
        <v>518</v>
      </c>
      <c r="D15" s="14" t="s">
        <v>134</v>
      </c>
      <c r="E15" s="12" t="s">
        <v>135</v>
      </c>
      <c r="F15" s="31" t="s">
        <v>136</v>
      </c>
      <c r="G15" s="32" t="s">
        <v>66</v>
      </c>
      <c r="H15" s="17"/>
      <c r="I15" s="18">
        <v>21</v>
      </c>
      <c r="J15" s="17"/>
      <c r="K15" s="17"/>
    </row>
    <row r="16" spans="1:11" ht="14.25" customHeight="1" thickBot="1" x14ac:dyDescent="0.3">
      <c r="A16" s="24" t="s">
        <v>266</v>
      </c>
      <c r="B16" s="74" t="s">
        <v>15</v>
      </c>
      <c r="C16" s="12" t="s">
        <v>517</v>
      </c>
      <c r="D16" s="14" t="s">
        <v>82</v>
      </c>
      <c r="E16" s="12" t="s">
        <v>83</v>
      </c>
      <c r="F16" s="81" t="s">
        <v>84</v>
      </c>
      <c r="G16" s="32" t="s">
        <v>66</v>
      </c>
      <c r="H16" s="20">
        <v>7</v>
      </c>
      <c r="I16" s="33">
        <v>10</v>
      </c>
      <c r="J16" s="20">
        <v>3</v>
      </c>
      <c r="K16" s="20">
        <v>6</v>
      </c>
    </row>
    <row r="17" spans="1:11" ht="14.25" customHeight="1" thickBot="1" x14ac:dyDescent="0.3">
      <c r="A17" s="24" t="s">
        <v>267</v>
      </c>
      <c r="B17" s="72" t="s">
        <v>41</v>
      </c>
      <c r="C17" s="12" t="s">
        <v>471</v>
      </c>
      <c r="D17" s="14" t="s">
        <v>145</v>
      </c>
      <c r="E17" s="12" t="s">
        <v>146</v>
      </c>
      <c r="F17" s="31" t="s">
        <v>147</v>
      </c>
      <c r="G17" s="32" t="s">
        <v>66</v>
      </c>
      <c r="H17" s="17">
        <v>10</v>
      </c>
      <c r="I17" s="18">
        <v>25</v>
      </c>
      <c r="J17" s="17"/>
      <c r="K17" s="17"/>
    </row>
    <row r="18" spans="1:11" ht="28.5" customHeight="1" thickBot="1" x14ac:dyDescent="0.3">
      <c r="A18" s="24" t="s">
        <v>268</v>
      </c>
      <c r="B18" s="72" t="s">
        <v>5</v>
      </c>
      <c r="C18" s="12" t="s">
        <v>526</v>
      </c>
      <c r="D18" s="14" t="s">
        <v>148</v>
      </c>
      <c r="E18" s="12" t="s">
        <v>149</v>
      </c>
      <c r="F18" s="82" t="s">
        <v>555</v>
      </c>
      <c r="G18" s="32" t="s">
        <v>66</v>
      </c>
      <c r="H18" s="17"/>
      <c r="I18" s="18">
        <v>1</v>
      </c>
      <c r="J18" s="17">
        <v>12</v>
      </c>
      <c r="K18" s="17">
        <v>22</v>
      </c>
    </row>
    <row r="19" spans="1:11" ht="14.25" customHeight="1" thickBot="1" x14ac:dyDescent="0.3">
      <c r="A19" s="24" t="s">
        <v>269</v>
      </c>
      <c r="B19" s="72" t="s">
        <v>365</v>
      </c>
      <c r="C19" s="12" t="s">
        <v>527</v>
      </c>
      <c r="D19" s="14" t="s">
        <v>367</v>
      </c>
      <c r="E19" s="12" t="s">
        <v>366</v>
      </c>
      <c r="F19" s="31" t="s">
        <v>150</v>
      </c>
      <c r="G19" s="32" t="s">
        <v>66</v>
      </c>
      <c r="H19" s="17"/>
      <c r="I19" s="18"/>
      <c r="J19" s="17">
        <v>12</v>
      </c>
      <c r="K19" s="17">
        <v>58</v>
      </c>
    </row>
    <row r="20" spans="1:11" ht="28.5" customHeight="1" thickBot="1" x14ac:dyDescent="0.3">
      <c r="A20" s="24" t="s">
        <v>270</v>
      </c>
      <c r="B20" s="74" t="s">
        <v>342</v>
      </c>
      <c r="C20" s="37" t="s">
        <v>481</v>
      </c>
      <c r="D20" s="38" t="s">
        <v>445</v>
      </c>
      <c r="E20" s="95" t="s">
        <v>446</v>
      </c>
      <c r="F20" s="83" t="s">
        <v>556</v>
      </c>
      <c r="G20" s="39" t="s">
        <v>66</v>
      </c>
      <c r="H20" s="40">
        <v>6</v>
      </c>
      <c r="I20" s="41">
        <v>18</v>
      </c>
      <c r="J20" s="20"/>
      <c r="K20" s="20"/>
    </row>
    <row r="21" spans="1:11" ht="14.25" customHeight="1" thickBot="1" x14ac:dyDescent="0.3">
      <c r="A21" s="24" t="s">
        <v>271</v>
      </c>
      <c r="B21" s="72" t="s">
        <v>46</v>
      </c>
      <c r="C21" s="12" t="s">
        <v>477</v>
      </c>
      <c r="D21" s="14" t="s">
        <v>151</v>
      </c>
      <c r="E21" s="12" t="s">
        <v>152</v>
      </c>
      <c r="F21" s="31" t="s">
        <v>153</v>
      </c>
      <c r="G21" s="32" t="s">
        <v>66</v>
      </c>
      <c r="H21" s="17">
        <v>75</v>
      </c>
      <c r="I21" s="18"/>
      <c r="J21" s="17"/>
      <c r="K21" s="17"/>
    </row>
    <row r="22" spans="1:11" ht="14.25" customHeight="1" thickBot="1" x14ac:dyDescent="0.3">
      <c r="A22" s="24" t="s">
        <v>272</v>
      </c>
      <c r="B22" s="72" t="s">
        <v>47</v>
      </c>
      <c r="C22" s="12" t="s">
        <v>528</v>
      </c>
      <c r="D22" s="14" t="s">
        <v>154</v>
      </c>
      <c r="E22" s="12" t="s">
        <v>155</v>
      </c>
      <c r="F22" s="31" t="s">
        <v>156</v>
      </c>
      <c r="G22" s="32" t="s">
        <v>66</v>
      </c>
      <c r="H22" s="17">
        <v>2</v>
      </c>
      <c r="I22" s="18">
        <v>2</v>
      </c>
      <c r="J22" s="17">
        <v>4</v>
      </c>
      <c r="K22" s="17">
        <v>6</v>
      </c>
    </row>
    <row r="23" spans="1:11" ht="14.25" customHeight="1" thickBot="1" x14ac:dyDescent="0.3">
      <c r="A23" s="24" t="s">
        <v>435</v>
      </c>
      <c r="B23" s="74" t="s">
        <v>17</v>
      </c>
      <c r="C23" s="12" t="s">
        <v>529</v>
      </c>
      <c r="D23" s="14" t="s">
        <v>91</v>
      </c>
      <c r="E23" s="15" t="s">
        <v>92</v>
      </c>
      <c r="F23" s="31" t="s">
        <v>93</v>
      </c>
      <c r="G23" s="32" t="s">
        <v>66</v>
      </c>
      <c r="H23" s="20">
        <v>30</v>
      </c>
      <c r="I23" s="33">
        <v>40</v>
      </c>
      <c r="J23" s="20">
        <v>126</v>
      </c>
      <c r="K23" s="20">
        <v>126</v>
      </c>
    </row>
    <row r="24" spans="1:11" ht="30.75" thickBot="1" x14ac:dyDescent="0.3">
      <c r="A24" s="24" t="s">
        <v>273</v>
      </c>
      <c r="B24" s="74" t="s">
        <v>242</v>
      </c>
      <c r="C24" s="12" t="s">
        <v>529</v>
      </c>
      <c r="D24" s="14" t="s">
        <v>456</v>
      </c>
      <c r="E24" s="95" t="s">
        <v>457</v>
      </c>
      <c r="F24" s="31" t="s">
        <v>458</v>
      </c>
      <c r="G24" s="32" t="s">
        <v>66</v>
      </c>
      <c r="H24" s="20">
        <v>30</v>
      </c>
      <c r="I24" s="33">
        <v>40</v>
      </c>
      <c r="J24" s="20"/>
      <c r="K24" s="20"/>
    </row>
    <row r="25" spans="1:11" ht="28.5" customHeight="1" thickBot="1" x14ac:dyDescent="0.3">
      <c r="A25" s="24" t="s">
        <v>274</v>
      </c>
      <c r="B25" s="74" t="s">
        <v>243</v>
      </c>
      <c r="C25" s="12" t="s">
        <v>529</v>
      </c>
      <c r="D25" s="14" t="s">
        <v>459</v>
      </c>
      <c r="E25" s="95" t="s">
        <v>460</v>
      </c>
      <c r="F25" s="31" t="s">
        <v>461</v>
      </c>
      <c r="G25" s="32" t="s">
        <v>66</v>
      </c>
      <c r="H25" s="20">
        <v>5</v>
      </c>
      <c r="I25" s="33">
        <v>5</v>
      </c>
      <c r="J25" s="20">
        <v>20</v>
      </c>
      <c r="K25" s="20">
        <v>25</v>
      </c>
    </row>
    <row r="26" spans="1:11" ht="39" thickBot="1" x14ac:dyDescent="0.3">
      <c r="A26" s="24" t="s">
        <v>275</v>
      </c>
      <c r="B26" s="74" t="s">
        <v>244</v>
      </c>
      <c r="C26" s="12" t="s">
        <v>529</v>
      </c>
      <c r="D26" s="14" t="s">
        <v>462</v>
      </c>
      <c r="E26" s="95" t="s">
        <v>463</v>
      </c>
      <c r="F26" s="31" t="s">
        <v>464</v>
      </c>
      <c r="G26" s="32" t="s">
        <v>66</v>
      </c>
      <c r="H26" s="20">
        <v>5</v>
      </c>
      <c r="I26" s="33">
        <v>10</v>
      </c>
      <c r="J26" s="20"/>
      <c r="K26" s="20"/>
    </row>
    <row r="27" spans="1:11" ht="30.75" thickBot="1" x14ac:dyDescent="0.3">
      <c r="A27" s="24" t="s">
        <v>276</v>
      </c>
      <c r="B27" s="74" t="s">
        <v>245</v>
      </c>
      <c r="C27" s="12" t="s">
        <v>529</v>
      </c>
      <c r="D27" s="14" t="s">
        <v>465</v>
      </c>
      <c r="E27" s="95" t="s">
        <v>466</v>
      </c>
      <c r="F27" s="31" t="s">
        <v>467</v>
      </c>
      <c r="G27" s="32" t="s">
        <v>66</v>
      </c>
      <c r="H27" s="20">
        <v>50</v>
      </c>
      <c r="I27" s="33">
        <v>71</v>
      </c>
      <c r="J27" s="20"/>
      <c r="K27" s="20"/>
    </row>
    <row r="28" spans="1:11" ht="30.75" thickBot="1" x14ac:dyDescent="0.3">
      <c r="A28" s="24" t="s">
        <v>277</v>
      </c>
      <c r="B28" s="74" t="s">
        <v>240</v>
      </c>
      <c r="C28" s="12" t="s">
        <v>479</v>
      </c>
      <c r="D28" s="14" t="s">
        <v>87</v>
      </c>
      <c r="E28" s="12" t="s">
        <v>88</v>
      </c>
      <c r="F28" s="86">
        <v>512294249</v>
      </c>
      <c r="G28" s="32" t="s">
        <v>66</v>
      </c>
      <c r="H28" s="20">
        <v>6</v>
      </c>
      <c r="I28" s="33">
        <v>14</v>
      </c>
      <c r="J28" s="20"/>
      <c r="K28" s="20"/>
    </row>
    <row r="29" spans="1:11" ht="27.75" customHeight="1" thickBot="1" x14ac:dyDescent="0.3">
      <c r="A29" s="24" t="s">
        <v>278</v>
      </c>
      <c r="B29" s="72" t="s">
        <v>12</v>
      </c>
      <c r="C29" s="12" t="s">
        <v>350</v>
      </c>
      <c r="D29" s="14" t="s">
        <v>97</v>
      </c>
      <c r="E29" s="16" t="s">
        <v>98</v>
      </c>
      <c r="F29" s="82" t="s">
        <v>231</v>
      </c>
      <c r="G29" s="32" t="s">
        <v>66</v>
      </c>
      <c r="H29" s="20">
        <v>50</v>
      </c>
      <c r="I29" s="33">
        <v>60</v>
      </c>
      <c r="J29" s="20"/>
      <c r="K29" s="20"/>
    </row>
    <row r="30" spans="1:11" ht="14.25" customHeight="1" thickBot="1" x14ac:dyDescent="0.3">
      <c r="A30" s="24" t="s">
        <v>279</v>
      </c>
      <c r="B30" s="72" t="s">
        <v>38</v>
      </c>
      <c r="C30" s="12" t="s">
        <v>478</v>
      </c>
      <c r="D30" s="14" t="s">
        <v>139</v>
      </c>
      <c r="E30" s="12" t="s">
        <v>140</v>
      </c>
      <c r="F30" s="31" t="s">
        <v>141</v>
      </c>
      <c r="G30" s="32" t="s">
        <v>66</v>
      </c>
      <c r="H30" s="17">
        <v>5</v>
      </c>
      <c r="I30" s="18">
        <v>6</v>
      </c>
      <c r="J30" s="17"/>
      <c r="K30" s="17"/>
    </row>
    <row r="31" spans="1:11" ht="14.25" customHeight="1" thickBot="1" x14ac:dyDescent="0.3">
      <c r="A31" s="24" t="s">
        <v>280</v>
      </c>
      <c r="B31" s="75" t="s">
        <v>419</v>
      </c>
      <c r="C31" s="42" t="s">
        <v>530</v>
      </c>
      <c r="D31" s="43" t="s">
        <v>420</v>
      </c>
      <c r="E31" s="12" t="s">
        <v>421</v>
      </c>
      <c r="F31" s="82" t="s">
        <v>68</v>
      </c>
      <c r="G31" s="32" t="s">
        <v>66</v>
      </c>
      <c r="H31" s="17">
        <v>10</v>
      </c>
      <c r="I31" s="18">
        <v>10</v>
      </c>
      <c r="J31" s="17">
        <v>60</v>
      </c>
      <c r="K31" s="17">
        <v>60</v>
      </c>
    </row>
    <row r="32" spans="1:11" ht="14.25" customHeight="1" thickBot="1" x14ac:dyDescent="0.3">
      <c r="A32" s="24" t="s">
        <v>281</v>
      </c>
      <c r="B32" s="75" t="s">
        <v>422</v>
      </c>
      <c r="C32" s="42" t="s">
        <v>531</v>
      </c>
      <c r="D32" s="13" t="s">
        <v>69</v>
      </c>
      <c r="E32" s="12" t="s">
        <v>70</v>
      </c>
      <c r="F32" s="82" t="s">
        <v>71</v>
      </c>
      <c r="G32" s="32" t="s">
        <v>66</v>
      </c>
      <c r="H32" s="17">
        <v>45</v>
      </c>
      <c r="I32" s="18">
        <v>45</v>
      </c>
      <c r="J32" s="17">
        <v>60</v>
      </c>
      <c r="K32" s="17">
        <v>60</v>
      </c>
    </row>
    <row r="33" spans="1:12" ht="14.25" customHeight="1" thickBot="1" x14ac:dyDescent="0.3">
      <c r="A33" s="24" t="s">
        <v>282</v>
      </c>
      <c r="B33" s="72" t="s">
        <v>398</v>
      </c>
      <c r="C33" s="12" t="s">
        <v>532</v>
      </c>
      <c r="D33" s="14" t="s">
        <v>94</v>
      </c>
      <c r="E33" s="12" t="s">
        <v>95</v>
      </c>
      <c r="F33" s="84" t="s">
        <v>96</v>
      </c>
      <c r="G33" s="32" t="s">
        <v>66</v>
      </c>
      <c r="H33" s="20">
        <v>20</v>
      </c>
      <c r="I33" s="33">
        <v>100</v>
      </c>
      <c r="J33" s="20"/>
      <c r="K33" s="20"/>
    </row>
    <row r="34" spans="1:12" ht="14.25" customHeight="1" thickBot="1" x14ac:dyDescent="0.3">
      <c r="A34" s="24" t="s">
        <v>283</v>
      </c>
      <c r="B34" s="76" t="s">
        <v>1</v>
      </c>
      <c r="C34" s="42" t="s">
        <v>472</v>
      </c>
      <c r="D34" s="43" t="s">
        <v>72</v>
      </c>
      <c r="E34" s="36" t="s">
        <v>73</v>
      </c>
      <c r="F34" s="85" t="s">
        <v>423</v>
      </c>
      <c r="G34" s="32" t="s">
        <v>66</v>
      </c>
      <c r="H34" s="17">
        <v>0</v>
      </c>
      <c r="I34" s="18">
        <v>0</v>
      </c>
      <c r="J34" s="17">
        <v>50</v>
      </c>
      <c r="K34" s="17">
        <v>50</v>
      </c>
    </row>
    <row r="35" spans="1:12" ht="14.25" customHeight="1" thickBot="1" x14ac:dyDescent="0.3">
      <c r="A35" s="24" t="s">
        <v>284</v>
      </c>
      <c r="B35" s="72" t="s">
        <v>40</v>
      </c>
      <c r="C35" s="12" t="s">
        <v>473</v>
      </c>
      <c r="D35" s="14" t="s">
        <v>142</v>
      </c>
      <c r="E35" s="12" t="s">
        <v>143</v>
      </c>
      <c r="F35" s="31" t="s">
        <v>144</v>
      </c>
      <c r="G35" s="32" t="s">
        <v>66</v>
      </c>
      <c r="H35" s="17"/>
      <c r="I35" s="18">
        <v>15</v>
      </c>
      <c r="J35" s="17"/>
      <c r="K35" s="17">
        <v>25</v>
      </c>
    </row>
    <row r="36" spans="1:12" ht="14.25" customHeight="1" thickBot="1" x14ac:dyDescent="0.3">
      <c r="A36" s="24" t="s">
        <v>285</v>
      </c>
      <c r="B36" s="74" t="s">
        <v>341</v>
      </c>
      <c r="C36" s="12" t="s">
        <v>442</v>
      </c>
      <c r="D36" s="38" t="s">
        <v>443</v>
      </c>
      <c r="E36" s="95" t="s">
        <v>444</v>
      </c>
      <c r="F36" s="87">
        <v>502373196</v>
      </c>
      <c r="G36" s="39" t="s">
        <v>66</v>
      </c>
      <c r="H36" s="40">
        <v>10</v>
      </c>
      <c r="I36" s="41">
        <v>30</v>
      </c>
      <c r="J36" s="40">
        <v>10</v>
      </c>
      <c r="K36" s="40">
        <v>10</v>
      </c>
    </row>
    <row r="37" spans="1:12" ht="18.75" customHeight="1" thickBot="1" x14ac:dyDescent="0.3">
      <c r="A37" s="24" t="s">
        <v>286</v>
      </c>
      <c r="B37" s="107" t="s">
        <v>340</v>
      </c>
      <c r="C37" s="108" t="s">
        <v>346</v>
      </c>
      <c r="D37" s="108" t="s">
        <v>347</v>
      </c>
      <c r="E37" s="109" t="s">
        <v>348</v>
      </c>
      <c r="F37" s="110" t="s">
        <v>349</v>
      </c>
      <c r="G37" s="121" t="s">
        <v>66</v>
      </c>
      <c r="H37" s="103">
        <v>5</v>
      </c>
      <c r="I37" s="104">
        <v>5</v>
      </c>
      <c r="J37" s="105">
        <v>5</v>
      </c>
      <c r="K37" s="106">
        <v>20</v>
      </c>
      <c r="L37" s="96"/>
    </row>
    <row r="38" spans="1:12" s="9" customFormat="1" ht="15.75" customHeight="1" thickBot="1" x14ac:dyDescent="0.3">
      <c r="A38" s="137"/>
      <c r="B38" s="133"/>
      <c r="C38" s="133"/>
      <c r="D38" s="133"/>
      <c r="E38" s="133"/>
      <c r="F38" s="134"/>
      <c r="G38" s="119" t="s">
        <v>551</v>
      </c>
      <c r="H38" s="120">
        <f>SUM(H4:H37)</f>
        <v>467</v>
      </c>
      <c r="I38" s="120">
        <f t="shared" ref="I38:K38" si="0">SUM(I4:I37)</f>
        <v>757</v>
      </c>
      <c r="J38" s="120">
        <f t="shared" si="0"/>
        <v>379</v>
      </c>
      <c r="K38" s="120">
        <f t="shared" si="0"/>
        <v>492</v>
      </c>
    </row>
    <row r="39" spans="1:12" s="9" customFormat="1" ht="18" customHeight="1" thickBot="1" x14ac:dyDescent="0.3">
      <c r="A39" s="138"/>
      <c r="B39" s="139"/>
      <c r="C39" s="139"/>
      <c r="D39" s="139"/>
      <c r="E39" s="139"/>
      <c r="F39" s="140"/>
      <c r="G39" s="111" t="s">
        <v>548</v>
      </c>
      <c r="H39" s="112">
        <f>SUM(H4:H37)</f>
        <v>467</v>
      </c>
      <c r="I39" s="112">
        <f t="shared" ref="I39:K39" si="1">SUM(I4:I37)</f>
        <v>757</v>
      </c>
      <c r="J39" s="112">
        <f t="shared" si="1"/>
        <v>379</v>
      </c>
      <c r="K39" s="112">
        <f t="shared" si="1"/>
        <v>492</v>
      </c>
    </row>
    <row r="40" spans="1:12" ht="29.25" customHeight="1" x14ac:dyDescent="0.25">
      <c r="A40" s="113" t="s">
        <v>287</v>
      </c>
      <c r="B40" s="114" t="s">
        <v>11</v>
      </c>
      <c r="C40" s="115" t="s">
        <v>534</v>
      </c>
      <c r="D40" s="116" t="s">
        <v>375</v>
      </c>
      <c r="E40" s="117" t="s">
        <v>99</v>
      </c>
      <c r="F40" s="118" t="s">
        <v>232</v>
      </c>
      <c r="G40" s="48" t="s">
        <v>61</v>
      </c>
      <c r="H40" s="49">
        <v>0</v>
      </c>
      <c r="I40" s="50">
        <v>11</v>
      </c>
      <c r="J40" s="49">
        <v>15</v>
      </c>
      <c r="K40" s="49">
        <v>30</v>
      </c>
    </row>
    <row r="41" spans="1:12" ht="14.25" customHeight="1" x14ac:dyDescent="0.25">
      <c r="A41" s="113" t="s">
        <v>288</v>
      </c>
      <c r="B41" s="72" t="s">
        <v>351</v>
      </c>
      <c r="C41" s="12" t="s">
        <v>511</v>
      </c>
      <c r="D41" s="14" t="s">
        <v>193</v>
      </c>
      <c r="E41" s="12" t="s">
        <v>194</v>
      </c>
      <c r="F41" s="89">
        <v>502243200</v>
      </c>
      <c r="G41" s="19" t="s">
        <v>61</v>
      </c>
      <c r="H41" s="20">
        <v>40</v>
      </c>
      <c r="I41" s="51">
        <v>20</v>
      </c>
      <c r="J41" s="20">
        <v>40</v>
      </c>
      <c r="K41" s="20">
        <v>10</v>
      </c>
    </row>
    <row r="42" spans="1:12" ht="14.25" customHeight="1" x14ac:dyDescent="0.25">
      <c r="A42" s="113" t="s">
        <v>289</v>
      </c>
      <c r="B42" s="73" t="s">
        <v>37</v>
      </c>
      <c r="C42" s="31" t="s">
        <v>513</v>
      </c>
      <c r="D42" s="14" t="s">
        <v>195</v>
      </c>
      <c r="E42" s="12" t="s">
        <v>196</v>
      </c>
      <c r="F42" s="90" t="s">
        <v>197</v>
      </c>
      <c r="G42" s="52" t="s">
        <v>61</v>
      </c>
      <c r="H42" s="20">
        <v>20</v>
      </c>
      <c r="I42" s="51">
        <v>33</v>
      </c>
      <c r="J42" s="20">
        <v>0</v>
      </c>
      <c r="K42" s="20">
        <v>0</v>
      </c>
    </row>
    <row r="43" spans="1:12" ht="27.75" customHeight="1" x14ac:dyDescent="0.25">
      <c r="A43" s="113" t="s">
        <v>290</v>
      </c>
      <c r="B43" s="72" t="s">
        <v>51</v>
      </c>
      <c r="C43" s="12" t="s">
        <v>512</v>
      </c>
      <c r="D43" s="14" t="s">
        <v>85</v>
      </c>
      <c r="E43" s="16" t="s">
        <v>86</v>
      </c>
      <c r="F43" s="91" t="s">
        <v>230</v>
      </c>
      <c r="G43" s="19" t="s">
        <v>61</v>
      </c>
      <c r="H43" s="20">
        <v>20</v>
      </c>
      <c r="I43" s="33">
        <v>30</v>
      </c>
      <c r="J43" s="20">
        <v>50</v>
      </c>
      <c r="K43" s="20">
        <v>50</v>
      </c>
    </row>
    <row r="44" spans="1:12" ht="14.25" customHeight="1" x14ac:dyDescent="0.25">
      <c r="A44" s="113" t="s">
        <v>291</v>
      </c>
      <c r="B44" s="72" t="s">
        <v>39</v>
      </c>
      <c r="C44" s="12" t="s">
        <v>416</v>
      </c>
      <c r="D44" s="14" t="s">
        <v>417</v>
      </c>
      <c r="E44" s="12" t="s">
        <v>418</v>
      </c>
      <c r="F44" s="90" t="s">
        <v>198</v>
      </c>
      <c r="G44" s="19" t="s">
        <v>61</v>
      </c>
      <c r="H44" s="20">
        <v>11</v>
      </c>
      <c r="I44" s="51">
        <v>42</v>
      </c>
      <c r="J44" s="20">
        <v>0</v>
      </c>
      <c r="K44" s="20">
        <v>0</v>
      </c>
    </row>
    <row r="45" spans="1:12" s="3" customFormat="1" ht="14.25" customHeight="1" x14ac:dyDescent="0.25">
      <c r="A45" s="113" t="s">
        <v>292</v>
      </c>
      <c r="B45" s="72" t="s">
        <v>22</v>
      </c>
      <c r="C45" s="12" t="s">
        <v>510</v>
      </c>
      <c r="D45" s="14" t="s">
        <v>165</v>
      </c>
      <c r="E45" s="12" t="s">
        <v>166</v>
      </c>
      <c r="F45" s="90" t="s">
        <v>167</v>
      </c>
      <c r="G45" s="19" t="s">
        <v>61</v>
      </c>
      <c r="H45" s="17">
        <v>8</v>
      </c>
      <c r="I45" s="18">
        <v>40</v>
      </c>
      <c r="J45" s="17">
        <v>0</v>
      </c>
      <c r="K45" s="17">
        <v>0</v>
      </c>
    </row>
    <row r="46" spans="1:12" s="3" customFormat="1" ht="14.25" customHeight="1" x14ac:dyDescent="0.25">
      <c r="A46" s="113" t="s">
        <v>293</v>
      </c>
      <c r="B46" s="72" t="s">
        <v>380</v>
      </c>
      <c r="C46" s="12" t="s">
        <v>509</v>
      </c>
      <c r="D46" s="14" t="s">
        <v>158</v>
      </c>
      <c r="E46" s="12" t="s">
        <v>159</v>
      </c>
      <c r="F46" s="90" t="s">
        <v>381</v>
      </c>
      <c r="G46" s="19" t="s">
        <v>61</v>
      </c>
      <c r="H46" s="17"/>
      <c r="I46" s="18">
        <v>4</v>
      </c>
      <c r="J46" s="17"/>
      <c r="K46" s="17"/>
    </row>
    <row r="47" spans="1:12" s="3" customFormat="1" ht="28.5" customHeight="1" x14ac:dyDescent="0.25">
      <c r="A47" s="113" t="s">
        <v>294</v>
      </c>
      <c r="B47" s="72" t="s">
        <v>369</v>
      </c>
      <c r="C47" s="36" t="s">
        <v>476</v>
      </c>
      <c r="D47" s="14" t="s">
        <v>168</v>
      </c>
      <c r="E47" s="12" t="s">
        <v>169</v>
      </c>
      <c r="F47" s="90" t="s">
        <v>170</v>
      </c>
      <c r="G47" s="19" t="s">
        <v>61</v>
      </c>
      <c r="H47" s="17">
        <v>10</v>
      </c>
      <c r="I47" s="18">
        <v>20</v>
      </c>
      <c r="J47" s="17">
        <v>0</v>
      </c>
      <c r="K47" s="17">
        <v>0</v>
      </c>
    </row>
    <row r="48" spans="1:12" ht="14.25" customHeight="1" x14ac:dyDescent="0.25">
      <c r="A48" s="113" t="s">
        <v>295</v>
      </c>
      <c r="B48" s="72" t="s">
        <v>368</v>
      </c>
      <c r="C48" s="12" t="s">
        <v>508</v>
      </c>
      <c r="D48" s="14" t="s">
        <v>187</v>
      </c>
      <c r="E48" s="12" t="s">
        <v>188</v>
      </c>
      <c r="F48" s="90" t="s">
        <v>189</v>
      </c>
      <c r="G48" s="19" t="s">
        <v>61</v>
      </c>
      <c r="H48" s="20">
        <v>20</v>
      </c>
      <c r="I48" s="51">
        <v>47</v>
      </c>
      <c r="J48" s="20">
        <v>0</v>
      </c>
      <c r="K48" s="20">
        <v>0</v>
      </c>
    </row>
    <row r="49" spans="1:11" ht="14.25" customHeight="1" x14ac:dyDescent="0.25">
      <c r="A49" s="113" t="s">
        <v>296</v>
      </c>
      <c r="B49" s="72" t="s">
        <v>370</v>
      </c>
      <c r="C49" s="12" t="s">
        <v>507</v>
      </c>
      <c r="D49" s="14" t="s">
        <v>371</v>
      </c>
      <c r="E49" s="12" t="s">
        <v>372</v>
      </c>
      <c r="F49" s="90" t="s">
        <v>373</v>
      </c>
      <c r="G49" s="19" t="s">
        <v>61</v>
      </c>
      <c r="H49" s="20">
        <v>7</v>
      </c>
      <c r="I49" s="51">
        <v>4</v>
      </c>
      <c r="J49" s="20"/>
      <c r="K49" s="20"/>
    </row>
    <row r="50" spans="1:11" s="3" customFormat="1" ht="34.5" customHeight="1" x14ac:dyDescent="0.25">
      <c r="A50" s="113" t="s">
        <v>297</v>
      </c>
      <c r="B50" s="72" t="s">
        <v>20</v>
      </c>
      <c r="C50" s="12" t="s">
        <v>506</v>
      </c>
      <c r="D50" s="14" t="s">
        <v>163</v>
      </c>
      <c r="E50" s="12" t="s">
        <v>164</v>
      </c>
      <c r="F50" s="91" t="s">
        <v>235</v>
      </c>
      <c r="G50" s="19" t="s">
        <v>61</v>
      </c>
      <c r="H50" s="17">
        <v>32</v>
      </c>
      <c r="I50" s="18">
        <v>3</v>
      </c>
      <c r="J50" s="17">
        <v>0</v>
      </c>
      <c r="K50" s="17">
        <v>0</v>
      </c>
    </row>
    <row r="51" spans="1:11" ht="14.25" customHeight="1" x14ac:dyDescent="0.25">
      <c r="A51" s="113" t="s">
        <v>298</v>
      </c>
      <c r="B51" s="72" t="s">
        <v>24</v>
      </c>
      <c r="C51" s="12" t="s">
        <v>505</v>
      </c>
      <c r="D51" s="14" t="s">
        <v>174</v>
      </c>
      <c r="E51" s="12" t="s">
        <v>175</v>
      </c>
      <c r="F51" s="90" t="s">
        <v>176</v>
      </c>
      <c r="G51" s="19" t="s">
        <v>61</v>
      </c>
      <c r="H51" s="17">
        <v>24</v>
      </c>
      <c r="I51" s="18">
        <v>14</v>
      </c>
      <c r="J51" s="17">
        <v>0</v>
      </c>
      <c r="K51" s="17">
        <v>0</v>
      </c>
    </row>
    <row r="52" spans="1:11" ht="29.25" customHeight="1" x14ac:dyDescent="0.25">
      <c r="A52" s="113" t="s">
        <v>299</v>
      </c>
      <c r="B52" s="72" t="s">
        <v>27</v>
      </c>
      <c r="C52" s="12" t="s">
        <v>504</v>
      </c>
      <c r="D52" s="14" t="s">
        <v>177</v>
      </c>
      <c r="E52" s="12" t="s">
        <v>178</v>
      </c>
      <c r="F52" s="91" t="s">
        <v>234</v>
      </c>
      <c r="G52" s="19" t="s">
        <v>61</v>
      </c>
      <c r="H52" s="17">
        <v>7</v>
      </c>
      <c r="I52" s="18">
        <v>40</v>
      </c>
      <c r="J52" s="17">
        <v>0</v>
      </c>
      <c r="K52" s="17">
        <v>0</v>
      </c>
    </row>
    <row r="53" spans="1:11" ht="14.25" customHeight="1" x14ac:dyDescent="0.25">
      <c r="A53" s="113" t="s">
        <v>300</v>
      </c>
      <c r="B53" s="72" t="s">
        <v>28</v>
      </c>
      <c r="C53" s="12" t="s">
        <v>503</v>
      </c>
      <c r="D53" s="14" t="s">
        <v>179</v>
      </c>
      <c r="E53" s="12" t="s">
        <v>180</v>
      </c>
      <c r="F53" s="90" t="s">
        <v>181</v>
      </c>
      <c r="G53" s="19" t="s">
        <v>61</v>
      </c>
      <c r="H53" s="17">
        <v>40</v>
      </c>
      <c r="I53" s="18">
        <v>75</v>
      </c>
      <c r="J53" s="17">
        <v>0</v>
      </c>
      <c r="K53" s="17">
        <v>0</v>
      </c>
    </row>
    <row r="54" spans="1:11" ht="14.25" customHeight="1" x14ac:dyDescent="0.25">
      <c r="A54" s="113" t="s">
        <v>301</v>
      </c>
      <c r="B54" s="73" t="s">
        <v>18</v>
      </c>
      <c r="C54" s="31" t="s">
        <v>502</v>
      </c>
      <c r="D54" s="14" t="s">
        <v>394</v>
      </c>
      <c r="E54" s="12" t="s">
        <v>395</v>
      </c>
      <c r="F54" s="90" t="s">
        <v>396</v>
      </c>
      <c r="G54" s="19" t="s">
        <v>61</v>
      </c>
      <c r="H54" s="20">
        <v>16</v>
      </c>
      <c r="I54" s="51">
        <v>16</v>
      </c>
      <c r="J54" s="20">
        <v>0</v>
      </c>
      <c r="K54" s="20">
        <v>0</v>
      </c>
    </row>
    <row r="55" spans="1:11" ht="14.25" customHeight="1" x14ac:dyDescent="0.25">
      <c r="A55" s="113" t="s">
        <v>302</v>
      </c>
      <c r="B55" s="72" t="s">
        <v>21</v>
      </c>
      <c r="C55" s="12" t="s">
        <v>501</v>
      </c>
      <c r="D55" s="14" t="s">
        <v>217</v>
      </c>
      <c r="E55" s="12" t="s">
        <v>218</v>
      </c>
      <c r="F55" s="90" t="s">
        <v>219</v>
      </c>
      <c r="G55" s="19" t="s">
        <v>61</v>
      </c>
      <c r="H55" s="20">
        <v>4</v>
      </c>
      <c r="I55" s="51">
        <v>28</v>
      </c>
      <c r="J55" s="20">
        <v>0</v>
      </c>
      <c r="K55" s="20">
        <v>0</v>
      </c>
    </row>
    <row r="56" spans="1:11" ht="14.25" customHeight="1" x14ac:dyDescent="0.25">
      <c r="A56" s="113" t="s">
        <v>303</v>
      </c>
      <c r="B56" s="72" t="s">
        <v>30</v>
      </c>
      <c r="C56" s="12" t="s">
        <v>500</v>
      </c>
      <c r="D56" s="14" t="s">
        <v>432</v>
      </c>
      <c r="E56" s="12" t="s">
        <v>431</v>
      </c>
      <c r="F56" s="90" t="s">
        <v>430</v>
      </c>
      <c r="G56" s="19" t="s">
        <v>61</v>
      </c>
      <c r="H56" s="17">
        <v>55</v>
      </c>
      <c r="I56" s="18">
        <v>33</v>
      </c>
      <c r="J56" s="17">
        <v>1</v>
      </c>
      <c r="K56" s="17">
        <v>2</v>
      </c>
    </row>
    <row r="57" spans="1:11" s="3" customFormat="1" ht="30" customHeight="1" x14ac:dyDescent="0.25">
      <c r="A57" s="113" t="s">
        <v>304</v>
      </c>
      <c r="B57" s="74" t="s">
        <v>19</v>
      </c>
      <c r="C57" s="12" t="s">
        <v>499</v>
      </c>
      <c r="D57" s="14" t="s">
        <v>160</v>
      </c>
      <c r="E57" s="12" t="s">
        <v>161</v>
      </c>
      <c r="F57" s="90" t="s">
        <v>162</v>
      </c>
      <c r="G57" s="19" t="s">
        <v>61</v>
      </c>
      <c r="H57" s="17">
        <v>16</v>
      </c>
      <c r="I57" s="18"/>
      <c r="J57" s="17"/>
      <c r="K57" s="17"/>
    </row>
    <row r="58" spans="1:11" ht="14.25" customHeight="1" x14ac:dyDescent="0.25">
      <c r="A58" s="113" t="s">
        <v>305</v>
      </c>
      <c r="B58" s="72" t="s">
        <v>23</v>
      </c>
      <c r="C58" s="12" t="s">
        <v>498</v>
      </c>
      <c r="D58" s="14" t="s">
        <v>171</v>
      </c>
      <c r="E58" s="12" t="s">
        <v>172</v>
      </c>
      <c r="F58" s="90" t="s">
        <v>173</v>
      </c>
      <c r="G58" s="19" t="s">
        <v>61</v>
      </c>
      <c r="H58" s="17">
        <v>60</v>
      </c>
      <c r="I58" s="18">
        <v>60</v>
      </c>
      <c r="J58" s="17">
        <v>0</v>
      </c>
      <c r="K58" s="17">
        <v>0</v>
      </c>
    </row>
    <row r="59" spans="1:11" ht="14.25" customHeight="1" x14ac:dyDescent="0.25">
      <c r="A59" s="113" t="s">
        <v>306</v>
      </c>
      <c r="B59" s="72" t="s">
        <v>360</v>
      </c>
      <c r="C59" s="12" t="s">
        <v>533</v>
      </c>
      <c r="D59" s="14" t="s">
        <v>182</v>
      </c>
      <c r="E59" s="12" t="s">
        <v>183</v>
      </c>
      <c r="F59" s="90" t="s">
        <v>184</v>
      </c>
      <c r="G59" s="19" t="s">
        <v>61</v>
      </c>
      <c r="H59" s="17">
        <v>24</v>
      </c>
      <c r="I59" s="18">
        <v>4</v>
      </c>
      <c r="J59" s="17">
        <v>2</v>
      </c>
      <c r="K59" s="17">
        <v>0</v>
      </c>
    </row>
    <row r="60" spans="1:11" ht="14.25" customHeight="1" x14ac:dyDescent="0.25">
      <c r="A60" s="113" t="s">
        <v>307</v>
      </c>
      <c r="B60" s="72" t="s">
        <v>393</v>
      </c>
      <c r="C60" s="12" t="s">
        <v>497</v>
      </c>
      <c r="D60" s="14" t="s">
        <v>390</v>
      </c>
      <c r="E60" s="12" t="s">
        <v>391</v>
      </c>
      <c r="F60" s="90" t="s">
        <v>392</v>
      </c>
      <c r="G60" s="19" t="s">
        <v>61</v>
      </c>
      <c r="H60" s="17">
        <v>53</v>
      </c>
      <c r="I60" s="18">
        <v>31</v>
      </c>
      <c r="J60" s="17">
        <v>0</v>
      </c>
      <c r="K60" s="17">
        <v>0</v>
      </c>
    </row>
    <row r="61" spans="1:11" s="7" customFormat="1" ht="14.25" customHeight="1" x14ac:dyDescent="0.25">
      <c r="A61" s="113" t="s">
        <v>308</v>
      </c>
      <c r="B61" s="72" t="s">
        <v>364</v>
      </c>
      <c r="C61" s="12" t="s">
        <v>496</v>
      </c>
      <c r="D61" s="14" t="s">
        <v>361</v>
      </c>
      <c r="E61" s="12" t="s">
        <v>362</v>
      </c>
      <c r="F61" s="90" t="s">
        <v>363</v>
      </c>
      <c r="G61" s="19" t="s">
        <v>61</v>
      </c>
      <c r="H61" s="17">
        <v>5</v>
      </c>
      <c r="I61" s="18">
        <v>5</v>
      </c>
      <c r="J61" s="17"/>
      <c r="K61" s="17"/>
    </row>
    <row r="62" spans="1:11" ht="14.25" customHeight="1" x14ac:dyDescent="0.25">
      <c r="A62" s="113" t="s">
        <v>309</v>
      </c>
      <c r="B62" s="72" t="s">
        <v>359</v>
      </c>
      <c r="C62" s="12" t="s">
        <v>475</v>
      </c>
      <c r="D62" s="14" t="s">
        <v>31</v>
      </c>
      <c r="E62" s="12" t="s">
        <v>185</v>
      </c>
      <c r="F62" s="90" t="s">
        <v>186</v>
      </c>
      <c r="G62" s="19" t="s">
        <v>61</v>
      </c>
      <c r="H62" s="20">
        <v>67</v>
      </c>
      <c r="I62" s="51">
        <v>50</v>
      </c>
      <c r="J62" s="20">
        <v>0</v>
      </c>
      <c r="K62" s="20">
        <v>0</v>
      </c>
    </row>
    <row r="63" spans="1:11" ht="14.25" customHeight="1" x14ac:dyDescent="0.25">
      <c r="A63" s="113" t="s">
        <v>310</v>
      </c>
      <c r="B63" s="72" t="s">
        <v>374</v>
      </c>
      <c r="C63" s="12" t="s">
        <v>495</v>
      </c>
      <c r="D63" s="14" t="s">
        <v>190</v>
      </c>
      <c r="E63" s="12" t="s">
        <v>191</v>
      </c>
      <c r="F63" s="90" t="s">
        <v>192</v>
      </c>
      <c r="G63" s="19" t="s">
        <v>61</v>
      </c>
      <c r="H63" s="20">
        <v>22</v>
      </c>
      <c r="I63" s="51">
        <v>35</v>
      </c>
      <c r="J63" s="20">
        <v>0</v>
      </c>
      <c r="K63" s="20">
        <v>0</v>
      </c>
    </row>
    <row r="64" spans="1:11" ht="29.25" customHeight="1" x14ac:dyDescent="0.25">
      <c r="A64" s="113" t="s">
        <v>311</v>
      </c>
      <c r="B64" s="72" t="s">
        <v>49</v>
      </c>
      <c r="C64" s="12" t="s">
        <v>494</v>
      </c>
      <c r="D64" s="14" t="s">
        <v>354</v>
      </c>
      <c r="E64" s="12" t="s">
        <v>355</v>
      </c>
      <c r="F64" s="91" t="s">
        <v>557</v>
      </c>
      <c r="G64" s="19" t="s">
        <v>61</v>
      </c>
      <c r="H64" s="20">
        <v>16</v>
      </c>
      <c r="I64" s="51">
        <v>7</v>
      </c>
      <c r="J64" s="20">
        <v>0</v>
      </c>
      <c r="K64" s="20">
        <v>0</v>
      </c>
    </row>
    <row r="65" spans="1:11" ht="48" customHeight="1" x14ac:dyDescent="0.25">
      <c r="A65" s="113" t="s">
        <v>312</v>
      </c>
      <c r="B65" s="72" t="s">
        <v>248</v>
      </c>
      <c r="C65" s="36" t="s">
        <v>493</v>
      </c>
      <c r="D65" s="53" t="s">
        <v>251</v>
      </c>
      <c r="E65" s="12" t="s">
        <v>250</v>
      </c>
      <c r="F65" s="92" t="s">
        <v>249</v>
      </c>
      <c r="G65" s="19" t="s">
        <v>61</v>
      </c>
      <c r="H65" s="54">
        <v>134</v>
      </c>
      <c r="I65" s="55">
        <v>100</v>
      </c>
      <c r="J65" s="30"/>
      <c r="K65" s="30"/>
    </row>
    <row r="66" spans="1:11" ht="14.25" customHeight="1" x14ac:dyDescent="0.25">
      <c r="A66" s="113" t="s">
        <v>313</v>
      </c>
      <c r="B66" s="72" t="s">
        <v>470</v>
      </c>
      <c r="C66" s="12" t="s">
        <v>492</v>
      </c>
      <c r="D66" s="14" t="s">
        <v>137</v>
      </c>
      <c r="E66" s="12" t="s">
        <v>138</v>
      </c>
      <c r="F66" s="90" t="s">
        <v>455</v>
      </c>
      <c r="G66" s="19" t="s">
        <v>61</v>
      </c>
      <c r="H66" s="20">
        <v>35</v>
      </c>
      <c r="I66" s="51">
        <v>50</v>
      </c>
      <c r="J66" s="20">
        <v>0</v>
      </c>
      <c r="K66" s="20">
        <v>0</v>
      </c>
    </row>
    <row r="67" spans="1:11" ht="14.25" customHeight="1" x14ac:dyDescent="0.25">
      <c r="A67" s="113" t="s">
        <v>314</v>
      </c>
      <c r="B67" s="72" t="s">
        <v>42</v>
      </c>
      <c r="C67" s="12" t="s">
        <v>491</v>
      </c>
      <c r="D67" s="14" t="s">
        <v>199</v>
      </c>
      <c r="E67" s="12" t="s">
        <v>200</v>
      </c>
      <c r="F67" s="90" t="s">
        <v>201</v>
      </c>
      <c r="G67" s="19" t="s">
        <v>61</v>
      </c>
      <c r="H67" s="20">
        <v>150</v>
      </c>
      <c r="I67" s="51">
        <v>17</v>
      </c>
      <c r="J67" s="20">
        <v>0</v>
      </c>
      <c r="K67" s="20">
        <v>0</v>
      </c>
    </row>
    <row r="68" spans="1:11" ht="14.25" customHeight="1" x14ac:dyDescent="0.25">
      <c r="A68" s="113" t="s">
        <v>315</v>
      </c>
      <c r="B68" s="72" t="s">
        <v>43</v>
      </c>
      <c r="C68" s="12" t="s">
        <v>490</v>
      </c>
      <c r="D68" s="14" t="s">
        <v>202</v>
      </c>
      <c r="E68" s="12" t="s">
        <v>203</v>
      </c>
      <c r="F68" s="90" t="s">
        <v>204</v>
      </c>
      <c r="G68" s="19" t="s">
        <v>61</v>
      </c>
      <c r="H68" s="20">
        <v>100</v>
      </c>
      <c r="I68" s="51">
        <v>50</v>
      </c>
      <c r="J68" s="20">
        <v>0</v>
      </c>
      <c r="K68" s="20">
        <v>0</v>
      </c>
    </row>
    <row r="69" spans="1:11" ht="14.25" customHeight="1" x14ac:dyDescent="0.25">
      <c r="A69" s="113" t="s">
        <v>316</v>
      </c>
      <c r="B69" s="72" t="s">
        <v>469</v>
      </c>
      <c r="C69" s="36" t="s">
        <v>474</v>
      </c>
      <c r="D69" s="14" t="s">
        <v>137</v>
      </c>
      <c r="E69" s="94" t="s">
        <v>138</v>
      </c>
      <c r="F69" s="90" t="s">
        <v>455</v>
      </c>
      <c r="G69" s="19" t="s">
        <v>61</v>
      </c>
      <c r="H69" s="20">
        <v>20</v>
      </c>
      <c r="I69" s="33">
        <v>20</v>
      </c>
      <c r="J69" s="20"/>
      <c r="K69" s="20"/>
    </row>
    <row r="70" spans="1:11" ht="14.25" customHeight="1" x14ac:dyDescent="0.25">
      <c r="A70" s="113" t="s">
        <v>317</v>
      </c>
      <c r="B70" s="77" t="s">
        <v>45</v>
      </c>
      <c r="C70" s="31" t="s">
        <v>489</v>
      </c>
      <c r="D70" s="14" t="s">
        <v>211</v>
      </c>
      <c r="E70" s="12" t="s">
        <v>212</v>
      </c>
      <c r="F70" s="90" t="s">
        <v>213</v>
      </c>
      <c r="G70" s="52" t="s">
        <v>61</v>
      </c>
      <c r="H70" s="20">
        <v>0</v>
      </c>
      <c r="I70" s="51">
        <v>3</v>
      </c>
      <c r="J70" s="20">
        <v>2</v>
      </c>
      <c r="K70" s="20">
        <v>7</v>
      </c>
    </row>
    <row r="71" spans="1:11" ht="14.25" customHeight="1" x14ac:dyDescent="0.25">
      <c r="A71" s="113" t="s">
        <v>318</v>
      </c>
      <c r="B71" s="72" t="s">
        <v>48</v>
      </c>
      <c r="C71" s="12" t="s">
        <v>488</v>
      </c>
      <c r="D71" s="14" t="s">
        <v>214</v>
      </c>
      <c r="E71" s="12" t="s">
        <v>215</v>
      </c>
      <c r="F71" s="90" t="s">
        <v>216</v>
      </c>
      <c r="G71" s="19" t="s">
        <v>61</v>
      </c>
      <c r="H71" s="17">
        <v>2</v>
      </c>
      <c r="I71" s="18">
        <v>2</v>
      </c>
      <c r="J71" s="17">
        <v>13</v>
      </c>
      <c r="K71" s="17">
        <v>13</v>
      </c>
    </row>
    <row r="72" spans="1:11" ht="28.5" customHeight="1" x14ac:dyDescent="0.25">
      <c r="A72" s="113" t="s">
        <v>553</v>
      </c>
      <c r="B72" s="74" t="s">
        <v>399</v>
      </c>
      <c r="C72" s="12" t="s">
        <v>539</v>
      </c>
      <c r="D72" s="14" t="s">
        <v>109</v>
      </c>
      <c r="E72" s="16" t="s">
        <v>110</v>
      </c>
      <c r="F72" s="88" t="s">
        <v>558</v>
      </c>
      <c r="G72" s="19" t="s">
        <v>61</v>
      </c>
      <c r="H72" s="20">
        <v>70</v>
      </c>
      <c r="I72" s="51">
        <v>70</v>
      </c>
      <c r="J72" s="20">
        <v>0</v>
      </c>
      <c r="K72" s="20">
        <v>0</v>
      </c>
    </row>
    <row r="73" spans="1:11" ht="14.25" customHeight="1" x14ac:dyDescent="0.25">
      <c r="A73" s="113" t="s">
        <v>319</v>
      </c>
      <c r="B73" s="72" t="s">
        <v>358</v>
      </c>
      <c r="C73" s="12" t="s">
        <v>480</v>
      </c>
      <c r="D73" s="14" t="s">
        <v>31</v>
      </c>
      <c r="E73" s="12" t="s">
        <v>185</v>
      </c>
      <c r="F73" s="90" t="s">
        <v>186</v>
      </c>
      <c r="G73" s="19" t="s">
        <v>61</v>
      </c>
      <c r="H73" s="20">
        <v>17</v>
      </c>
      <c r="I73" s="51">
        <v>17</v>
      </c>
      <c r="J73" s="20">
        <v>0</v>
      </c>
      <c r="K73" s="20">
        <v>0</v>
      </c>
    </row>
    <row r="74" spans="1:11" ht="14.25" customHeight="1" x14ac:dyDescent="0.25">
      <c r="A74" s="113" t="s">
        <v>320</v>
      </c>
      <c r="B74" s="72" t="s">
        <v>356</v>
      </c>
      <c r="C74" s="12" t="s">
        <v>385</v>
      </c>
      <c r="D74" s="14" t="s">
        <v>31</v>
      </c>
      <c r="E74" s="12" t="s">
        <v>185</v>
      </c>
      <c r="F74" s="90" t="s">
        <v>186</v>
      </c>
      <c r="G74" s="19" t="s">
        <v>61</v>
      </c>
      <c r="H74" s="20">
        <v>24</v>
      </c>
      <c r="I74" s="51">
        <v>17</v>
      </c>
      <c r="J74" s="20">
        <v>0</v>
      </c>
      <c r="K74" s="20">
        <v>0</v>
      </c>
    </row>
    <row r="75" spans="1:11" ht="14.25" customHeight="1" x14ac:dyDescent="0.25">
      <c r="A75" s="113" t="s">
        <v>321</v>
      </c>
      <c r="B75" s="72" t="s">
        <v>357</v>
      </c>
      <c r="C75" s="12" t="s">
        <v>386</v>
      </c>
      <c r="D75" s="14" t="s">
        <v>31</v>
      </c>
      <c r="E75" s="12" t="s">
        <v>185</v>
      </c>
      <c r="F75" s="90" t="s">
        <v>186</v>
      </c>
      <c r="G75" s="19" t="s">
        <v>61</v>
      </c>
      <c r="H75" s="20">
        <v>17</v>
      </c>
      <c r="I75" s="51">
        <v>17</v>
      </c>
      <c r="J75" s="20">
        <v>0</v>
      </c>
      <c r="K75" s="20">
        <v>0</v>
      </c>
    </row>
    <row r="76" spans="1:11" ht="14.25" customHeight="1" x14ac:dyDescent="0.25">
      <c r="A76" s="113" t="s">
        <v>322</v>
      </c>
      <c r="B76" s="78" t="s">
        <v>404</v>
      </c>
      <c r="C76" s="37" t="s">
        <v>482</v>
      </c>
      <c r="D76" s="38" t="s">
        <v>405</v>
      </c>
      <c r="E76" s="12" t="s">
        <v>406</v>
      </c>
      <c r="F76" s="93" t="s">
        <v>407</v>
      </c>
      <c r="G76" s="56" t="s">
        <v>61</v>
      </c>
      <c r="H76" s="40">
        <v>4</v>
      </c>
      <c r="I76" s="57">
        <v>8</v>
      </c>
      <c r="J76" s="40">
        <v>5</v>
      </c>
      <c r="K76" s="40">
        <v>12</v>
      </c>
    </row>
    <row r="77" spans="1:11" s="3" customFormat="1" ht="30" customHeight="1" x14ac:dyDescent="0.25">
      <c r="A77" s="113" t="s">
        <v>323</v>
      </c>
      <c r="B77" s="74" t="s">
        <v>19</v>
      </c>
      <c r="C77" s="12" t="s">
        <v>483</v>
      </c>
      <c r="D77" s="14" t="s">
        <v>160</v>
      </c>
      <c r="E77" s="12" t="s">
        <v>161</v>
      </c>
      <c r="F77" s="90" t="s">
        <v>379</v>
      </c>
      <c r="G77" s="19" t="s">
        <v>61</v>
      </c>
      <c r="H77" s="17">
        <v>8</v>
      </c>
      <c r="I77" s="18">
        <v>10</v>
      </c>
      <c r="J77" s="17"/>
      <c r="K77" s="17"/>
    </row>
    <row r="78" spans="1:11" ht="33.75" customHeight="1" x14ac:dyDescent="0.25">
      <c r="A78" s="113" t="s">
        <v>324</v>
      </c>
      <c r="B78" s="74" t="s">
        <v>397</v>
      </c>
      <c r="C78" s="12" t="s">
        <v>486</v>
      </c>
      <c r="D78" s="14" t="s">
        <v>205</v>
      </c>
      <c r="E78" s="12" t="s">
        <v>206</v>
      </c>
      <c r="F78" s="90" t="s">
        <v>207</v>
      </c>
      <c r="G78" s="19" t="s">
        <v>61</v>
      </c>
      <c r="H78" s="20">
        <v>6</v>
      </c>
      <c r="I78" s="51">
        <v>14</v>
      </c>
      <c r="J78" s="20">
        <v>0</v>
      </c>
      <c r="K78" s="20">
        <v>0</v>
      </c>
    </row>
    <row r="79" spans="1:11" s="7" customFormat="1" ht="14.25" customHeight="1" x14ac:dyDescent="0.25">
      <c r="A79" s="113" t="s">
        <v>325</v>
      </c>
      <c r="B79" s="72" t="s">
        <v>44</v>
      </c>
      <c r="C79" s="12" t="s">
        <v>484</v>
      </c>
      <c r="D79" s="14" t="s">
        <v>208</v>
      </c>
      <c r="E79" s="12" t="s">
        <v>209</v>
      </c>
      <c r="F79" s="90" t="s">
        <v>210</v>
      </c>
      <c r="G79" s="19" t="s">
        <v>61</v>
      </c>
      <c r="H79" s="20">
        <v>1</v>
      </c>
      <c r="I79" s="51">
        <v>1</v>
      </c>
      <c r="J79" s="20">
        <v>24</v>
      </c>
      <c r="K79" s="20">
        <v>40</v>
      </c>
    </row>
    <row r="80" spans="1:11" ht="30.75" customHeight="1" x14ac:dyDescent="0.25">
      <c r="A80" s="113" t="s">
        <v>326</v>
      </c>
      <c r="B80" s="74" t="s">
        <v>241</v>
      </c>
      <c r="C80" s="12" t="s">
        <v>487</v>
      </c>
      <c r="D80" s="14" t="s">
        <v>433</v>
      </c>
      <c r="E80" s="15" t="s">
        <v>434</v>
      </c>
      <c r="F80" s="90" t="s">
        <v>89</v>
      </c>
      <c r="G80" s="19" t="s">
        <v>61</v>
      </c>
      <c r="H80" s="20">
        <v>1</v>
      </c>
      <c r="I80" s="34"/>
      <c r="J80" s="31"/>
      <c r="K80" s="31"/>
    </row>
    <row r="81" spans="1:12" ht="30" customHeight="1" x14ac:dyDescent="0.25">
      <c r="A81" s="113" t="s">
        <v>327</v>
      </c>
      <c r="B81" s="74" t="s">
        <v>414</v>
      </c>
      <c r="C81" s="36" t="s">
        <v>485</v>
      </c>
      <c r="D81" s="14" t="s">
        <v>412</v>
      </c>
      <c r="E81" s="12" t="s">
        <v>90</v>
      </c>
      <c r="F81" s="91" t="s">
        <v>413</v>
      </c>
      <c r="G81" s="19" t="s">
        <v>61</v>
      </c>
      <c r="H81" s="20">
        <v>15</v>
      </c>
      <c r="I81" s="33">
        <v>15</v>
      </c>
      <c r="J81" s="20">
        <v>60</v>
      </c>
      <c r="K81" s="20">
        <v>60</v>
      </c>
    </row>
    <row r="82" spans="1:12" ht="46.5" customHeight="1" x14ac:dyDescent="0.25">
      <c r="A82" s="113" t="s">
        <v>328</v>
      </c>
      <c r="B82" s="72" t="s">
        <v>8</v>
      </c>
      <c r="C82" s="12" t="s">
        <v>535</v>
      </c>
      <c r="D82" s="14" t="s">
        <v>100</v>
      </c>
      <c r="E82" s="15" t="s">
        <v>101</v>
      </c>
      <c r="F82" s="91" t="s">
        <v>233</v>
      </c>
      <c r="G82" s="19" t="s">
        <v>61</v>
      </c>
      <c r="H82" s="20">
        <v>30</v>
      </c>
      <c r="I82" s="51">
        <v>30</v>
      </c>
      <c r="J82" s="20">
        <v>0</v>
      </c>
      <c r="K82" s="20">
        <v>0</v>
      </c>
    </row>
    <row r="83" spans="1:12" ht="14.25" customHeight="1" x14ac:dyDescent="0.25">
      <c r="A83" s="113" t="s">
        <v>329</v>
      </c>
      <c r="B83" s="72" t="s">
        <v>16</v>
      </c>
      <c r="C83" s="12" t="s">
        <v>451</v>
      </c>
      <c r="D83" s="14" t="s">
        <v>452</v>
      </c>
      <c r="E83" s="12" t="s">
        <v>453</v>
      </c>
      <c r="F83" s="91" t="s">
        <v>454</v>
      </c>
      <c r="G83" s="19" t="s">
        <v>61</v>
      </c>
      <c r="H83" s="20">
        <v>50</v>
      </c>
      <c r="I83" s="51">
        <v>50</v>
      </c>
      <c r="J83" s="20">
        <v>50</v>
      </c>
      <c r="K83" s="20">
        <v>50</v>
      </c>
    </row>
    <row r="84" spans="1:12" ht="16.5" customHeight="1" x14ac:dyDescent="0.25">
      <c r="A84" s="113" t="s">
        <v>330</v>
      </c>
      <c r="B84" s="72" t="s">
        <v>16</v>
      </c>
      <c r="C84" s="36" t="s">
        <v>450</v>
      </c>
      <c r="D84" s="14" t="s">
        <v>452</v>
      </c>
      <c r="E84" s="12" t="s">
        <v>453</v>
      </c>
      <c r="F84" s="91" t="s">
        <v>454</v>
      </c>
      <c r="G84" s="19" t="s">
        <v>61</v>
      </c>
      <c r="H84" s="20">
        <v>50</v>
      </c>
      <c r="I84" s="51">
        <v>50</v>
      </c>
      <c r="J84" s="20">
        <v>50</v>
      </c>
      <c r="K84" s="20">
        <v>50</v>
      </c>
    </row>
    <row r="85" spans="1:12" ht="28.5" customHeight="1" x14ac:dyDescent="0.25">
      <c r="A85" s="113" t="s">
        <v>331</v>
      </c>
      <c r="B85" s="72" t="s">
        <v>9</v>
      </c>
      <c r="C85" s="12" t="s">
        <v>538</v>
      </c>
      <c r="D85" s="14" t="s">
        <v>102</v>
      </c>
      <c r="E85" s="12" t="s">
        <v>353</v>
      </c>
      <c r="F85" s="91" t="s">
        <v>559</v>
      </c>
      <c r="G85" s="19" t="s">
        <v>61</v>
      </c>
      <c r="H85" s="20">
        <v>30</v>
      </c>
      <c r="I85" s="51">
        <v>30</v>
      </c>
      <c r="J85" s="20">
        <v>50</v>
      </c>
      <c r="K85" s="20">
        <v>50</v>
      </c>
    </row>
    <row r="86" spans="1:12" ht="14.25" customHeight="1" x14ac:dyDescent="0.25">
      <c r="A86" s="113" t="s">
        <v>332</v>
      </c>
      <c r="B86" s="72" t="s">
        <v>10</v>
      </c>
      <c r="C86" s="12" t="s">
        <v>537</v>
      </c>
      <c r="D86" s="14" t="s">
        <v>103</v>
      </c>
      <c r="E86" s="12" t="s">
        <v>376</v>
      </c>
      <c r="F86" s="90" t="s">
        <v>104</v>
      </c>
      <c r="G86" s="19" t="s">
        <v>61</v>
      </c>
      <c r="H86" s="20">
        <v>40</v>
      </c>
      <c r="I86" s="51">
        <v>80</v>
      </c>
      <c r="J86" s="20">
        <v>4</v>
      </c>
      <c r="K86" s="20">
        <v>5</v>
      </c>
    </row>
    <row r="87" spans="1:12" ht="28.5" customHeight="1" x14ac:dyDescent="0.25">
      <c r="A87" s="113" t="s">
        <v>333</v>
      </c>
      <c r="B87" s="72" t="s">
        <v>14</v>
      </c>
      <c r="C87" s="12" t="s">
        <v>536</v>
      </c>
      <c r="D87" s="14" t="s">
        <v>105</v>
      </c>
      <c r="E87" s="16" t="s">
        <v>106</v>
      </c>
      <c r="F87" s="88" t="s">
        <v>560</v>
      </c>
      <c r="G87" s="19" t="s">
        <v>61</v>
      </c>
      <c r="H87" s="20">
        <v>34</v>
      </c>
      <c r="I87" s="51">
        <v>84</v>
      </c>
      <c r="J87" s="20">
        <v>0</v>
      </c>
      <c r="K87" s="20">
        <v>0</v>
      </c>
    </row>
    <row r="88" spans="1:12" ht="28.5" customHeight="1" x14ac:dyDescent="0.25">
      <c r="A88" s="113" t="s">
        <v>334</v>
      </c>
      <c r="B88" s="72" t="s">
        <v>7</v>
      </c>
      <c r="C88" s="12" t="s">
        <v>352</v>
      </c>
      <c r="D88" s="14" t="s">
        <v>107</v>
      </c>
      <c r="E88" s="15" t="s">
        <v>108</v>
      </c>
      <c r="F88" s="91" t="s">
        <v>561</v>
      </c>
      <c r="G88" s="19" t="s">
        <v>61</v>
      </c>
      <c r="H88" s="20">
        <v>0</v>
      </c>
      <c r="I88" s="51">
        <v>0</v>
      </c>
      <c r="J88" s="20">
        <v>35</v>
      </c>
      <c r="K88" s="20">
        <v>15</v>
      </c>
    </row>
    <row r="89" spans="1:12" ht="28.5" customHeight="1" x14ac:dyDescent="0.25">
      <c r="A89" s="113" t="s">
        <v>335</v>
      </c>
      <c r="B89" s="72" t="s">
        <v>400</v>
      </c>
      <c r="C89" s="36" t="s">
        <v>543</v>
      </c>
      <c r="D89" s="14" t="s">
        <v>401</v>
      </c>
      <c r="E89" s="12" t="s">
        <v>402</v>
      </c>
      <c r="F89" s="90" t="s">
        <v>403</v>
      </c>
      <c r="G89" s="19" t="s">
        <v>61</v>
      </c>
      <c r="H89" s="20">
        <v>10</v>
      </c>
      <c r="I89" s="33">
        <v>13</v>
      </c>
      <c r="J89" s="20">
        <v>9</v>
      </c>
      <c r="K89" s="20">
        <v>22</v>
      </c>
    </row>
    <row r="90" spans="1:12" s="9" customFormat="1" ht="28.5" customHeight="1" x14ac:dyDescent="0.25">
      <c r="A90" s="113" t="s">
        <v>336</v>
      </c>
      <c r="B90" s="101" t="s">
        <v>568</v>
      </c>
      <c r="C90" s="100" t="s">
        <v>569</v>
      </c>
      <c r="D90" s="100" t="s">
        <v>565</v>
      </c>
      <c r="E90" s="102" t="s">
        <v>566</v>
      </c>
      <c r="F90" s="100" t="s">
        <v>567</v>
      </c>
      <c r="G90" s="99" t="s">
        <v>61</v>
      </c>
      <c r="H90" s="97">
        <v>0</v>
      </c>
      <c r="I90" s="98">
        <v>0</v>
      </c>
      <c r="J90" s="97">
        <v>3</v>
      </c>
      <c r="K90" s="97">
        <v>21</v>
      </c>
      <c r="L90" s="96"/>
    </row>
    <row r="91" spans="1:12" ht="14.25" customHeight="1" x14ac:dyDescent="0.25">
      <c r="A91" s="113" t="s">
        <v>337</v>
      </c>
      <c r="B91" s="76" t="s">
        <v>2</v>
      </c>
      <c r="C91" s="42" t="s">
        <v>544</v>
      </c>
      <c r="D91" s="43" t="s">
        <v>74</v>
      </c>
      <c r="E91" s="58" t="s">
        <v>75</v>
      </c>
      <c r="F91" s="88" t="s">
        <v>76</v>
      </c>
      <c r="G91" s="19" t="s">
        <v>61</v>
      </c>
      <c r="H91" s="20">
        <v>0</v>
      </c>
      <c r="I91" s="51">
        <v>0</v>
      </c>
      <c r="J91" s="20">
        <v>2</v>
      </c>
      <c r="K91" s="20">
        <v>16</v>
      </c>
    </row>
    <row r="92" spans="1:12" ht="14.25" customHeight="1" x14ac:dyDescent="0.25">
      <c r="A92" s="113" t="s">
        <v>338</v>
      </c>
      <c r="B92" s="76" t="s">
        <v>3</v>
      </c>
      <c r="C92" s="42" t="s">
        <v>545</v>
      </c>
      <c r="D92" s="43" t="s">
        <v>77</v>
      </c>
      <c r="E92" s="94" t="s">
        <v>552</v>
      </c>
      <c r="F92" s="88" t="s">
        <v>78</v>
      </c>
      <c r="G92" s="19" t="s">
        <v>61</v>
      </c>
      <c r="H92" s="20">
        <v>0</v>
      </c>
      <c r="I92" s="51">
        <v>0</v>
      </c>
      <c r="J92" s="20">
        <v>10</v>
      </c>
      <c r="K92" s="20">
        <v>12</v>
      </c>
    </row>
    <row r="93" spans="1:12" ht="14.25" customHeight="1" x14ac:dyDescent="0.25">
      <c r="A93" s="113" t="s">
        <v>339</v>
      </c>
      <c r="B93" s="76" t="s">
        <v>0</v>
      </c>
      <c r="C93" s="42" t="s">
        <v>546</v>
      </c>
      <c r="D93" s="43" t="s">
        <v>79</v>
      </c>
      <c r="E93" s="12" t="s">
        <v>80</v>
      </c>
      <c r="F93" s="91" t="s">
        <v>81</v>
      </c>
      <c r="G93" s="19" t="s">
        <v>61</v>
      </c>
      <c r="H93" s="20">
        <v>7</v>
      </c>
      <c r="I93" s="51">
        <v>10</v>
      </c>
      <c r="J93" s="20">
        <v>15</v>
      </c>
      <c r="K93" s="20">
        <v>20</v>
      </c>
    </row>
    <row r="94" spans="1:12" ht="28.5" customHeight="1" x14ac:dyDescent="0.25">
      <c r="A94" s="113" t="s">
        <v>343</v>
      </c>
      <c r="B94" s="75" t="s">
        <v>4</v>
      </c>
      <c r="C94" s="42" t="s">
        <v>542</v>
      </c>
      <c r="D94" s="43" t="s">
        <v>424</v>
      </c>
      <c r="E94" s="12" t="s">
        <v>425</v>
      </c>
      <c r="F94" s="91" t="s">
        <v>562</v>
      </c>
      <c r="G94" s="19" t="s">
        <v>61</v>
      </c>
      <c r="H94" s="20">
        <v>5</v>
      </c>
      <c r="I94" s="51">
        <v>5</v>
      </c>
      <c r="J94" s="20">
        <v>10</v>
      </c>
      <c r="K94" s="20">
        <v>17</v>
      </c>
    </row>
    <row r="95" spans="1:12" ht="42.75" customHeight="1" x14ac:dyDescent="0.25">
      <c r="A95" s="113" t="s">
        <v>344</v>
      </c>
      <c r="B95" s="74" t="s">
        <v>13</v>
      </c>
      <c r="C95" s="42" t="s">
        <v>541</v>
      </c>
      <c r="D95" s="43" t="s">
        <v>426</v>
      </c>
      <c r="E95" s="12" t="s">
        <v>427</v>
      </c>
      <c r="F95" s="91" t="s">
        <v>563</v>
      </c>
      <c r="G95" s="19" t="s">
        <v>61</v>
      </c>
      <c r="H95" s="20">
        <v>0</v>
      </c>
      <c r="I95" s="51">
        <v>3</v>
      </c>
      <c r="J95" s="20">
        <v>4</v>
      </c>
      <c r="K95" s="20">
        <v>10</v>
      </c>
    </row>
    <row r="96" spans="1:12" ht="18" customHeight="1" thickBot="1" x14ac:dyDescent="0.3">
      <c r="A96" s="113" t="s">
        <v>345</v>
      </c>
      <c r="B96" s="74" t="s">
        <v>253</v>
      </c>
      <c r="C96" s="42" t="s">
        <v>540</v>
      </c>
      <c r="D96" s="43" t="s">
        <v>428</v>
      </c>
      <c r="E96" s="12" t="s">
        <v>429</v>
      </c>
      <c r="F96" s="91" t="s">
        <v>547</v>
      </c>
      <c r="G96" s="59" t="s">
        <v>61</v>
      </c>
      <c r="H96" s="60">
        <v>15</v>
      </c>
      <c r="I96" s="61">
        <v>15</v>
      </c>
      <c r="J96" s="60">
        <v>70</v>
      </c>
      <c r="K96" s="60">
        <v>70</v>
      </c>
    </row>
    <row r="97" spans="1:11" s="9" customFormat="1" ht="18" customHeight="1" thickBot="1" x14ac:dyDescent="0.3">
      <c r="A97" s="141"/>
      <c r="B97" s="142"/>
      <c r="C97" s="142"/>
      <c r="D97" s="142"/>
      <c r="E97" s="142"/>
      <c r="F97" s="143"/>
      <c r="G97" s="23" t="s">
        <v>551</v>
      </c>
      <c r="H97" s="22">
        <f>SUM(H40:H96)</f>
        <v>1452</v>
      </c>
      <c r="I97" s="22">
        <f t="shared" ref="I97:K97" si="2">SUM(I40:I96)</f>
        <v>1433</v>
      </c>
      <c r="J97" s="22">
        <f t="shared" si="2"/>
        <v>524</v>
      </c>
      <c r="K97" s="22">
        <f t="shared" si="2"/>
        <v>582</v>
      </c>
    </row>
    <row r="98" spans="1:11" s="9" customFormat="1" ht="18" customHeight="1" thickBot="1" x14ac:dyDescent="0.3">
      <c r="A98" s="144"/>
      <c r="B98" s="145"/>
      <c r="C98" s="145"/>
      <c r="D98" s="145"/>
      <c r="E98" s="145"/>
      <c r="F98" s="146"/>
      <c r="G98" s="67" t="s">
        <v>550</v>
      </c>
      <c r="H98" s="68">
        <f>H97*3</f>
        <v>4356</v>
      </c>
      <c r="I98" s="68">
        <f t="shared" ref="I98:K98" si="3">I97*3</f>
        <v>4299</v>
      </c>
      <c r="J98" s="68">
        <f t="shared" si="3"/>
        <v>1572</v>
      </c>
      <c r="K98" s="68">
        <f t="shared" si="3"/>
        <v>1746</v>
      </c>
    </row>
    <row r="99" spans="1:11" ht="14.25" customHeight="1" x14ac:dyDescent="0.25">
      <c r="A99" s="30" t="s">
        <v>436</v>
      </c>
      <c r="B99" s="72" t="s">
        <v>36</v>
      </c>
      <c r="C99" s="12" t="s">
        <v>63</v>
      </c>
      <c r="D99" s="14" t="s">
        <v>227</v>
      </c>
      <c r="E99" s="12" t="s">
        <v>228</v>
      </c>
      <c r="F99" s="31" t="s">
        <v>229</v>
      </c>
      <c r="G99" s="62" t="s">
        <v>62</v>
      </c>
      <c r="H99" s="49">
        <v>8</v>
      </c>
      <c r="I99" s="50">
        <v>13</v>
      </c>
      <c r="J99" s="49">
        <v>0</v>
      </c>
      <c r="K99" s="49">
        <v>0</v>
      </c>
    </row>
    <row r="100" spans="1:11" ht="14.25" customHeight="1" x14ac:dyDescent="0.25">
      <c r="A100" s="30" t="s">
        <v>437</v>
      </c>
      <c r="B100" s="72" t="s">
        <v>25</v>
      </c>
      <c r="C100" s="12" t="s">
        <v>388</v>
      </c>
      <c r="D100" s="14" t="s">
        <v>220</v>
      </c>
      <c r="E100" s="12" t="s">
        <v>221</v>
      </c>
      <c r="F100" s="31" t="s">
        <v>222</v>
      </c>
      <c r="G100" s="63" t="s">
        <v>62</v>
      </c>
      <c r="H100" s="20">
        <v>5</v>
      </c>
      <c r="I100" s="51">
        <v>8</v>
      </c>
      <c r="J100" s="20">
        <v>0</v>
      </c>
      <c r="K100" s="20">
        <v>0</v>
      </c>
    </row>
    <row r="101" spans="1:11" ht="14.25" customHeight="1" x14ac:dyDescent="0.25">
      <c r="A101" s="30" t="s">
        <v>438</v>
      </c>
      <c r="B101" s="72" t="s">
        <v>26</v>
      </c>
      <c r="C101" s="12" t="s">
        <v>387</v>
      </c>
      <c r="D101" s="14" t="s">
        <v>377</v>
      </c>
      <c r="E101" s="31" t="s">
        <v>378</v>
      </c>
      <c r="F101" s="31" t="s">
        <v>223</v>
      </c>
      <c r="G101" s="63" t="s">
        <v>62</v>
      </c>
      <c r="H101" s="20">
        <v>6</v>
      </c>
      <c r="I101" s="51">
        <v>16</v>
      </c>
      <c r="J101" s="20">
        <v>0</v>
      </c>
      <c r="K101" s="20">
        <v>0</v>
      </c>
    </row>
    <row r="102" spans="1:11" ht="14.25" customHeight="1" x14ac:dyDescent="0.25">
      <c r="A102" s="30" t="s">
        <v>439</v>
      </c>
      <c r="B102" s="77" t="s">
        <v>468</v>
      </c>
      <c r="C102" s="31" t="s">
        <v>389</v>
      </c>
      <c r="D102" s="14" t="s">
        <v>224</v>
      </c>
      <c r="E102" s="31" t="s">
        <v>225</v>
      </c>
      <c r="F102" s="31" t="s">
        <v>226</v>
      </c>
      <c r="G102" s="64" t="s">
        <v>62</v>
      </c>
      <c r="H102" s="20">
        <v>2</v>
      </c>
      <c r="I102" s="51">
        <v>5</v>
      </c>
      <c r="J102" s="20">
        <v>0</v>
      </c>
      <c r="K102" s="20">
        <v>0</v>
      </c>
    </row>
    <row r="103" spans="1:11" s="8" customFormat="1" ht="13.5" customHeight="1" thickBot="1" x14ac:dyDescent="0.3">
      <c r="A103" s="30" t="s">
        <v>440</v>
      </c>
      <c r="B103" s="79" t="s">
        <v>411</v>
      </c>
      <c r="C103" s="44" t="s">
        <v>415</v>
      </c>
      <c r="D103" s="45" t="s">
        <v>409</v>
      </c>
      <c r="E103" s="46" t="s">
        <v>408</v>
      </c>
      <c r="F103" s="46" t="s">
        <v>410</v>
      </c>
      <c r="G103" s="65" t="s">
        <v>62</v>
      </c>
      <c r="H103" s="47">
        <v>5</v>
      </c>
      <c r="I103" s="66">
        <v>10</v>
      </c>
      <c r="J103" s="47">
        <v>0</v>
      </c>
      <c r="K103" s="47">
        <v>7</v>
      </c>
    </row>
    <row r="104" spans="1:11" s="8" customFormat="1" ht="13.5" customHeight="1" thickBot="1" x14ac:dyDescent="0.3">
      <c r="A104" s="133"/>
      <c r="B104" s="133"/>
      <c r="C104" s="133"/>
      <c r="D104" s="133"/>
      <c r="E104" s="133"/>
      <c r="F104" s="134"/>
      <c r="G104" s="21" t="s">
        <v>551</v>
      </c>
      <c r="H104" s="21">
        <f>SUM(H99:H103)</f>
        <v>26</v>
      </c>
      <c r="I104" s="21">
        <f t="shared" ref="I104:K104" si="4">SUM(I99:I103)</f>
        <v>52</v>
      </c>
      <c r="J104" s="21">
        <f t="shared" si="4"/>
        <v>0</v>
      </c>
      <c r="K104" s="21">
        <f t="shared" si="4"/>
        <v>7</v>
      </c>
    </row>
    <row r="105" spans="1:11" s="8" customFormat="1" ht="13.5" customHeight="1" thickBot="1" x14ac:dyDescent="0.3">
      <c r="A105" s="139"/>
      <c r="B105" s="139"/>
      <c r="C105" s="139"/>
      <c r="D105" s="139"/>
      <c r="E105" s="139"/>
      <c r="F105" s="140"/>
      <c r="G105" s="69" t="s">
        <v>549</v>
      </c>
      <c r="H105" s="69">
        <f>H104*13</f>
        <v>338</v>
      </c>
      <c r="I105" s="69">
        <f t="shared" ref="I105:K105" si="5">I104*13</f>
        <v>676</v>
      </c>
      <c r="J105" s="69">
        <f t="shared" si="5"/>
        <v>0</v>
      </c>
      <c r="K105" s="69">
        <f t="shared" si="5"/>
        <v>91</v>
      </c>
    </row>
    <row r="106" spans="1:11" s="8" customFormat="1" ht="13.5" customHeight="1" thickBot="1" x14ac:dyDescent="0.3">
      <c r="A106" s="131" t="s">
        <v>570</v>
      </c>
      <c r="B106" s="122" t="s">
        <v>30</v>
      </c>
      <c r="C106" s="123" t="s">
        <v>572</v>
      </c>
      <c r="D106" s="124" t="s">
        <v>573</v>
      </c>
      <c r="E106" s="132" t="s">
        <v>574</v>
      </c>
      <c r="F106" s="125" t="s">
        <v>575</v>
      </c>
      <c r="G106" s="126" t="s">
        <v>576</v>
      </c>
      <c r="H106" s="127">
        <v>228</v>
      </c>
      <c r="I106" s="128">
        <v>228</v>
      </c>
      <c r="J106" s="127">
        <v>84</v>
      </c>
      <c r="K106" s="127">
        <v>84</v>
      </c>
    </row>
    <row r="107" spans="1:11" s="8" customFormat="1" ht="13.5" customHeight="1" thickBot="1" x14ac:dyDescent="0.3">
      <c r="A107" s="133"/>
      <c r="B107" s="133"/>
      <c r="C107" s="133"/>
      <c r="D107" s="133"/>
      <c r="E107" s="133"/>
      <c r="F107" s="134"/>
      <c r="G107" s="129" t="s">
        <v>551</v>
      </c>
      <c r="H107" s="129">
        <f>SUM(H106)</f>
        <v>228</v>
      </c>
      <c r="I107" s="129">
        <f t="shared" ref="I107:K107" si="6">SUM(I106)</f>
        <v>228</v>
      </c>
      <c r="J107" s="129">
        <f t="shared" si="6"/>
        <v>84</v>
      </c>
      <c r="K107" s="129">
        <f t="shared" si="6"/>
        <v>84</v>
      </c>
    </row>
    <row r="108" spans="1:11" s="8" customFormat="1" ht="13.5" customHeight="1" thickBot="1" x14ac:dyDescent="0.3">
      <c r="A108" s="135"/>
      <c r="B108" s="135"/>
      <c r="C108" s="135"/>
      <c r="D108" s="135"/>
      <c r="E108" s="135"/>
      <c r="F108" s="136"/>
      <c r="G108" s="130" t="s">
        <v>571</v>
      </c>
      <c r="H108" s="130">
        <f>H107</f>
        <v>228</v>
      </c>
      <c r="I108" s="130">
        <f t="shared" ref="I108:K108" si="7">I107</f>
        <v>228</v>
      </c>
      <c r="J108" s="130">
        <f t="shared" si="7"/>
        <v>84</v>
      </c>
      <c r="K108" s="130">
        <f t="shared" si="7"/>
        <v>84</v>
      </c>
    </row>
    <row r="109" spans="1:11" ht="15.75" thickBot="1" x14ac:dyDescent="0.3"/>
    <row r="110" spans="1:11" ht="19.5" thickBot="1" x14ac:dyDescent="0.35">
      <c r="G110" s="70" t="s">
        <v>554</v>
      </c>
      <c r="H110" s="70">
        <f>SUM(H39,H98,H105,H108)</f>
        <v>5389</v>
      </c>
      <c r="I110" s="70">
        <f t="shared" ref="I110:K110" si="8">SUM(I39,I98,I105,I108)</f>
        <v>5960</v>
      </c>
      <c r="J110" s="70">
        <f t="shared" si="8"/>
        <v>2035</v>
      </c>
      <c r="K110" s="70">
        <f t="shared" si="8"/>
        <v>2413</v>
      </c>
    </row>
  </sheetData>
  <mergeCells count="13">
    <mergeCell ref="A107:F108"/>
    <mergeCell ref="A38:F39"/>
    <mergeCell ref="A97:F98"/>
    <mergeCell ref="A104:F105"/>
    <mergeCell ref="H1:K1"/>
    <mergeCell ref="C1:C3"/>
    <mergeCell ref="G1:G3"/>
    <mergeCell ref="A1:A3"/>
    <mergeCell ref="B1:B3"/>
    <mergeCell ref="D1:F1"/>
    <mergeCell ref="D2:D3"/>
    <mergeCell ref="E2:E3"/>
    <mergeCell ref="F2:F3"/>
  </mergeCells>
  <phoneticPr fontId="5" type="noConversion"/>
  <dataValidations disablePrompts="1" count="1">
    <dataValidation type="list" showInputMessage="1" showErrorMessage="1" sqref="G81" xr:uid="{F2051954-5754-4BEE-A007-5B423E7F86E2}">
      <formula1>#REF!</formula1>
    </dataValidation>
  </dataValidations>
  <hyperlinks>
    <hyperlink ref="E37" r:id="rId1" display="grzegorz.dadak@pw.edu.pl" xr:uid="{00000000-0004-0000-0000-000000000000}"/>
  </hyperlinks>
  <pageMargins left="0.23622047244094488" right="0.23622047244094488" top="0.3543307086614173" bottom="0.3543307086614173" header="0.31496062992125984" footer="0.31496062992125984"/>
  <pageSetup paperSize="9" scale="47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D8AB99-DF53-47B7-A0BE-B4A29EB9C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5073E-D8DE-4294-9E79-D1DC0E01B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90255-9ABA-4B8B-A54C-B4A6D9518FD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9098b659-39b5-4ea9-bda9-13cb70fb72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Adresy, ilości i cykle dostaw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Grzegorz.Dadak@pw.edu.pl</dc:creator>
  <cp:lastModifiedBy>Radziejowska Małgorzata</cp:lastModifiedBy>
  <cp:lastPrinted>2023-05-12T09:15:54Z</cp:lastPrinted>
  <dcterms:created xsi:type="dcterms:W3CDTF">2020-06-26T07:45:34Z</dcterms:created>
  <dcterms:modified xsi:type="dcterms:W3CDTF">2024-04-24T07:25:00Z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