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Pliki ze stacji 71\D\1 ZAMÓWIENIA\2024 POSTĘPOWANIA\RZP_58_OZŻW_2024_EG_pranie 2025\SWZ i załączniki\"/>
    </mc:Choice>
  </mc:AlternateContent>
  <bookViews>
    <workbookView xWindow="0" yWindow="0" windowWidth="28800" windowHeight="141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OFERTY'!$B$1:$R$32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OFERTY'!$24:$25</definedName>
    <definedName name="wojewodztwaPL">wowjewodztwa[[Województwa ]]</definedName>
    <definedName name="Zadanie">ZADANIEpost[Zadanie]</definedName>
    <definedName name="ZakresZP_PO">ZakresP_PO[Zakres]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3" l="1"/>
  <c r="M29" i="13" l="1"/>
  <c r="I29" i="13"/>
  <c r="E29" i="13"/>
  <c r="A29" i="13"/>
  <c r="M28" i="13"/>
  <c r="I28" i="13"/>
  <c r="E28" i="13"/>
  <c r="B28" i="13"/>
  <c r="B29" i="13" s="1"/>
  <c r="A28" i="13"/>
  <c r="E31" i="13"/>
  <c r="P28" i="13" l="1"/>
  <c r="P29" i="13"/>
  <c r="J29" i="13"/>
  <c r="K29" i="13" s="1"/>
  <c r="N29" i="13"/>
  <c r="O29" i="13" s="1"/>
  <c r="J28" i="13"/>
  <c r="N28" i="13"/>
  <c r="O28" i="13" s="1"/>
  <c r="Q28" i="13" l="1"/>
  <c r="R29" i="13"/>
  <c r="Q29" i="13"/>
  <c r="K28" i="13"/>
  <c r="R28" i="13" s="1"/>
  <c r="E32" i="13" l="1"/>
  <c r="A32" i="13" l="1"/>
  <c r="M32" i="13"/>
  <c r="I32" i="13"/>
  <c r="B32" i="13"/>
  <c r="P32" i="13" l="1"/>
  <c r="J32" i="13"/>
  <c r="N32" i="13"/>
  <c r="O32" i="13" s="1"/>
  <c r="Q32" i="13" l="1"/>
  <c r="K32" i="13"/>
  <c r="R32" i="13" s="1"/>
  <c r="A31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K16" i="15"/>
  <c r="H10" i="15"/>
  <c r="G7" i="15" l="1"/>
  <c r="M31" i="13"/>
  <c r="G8" i="15" l="1"/>
  <c r="N31" i="13"/>
  <c r="O31" i="13" s="1"/>
  <c r="G5" i="15"/>
  <c r="H7" i="15"/>
  <c r="I31" i="13"/>
  <c r="D8" i="15" l="1"/>
  <c r="C8" i="15"/>
  <c r="I6" i="15"/>
  <c r="I8" i="15"/>
  <c r="H6" i="15"/>
  <c r="H8" i="15"/>
  <c r="D6" i="15"/>
  <c r="M30" i="13"/>
  <c r="C7" i="15"/>
  <c r="C4" i="15"/>
  <c r="I27" i="13" s="1"/>
  <c r="H4" i="15"/>
  <c r="N27" i="13" s="1"/>
  <c r="G4" i="15"/>
  <c r="M27" i="13" s="1"/>
  <c r="J31" i="13"/>
  <c r="K31" i="13" s="1"/>
  <c r="C5" i="15"/>
  <c r="H5" i="15"/>
  <c r="I5" i="15"/>
  <c r="I7" i="15"/>
  <c r="P31" i="13"/>
  <c r="E8" i="15" l="1"/>
  <c r="K8" i="15"/>
  <c r="L6" i="15"/>
  <c r="L8" i="15"/>
  <c r="E6" i="15"/>
  <c r="N30" i="13"/>
  <c r="Q31" i="13"/>
  <c r="D4" i="15"/>
  <c r="D7" i="15"/>
  <c r="K7" i="15"/>
  <c r="K5" i="15"/>
  <c r="I4" i="15"/>
  <c r="D5" i="15"/>
  <c r="O30" i="13"/>
  <c r="K4" i="15"/>
  <c r="P27" i="13" s="1"/>
  <c r="H2" i="15"/>
  <c r="N26" i="13" s="1"/>
  <c r="G2" i="15"/>
  <c r="M26" i="13" s="1"/>
  <c r="C2" i="15"/>
  <c r="I26" i="13" s="1"/>
  <c r="I30" i="13"/>
  <c r="R31" i="13"/>
  <c r="M6" i="15" l="1"/>
  <c r="M8" i="15"/>
  <c r="P30" i="13"/>
  <c r="J30" i="13"/>
  <c r="L4" i="15"/>
  <c r="L7" i="15"/>
  <c r="E4" i="15"/>
  <c r="E7" i="15"/>
  <c r="E5" i="15"/>
  <c r="L5" i="15"/>
  <c r="K2" i="15"/>
  <c r="P26" i="13" s="1"/>
  <c r="I2" i="15"/>
  <c r="O26" i="13" s="1"/>
  <c r="O27" i="13"/>
  <c r="J27" i="13"/>
  <c r="D2" i="15"/>
  <c r="J26" i="13" s="1"/>
  <c r="Q30" i="13" l="1"/>
  <c r="K30" i="13"/>
  <c r="Q27" i="13"/>
  <c r="M4" i="15"/>
  <c r="M7" i="15"/>
  <c r="M5" i="15"/>
  <c r="K17" i="13"/>
  <c r="L2" i="15"/>
  <c r="Q26" i="13" s="1"/>
  <c r="K27" i="13"/>
  <c r="E2" i="15"/>
  <c r="R30" i="13" l="1"/>
  <c r="R27" i="13"/>
  <c r="M2" i="15"/>
  <c r="R26" i="13" s="1"/>
  <c r="K26" i="13"/>
  <c r="I17" i="13"/>
  <c r="F17" i="13" l="1"/>
</calcChain>
</file>

<file path=xl/sharedStrings.xml><?xml version="1.0" encoding="utf-8"?>
<sst xmlns="http://schemas.openxmlformats.org/spreadsheetml/2006/main" count="196" uniqueCount="143">
  <si>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</si>
  <si>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</si>
  <si>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</si>
  <si>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</si>
  <si>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</si>
  <si>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</si>
  <si>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</si>
  <si>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</si>
  <si>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</si>
  <si>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</si>
  <si>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</si>
  <si>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</si>
  <si>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</si>
  <si>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</si>
  <si>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</si>
  <si>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</si>
  <si>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</si>
  <si>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</si>
  <si>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</si>
  <si>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</si>
  <si>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</si>
  <si>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</si>
  <si>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</si>
  <si>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</si>
  <si>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</si>
  <si>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</si>
  <si>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</si>
  <si>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</si>
  <si>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</si>
  <si>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</si>
  <si>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</si>
  <si>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</si>
  <si>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</si>
  <si>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</si>
  <si>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</si>
  <si>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</si>
  <si>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</si>
  <si>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</si>
  <si>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</si>
  <si>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</si>
  <si>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</si>
  <si>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</si>
  <si>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</si>
  <si>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</si>
  <si>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</si>
  <si>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</si>
  <si>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</si>
  <si>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</si>
  <si>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</si>
  <si>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</si>
  <si>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</si>
  <si>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</si>
  <si>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</si>
  <si>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</si>
  <si>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</si>
  <si>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</si>
  <si>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</si>
  <si>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</si>
  <si>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</si>
  <si>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</si>
  <si>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</si>
  <si>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</si>
  <si>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</si>
  <si>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</si>
  <si>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</si>
  <si>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</si>
  <si>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</si>
  <si>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</si>
  <si>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</si>
  <si>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</si>
  <si>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</si>
  <si>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</si>
  <si>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</si>
  <si>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</si>
  <si>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</si>
  <si>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</si>
  <si>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</si>
  <si>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</si>
  <si>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</si>
  <si>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</si>
  <si>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</si>
  <si>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</si>
  <si>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</si>
  <si>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</si>
  <si>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</si>
  <si>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</si>
  <si>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</si>
  <si>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</si>
  <si>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</si>
  <si>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</si>
  <si>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</si>
  <si>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</si>
  <si>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</si>
  <si>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</si>
  <si>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</si>
  <si>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</si>
  <si>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</si>
  <si>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</si>
  <si>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</si>
  <si>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</si>
  <si>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</si>
  <si>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</si>
  <si>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</si>
  <si>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</si>
  <si>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</si>
  <si>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</si>
  <si>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</si>
  <si>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</si>
  <si>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</si>
  <si>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</si>
  <si>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</si>
  <si>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</si>
  <si>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</si>
  <si>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</si>
  <si>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</si>
  <si>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</si>
  <si>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</si>
  <si>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</si>
  <si>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</si>
  <si>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</si>
  <si>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</si>
  <si>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</si>
  <si>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</si>
  <si>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</si>
  <si>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</si>
  <si>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</si>
  <si>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kg</t>
  </si>
  <si>
    <t>01-163</t>
  </si>
  <si>
    <t>RZP/         /OZŻW/2024</t>
  </si>
  <si>
    <t>Załącznik nr 2 do SWZ</t>
  </si>
  <si>
    <t>Pranie wodne</t>
  </si>
  <si>
    <t>Czyszczenie chemiczne</t>
  </si>
  <si>
    <t>Czyszczenie kożuchów</t>
  </si>
  <si>
    <t>szt.</t>
  </si>
  <si>
    <t>kpl.</t>
  </si>
  <si>
    <t xml:space="preserve">ZAKRES PODSTAWOWY (ZP) </t>
  </si>
  <si>
    <t>ZAKRES OBJĘTY PRAWEM OPCJI (PO)</t>
  </si>
  <si>
    <t>USŁUGA PRANIA WODNEGO I CZYSZCZENIA CHEMICZNEGO DLA ŻW (2025)</t>
  </si>
  <si>
    <t>Czyszczenie  kombinezonów motocyklisty</t>
  </si>
  <si>
    <t xml:space="preserve">K2 - zatrudnienie </t>
  </si>
  <si>
    <t>osób niepełnosprawnych</t>
  </si>
  <si>
    <t xml:space="preserve">K3 - zatrudnienie </t>
  </si>
  <si>
    <t>osób bezrobotnych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</si>
</sst>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0" tint="-0.499984740745262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31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1" xfId="0" applyNumberFormat="1" applyFont="1" applyFill="1" applyBorder="1" applyAlignment="1" applyProtection="1">
      <alignment horizontal="center"/>
      <protection locked="0"/>
    </xf>
    <xf numFmtId="49" fontId="13" fillId="10" borderId="51" xfId="0" applyNumberFormat="1" applyFont="1" applyFill="1" applyBorder="1" applyAlignment="1" applyProtection="1">
      <protection locked="0"/>
    </xf>
    <xf numFmtId="166" fontId="13" fillId="10" borderId="60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6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5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4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7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69" xfId="0" applyNumberFormat="1" applyFont="1" applyFill="1" applyBorder="1"/>
    <xf numFmtId="4" fontId="11" fillId="6" borderId="70" xfId="0" applyNumberFormat="1" applyFont="1" applyFill="1" applyBorder="1"/>
    <xf numFmtId="4" fontId="11" fillId="6" borderId="73" xfId="0" applyNumberFormat="1" applyFont="1" applyFill="1" applyBorder="1"/>
    <xf numFmtId="4" fontId="11" fillId="6" borderId="74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68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75" xfId="0" applyNumberFormat="1" applyFont="1" applyFill="1" applyBorder="1" applyAlignment="1" applyProtection="1">
      <alignment horizontal="right" vertical="center"/>
      <protection locked="0"/>
    </xf>
    <xf numFmtId="4" fontId="61" fillId="3" borderId="72" xfId="0" applyNumberFormat="1" applyFont="1" applyFill="1" applyBorder="1" applyAlignment="1">
      <alignment horizontal="right"/>
    </xf>
    <xf numFmtId="4" fontId="36" fillId="13" borderId="77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76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" fillId="12" borderId="36" xfId="0" applyFont="1" applyFill="1" applyBorder="1" applyProtection="1"/>
    <xf numFmtId="0" fontId="63" fillId="13" borderId="0" xfId="0" applyFont="1" applyFill="1" applyBorder="1" applyAlignment="1" applyProtection="1">
      <alignment horizontal="right" vertical="center"/>
    </xf>
    <xf numFmtId="0" fontId="11" fillId="13" borderId="78" xfId="0" applyFont="1" applyFill="1" applyBorder="1" applyAlignment="1" applyProtection="1">
      <alignment horizontal="center"/>
    </xf>
    <xf numFmtId="4" fontId="11" fillId="13" borderId="71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4" fontId="7" fillId="9" borderId="79" xfId="1" applyNumberFormat="1" applyFont="1" applyFill="1" applyBorder="1" applyAlignment="1">
      <alignment horizontal="right" vertical="center"/>
    </xf>
    <xf numFmtId="4" fontId="11" fillId="13" borderId="80" xfId="0" applyNumberFormat="1" applyFont="1" applyFill="1" applyBorder="1"/>
    <xf numFmtId="4" fontId="35" fillId="2" borderId="81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0" fontId="9" fillId="10" borderId="11" xfId="1" applyNumberFormat="1" applyFont="1" applyFill="1" applyBorder="1" applyAlignment="1">
      <alignment horizontal="left" vertical="center" wrapText="1"/>
    </xf>
    <xf numFmtId="0" fontId="9" fillId="10" borderId="0" xfId="0" applyFont="1" applyFill="1" applyBorder="1" applyAlignment="1" applyProtection="1"/>
    <xf numFmtId="0" fontId="64" fillId="15" borderId="2" xfId="0" applyFont="1" applyFill="1" applyBorder="1" applyAlignment="1" applyProtection="1">
      <alignment vertical="center"/>
    </xf>
    <xf numFmtId="0" fontId="23" fillId="15" borderId="3" xfId="0" applyFont="1" applyFill="1" applyBorder="1" applyProtection="1"/>
    <xf numFmtId="4" fontId="35" fillId="15" borderId="8" xfId="1" applyNumberFormat="1" applyFont="1" applyFill="1" applyBorder="1" applyAlignment="1" applyProtection="1">
      <alignment horizontal="center" vertical="center" wrapText="1"/>
    </xf>
    <xf numFmtId="4" fontId="7" fillId="9" borderId="82" xfId="1" applyNumberFormat="1" applyFont="1" applyFill="1" applyBorder="1" applyAlignment="1">
      <alignment horizontal="right" vertical="center"/>
    </xf>
    <xf numFmtId="4" fontId="7" fillId="9" borderId="83" xfId="1" applyNumberFormat="1" applyFont="1" applyFill="1" applyBorder="1" applyAlignment="1">
      <alignment horizontal="right" vertical="center"/>
    </xf>
    <xf numFmtId="4" fontId="7" fillId="9" borderId="84" xfId="1" applyNumberFormat="1" applyFont="1" applyFill="1" applyBorder="1" applyAlignment="1">
      <alignment horizontal="right" vertical="center"/>
    </xf>
    <xf numFmtId="4" fontId="7" fillId="9" borderId="85" xfId="1" applyNumberFormat="1" applyFont="1" applyFill="1" applyBorder="1" applyAlignment="1">
      <alignment horizontal="right" vertical="center"/>
    </xf>
    <xf numFmtId="4" fontId="7" fillId="9" borderId="86" xfId="1" applyNumberFormat="1" applyFont="1" applyFill="1" applyBorder="1" applyAlignment="1">
      <alignment horizontal="right" vertical="center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62" fillId="10" borderId="55" xfId="0" applyFont="1" applyFill="1" applyBorder="1" applyAlignment="1" applyProtection="1">
      <alignment horizontal="center"/>
      <protection locked="0"/>
    </xf>
    <xf numFmtId="0" fontId="62" fillId="10" borderId="56" xfId="0" applyFont="1" applyFill="1" applyBorder="1" applyAlignment="1" applyProtection="1">
      <alignment horizontal="center"/>
      <protection locked="0"/>
    </xf>
    <xf numFmtId="0" fontId="62" fillId="10" borderId="57" xfId="0" applyFont="1" applyFill="1" applyBorder="1" applyAlignment="1" applyProtection="1">
      <alignment horizontal="center"/>
      <protection locked="0"/>
    </xf>
    <xf numFmtId="0" fontId="62" fillId="10" borderId="52" xfId="0" applyFont="1" applyFill="1" applyBorder="1" applyAlignment="1" applyProtection="1">
      <alignment horizontal="center"/>
      <protection locked="0"/>
    </xf>
    <xf numFmtId="0" fontId="62" fillId="10" borderId="54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3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  <xf numFmtId="49" fontId="48" fillId="10" borderId="45" xfId="0" applyNumberFormat="1" applyFont="1" applyFill="1" applyBorder="1" applyAlignment="1" applyProtection="1">
      <alignment horizontal="center" vertical="top"/>
      <protection locked="0"/>
    </xf>
    <xf numFmtId="49" fontId="48" fillId="10" borderId="46" xfId="0" applyNumberFormat="1" applyFont="1" applyFill="1" applyBorder="1" applyAlignment="1" applyProtection="1">
      <alignment horizontal="center" vertical="top"/>
      <protection locked="0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57" fillId="10" borderId="52" xfId="0" applyNumberFormat="1" applyFont="1" applyFill="1" applyBorder="1" applyAlignment="1" applyProtection="1">
      <alignment horizontal="center"/>
      <protection locked="0"/>
    </xf>
    <xf numFmtId="49" fontId="57" fillId="10" borderId="53" xfId="0" applyNumberFormat="1" applyFont="1" applyFill="1" applyBorder="1" applyAlignment="1" applyProtection="1">
      <alignment horizontal="center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2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2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2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58" xfId="0" applyNumberFormat="1" applyFont="1" applyFill="1" applyBorder="1" applyAlignment="1" applyProtection="1">
      <alignment horizontal="center"/>
      <protection locked="0"/>
    </xf>
    <xf numFmtId="49" fontId="13" fillId="10" borderId="46" xfId="0" applyNumberFormat="1" applyFont="1" applyFill="1" applyBorder="1" applyAlignment="1" applyProtection="1">
      <alignment horizontal="center"/>
      <protection locked="0"/>
    </xf>
    <xf numFmtId="49" fontId="13" fillId="10" borderId="59" xfId="0" applyNumberFormat="1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4" fontId="8" fillId="8" borderId="87" xfId="1" applyNumberFormat="1" applyFont="1" applyFill="1" applyBorder="1" applyAlignment="1">
      <alignment horizontal="left" vertical="center"/>
    </xf>
    <xf numFmtId="4" fontId="61" fillId="3" borderId="88" xfId="0" applyNumberFormat="1" applyFont="1" applyFill="1" applyBorder="1" applyAlignment="1">
      <alignment horizontal="right"/>
    </xf>
    <xf numFmtId="0" fontId="7" fillId="13" borderId="89" xfId="1" applyNumberFormat="1" applyFont="1" applyFill="1" applyBorder="1" applyAlignment="1" applyProtection="1">
      <alignment horizontal="center" vertical="top" wrapText="1"/>
    </xf>
    <xf numFmtId="0" fontId="7" fillId="13" borderId="90" xfId="1" applyNumberFormat="1" applyFont="1" applyFill="1" applyBorder="1" applyAlignment="1" applyProtection="1">
      <alignment horizontal="center" vertical="top" wrapText="1"/>
    </xf>
    <xf numFmtId="164" fontId="6" fillId="10" borderId="18" xfId="0" applyNumberFormat="1" applyFont="1" applyFill="1" applyBorder="1" applyAlignment="1" applyProtection="1"/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71"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58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CC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5:R32" totalsRowShown="0" headerRowDxfId="170" dataDxfId="169" tableBorderDxfId="168" headerRowCellStyle="Normalny_JW1106 Olsztyn" dataCellStyle="Normalny_JW1106 Olsztyn">
  <autoFilter ref="B25:R32"/>
  <tableColumns count="17">
    <tableColumn id="1" name="Lp." dataDxfId="167" dataCellStyle="Normalny_JW1106 Olsztyn">
      <calculatedColumnFormula>B25+1</calculatedColumnFormula>
    </tableColumn>
    <tableColumn id="2" name="Nazwa prrzedmiotu" dataDxfId="166" dataCellStyle="Normalny_JW1106 Olsztyn"/>
    <tableColumn id="3" name="Jm" dataDxfId="165" dataCellStyle="Normalny_JW1106 Olsztyn"/>
    <tableColumn id="4" name="ILOŚĆ _x000a_zakr podst + opcja" dataDxfId="164" dataCellStyle="Normalny_JW1106 Olsztyn">
      <calculatedColumnFormula>'FORMULARZ OFERTY'!$H26+'FORMULARZ OFERTY'!$L26</calculatedColumnFormula>
    </tableColumn>
    <tableColumn id="5" name="Cena jedn. netto_x000a_(w zł.)" dataDxfId="163"/>
    <tableColumn id="6" name="VAT_x000a_w %" dataDxfId="162"/>
    <tableColumn id="7" name="ZAKRES PODST _x000a_ilość" dataDxfId="161" dataCellStyle="Normalny_JW1106 Olsztyn"/>
    <tableColumn id="8" name="Wartość netto_x000a_(w zł.) ZP" dataDxfId="160" dataCellStyle="Normalny_JW1106 Olsztyn">
      <calculatedColumnFormula>ROUND($F26*H26,2)</calculatedColumnFormula>
    </tableColumn>
    <tableColumn id="9" name="Wartość VAT_x000a_(w zł.)ZP" dataDxfId="159" dataCellStyle="Normalny_JW1106 Olsztyn">
      <calculatedColumnFormula>ROUND(I26*$G26,2)</calculatedColumnFormula>
    </tableColumn>
    <tableColumn id="10" name="Wartość brutto_x000a_(w zł.)ZP" dataDxfId="158" dataCellStyle="Normalny_JW1106 Olsztyn">
      <calculatedColumnFormula>ROUND(I26+J26,2)</calculatedColumnFormula>
    </tableColumn>
    <tableColumn id="11" name="PRAWO OPCJI_x000a_ilość" dataDxfId="57" dataCellStyle="Normalny_JW1106 Olsztyn"/>
    <tableColumn id="12" name="Wartość netto_x000a_(w zł.) PO" dataDxfId="157" dataCellStyle="Normalny_JW1106 Olsztyn">
      <calculatedColumnFormula>ROUND($F26*L26,2)</calculatedColumnFormula>
    </tableColumn>
    <tableColumn id="13" name="Wartość VAT_x000a_(w zł.) PO" dataDxfId="156" dataCellStyle="Normalny_JW1106 Olsztyn">
      <calculatedColumnFormula>ROUND(M26*$G26,2)</calculatedColumnFormula>
    </tableColumn>
    <tableColumn id="14" name="Wartość brutto_x000a_(w zł.) PO" dataDxfId="155" dataCellStyle="Normalny_JW1106 Olsztyn">
      <calculatedColumnFormula>ROUND(M26+N26,2)</calculatedColumnFormula>
    </tableColumn>
    <tableColumn id="15" name="Wartość netto_x000a_(w zł.)" dataDxfId="154" dataCellStyle="Normalny_JW1106 Olsztyn">
      <calculatedColumnFormula>ROUND(I26+M26,2)</calculatedColumnFormula>
    </tableColumn>
    <tableColumn id="16" name="Wartość VAT_x000a_(w zł.)" dataDxfId="153" dataCellStyle="Normalny_JW1106 Olsztyn">
      <calculatedColumnFormula>ROUND(J26+N26,2)</calculatedColumnFormula>
    </tableColumn>
    <tableColumn id="17" name="Wartość brutto_x000a_(w zł.)" dataDxfId="152" dataCellStyle="Normalny_JW1106 Olsztyn">
      <calculatedColumnFormula>ROUND(K26+O26,2)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81" dataDxfId="80">
  <autoFilter ref="P1:P3"/>
  <tableColumns count="1">
    <tableColumn id="1" name="K3" dataDxfId="79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78" dataDxfId="77">
  <autoFilter ref="Q1:Q3"/>
  <tableColumns count="1">
    <tableColumn id="1" name="K4" dataDxfId="76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75" dataDxfId="74">
  <autoFilter ref="R1:R5"/>
  <tableColumns count="1">
    <tableColumn id="1" name="K5" dataDxfId="73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72" dataDxfId="71">
  <autoFilter ref="S1:S5"/>
  <tableColumns count="1">
    <tableColumn id="1" name="K6" dataDxfId="70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69" dataDxfId="68">
  <autoFilter ref="T1:T5"/>
  <tableColumns count="1">
    <tableColumn id="1" name="K7" dataDxfId="67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66" dataDxfId="65">
  <autoFilter ref="U1:U5"/>
  <tableColumns count="1">
    <tableColumn id="1" name="K8" dataDxfId="64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63" dataDxfId="62">
  <autoFilter ref="V1:V5"/>
  <tableColumns count="1">
    <tableColumn id="1" name="K9" dataDxfId="61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60" dataDxfId="59">
  <autoFilter ref="W1:W5"/>
  <tableColumns count="1">
    <tableColumn id="1" name="K10" dataDxfId="5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51" dataDxfId="150" headerRowCellStyle="Walutowy" dataCellStyle="Walutowy">
  <autoFilter ref="A1:M33"/>
  <tableColumns count="13">
    <tableColumn id="1" name="Kolumna1" totalsRowLabel="Suma" dataDxfId="149" totalsRowDxfId="148"/>
    <tableColumn id="2" name="Kolumna4" dataDxfId="147"/>
    <tableColumn id="3" name="Kolumna2" dataDxfId="146" totalsRowDxfId="145" dataCellStyle="Walutowy">
      <calculatedColumnFormula>SUMIFS('FORMULARZ OFERTY'!$I$27:$I$32,'FORMULARZ OFERTY'!$A$27:$A$32,$A2)</calculatedColumnFormula>
    </tableColumn>
    <tableColumn id="4" name="Kolumna3" dataDxfId="144" totalsRowDxfId="143" dataCellStyle="Walutowy">
      <calculatedColumnFormula>SUMIFS('FORMULARZ OFERTY'!$J$27:$J$32,'FORMULARZ OFERTY'!$A$27:$A$32,$A2)</calculatedColumnFormula>
    </tableColumn>
    <tableColumn id="5" name="Kolumna5" dataDxfId="142" totalsRowDxfId="141" dataCellStyle="Walutowy">
      <calculatedColumnFormula>SUMIFS('FORMULARZ OFERTY'!$K$27:$K$32,'FORMULARZ OFERTY'!$A$27:$A$32,$A2)</calculatedColumnFormula>
    </tableColumn>
    <tableColumn id="10" name="Kolumna7" dataDxfId="140" totalsRowDxfId="139" dataCellStyle="Walutowy"/>
    <tableColumn id="11" name="Kolumna6" dataDxfId="138" totalsRowDxfId="137" dataCellStyle="Walutowy"/>
    <tableColumn id="12" name="Kolumna8" dataDxfId="136" totalsRowDxfId="135" dataCellStyle="Walutowy"/>
    <tableColumn id="13" name="Kolumna9" dataDxfId="134" totalsRowDxfId="133" dataCellStyle="Walutowy"/>
    <tableColumn id="6" name="Kolumna72" dataDxfId="132" totalsRowDxfId="131"/>
    <tableColumn id="7" name="Kolumna63" dataDxfId="130" totalsRowDxfId="129" dataCellStyle="Walutowy">
      <calculatedColumnFormula>SUMIFS('FORMULARZ OFERTY'!$I$27:$I$32,'FORMULARZ OFERTY'!$A$27:$A$32,$A2)</calculatedColumnFormula>
    </tableColumn>
    <tableColumn id="8" name="Kolumna84" dataDxfId="128" totalsRowDxfId="127" dataCellStyle="Walutowy">
      <calculatedColumnFormula>SUMIFS('FORMULARZ OFERTY'!$J$27:$J$32,'FORMULARZ OFERTY'!$A$27:$A$32,$A2)</calculatedColumnFormula>
    </tableColumn>
    <tableColumn id="9" name="Kolumna95" totalsRowFunction="count" dataDxfId="126" totalsRowDxfId="125" dataCellStyle="Walutowy">
      <calculatedColumnFormula>SUMIFS('FORMULARZ OFERTY'!$K$27:$K$32,'FORMULARZ OFERTY'!$A$27:$A$32,$A2)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124" dataDxfId="122" headerRowBorderDxfId="123" tableBorderDxfId="121">
  <autoFilter ref="C1:C3"/>
  <tableColumns count="1">
    <tableColumn id="1" name="Wybór" dataDxfId="120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119" dataDxfId="117" totalsRowDxfId="115" headerRowBorderDxfId="118" tableBorderDxfId="116">
  <autoFilter ref="E1:E17"/>
  <tableColumns count="1">
    <tableColumn id="1" name="Województwa " totalsRowFunction="count" dataDxfId="114" totalsRowDxfId="113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112" dataDxfId="110" totalsRowDxfId="108" headerRowBorderDxfId="111" tableBorderDxfId="109">
  <autoFilter ref="G1:G7"/>
  <tableColumns count="1">
    <tableColumn id="1" name="Rodzaj WYKONAWCY" totalsRowFunction="count" dataDxfId="107" totalsRowDxfId="10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105" dataDxfId="103" totalsRowDxfId="101" headerRowBorderDxfId="104" tableBorderDxfId="102">
  <autoFilter ref="I1:I14"/>
  <tableColumns count="1">
    <tableColumn id="1" name="Tryby" totalsRowFunction="count" dataDxfId="100" totalsRowDxfId="99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98" dataDxfId="96" totalsRowDxfId="94" headerRowBorderDxfId="97" tableBorderDxfId="95">
  <autoFilter ref="K1:L3"/>
  <tableColumns count="2">
    <tableColumn id="2" name="skrót" dataDxfId="93" totalsRowDxfId="92"/>
    <tableColumn id="1" name="Zakres" totalsRowFunction="count" dataDxfId="91" totalsRowDxfId="90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89" dataDxfId="87" headerRowBorderDxfId="88" tableBorderDxfId="86">
  <autoFilter ref="A1:A31"/>
  <tableColumns count="1">
    <tableColumn id="1" name="Zadanie" dataDxfId="8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84" dataDxfId="83">
  <autoFilter ref="O1:O3"/>
  <tableColumns count="1">
    <tableColumn id="1" name="K2" dataDxfId="8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05"/>
  <sheetViews>
    <sheetView tabSelected="1" zoomScaleNormal="100" zoomScaleSheetLayoutView="100" workbookViewId="0">
      <selection activeCell="F29" sqref="F29"/>
    </sheetView>
  </sheetViews>
  <sheetFormatPr defaultColWidth="0" defaultRowHeight="16.5" zeroHeight="1"/>
  <cols>
    <col min="1" max="1" width="2.42578125" style="125" customWidth="1"/>
    <col min="2" max="2" width="5" style="62" customWidth="1"/>
    <col min="3" max="3" width="50.28515625" style="62" customWidth="1"/>
    <col min="4" max="4" width="6.42578125" style="62" customWidth="1"/>
    <col min="5" max="5" width="11" style="62" customWidth="1"/>
    <col min="6" max="6" width="15" style="63" customWidth="1"/>
    <col min="7" max="7" width="7.7109375" style="62" customWidth="1"/>
    <col min="8" max="8" width="11.7109375" style="64" customWidth="1"/>
    <col min="9" max="9" width="16.7109375" style="62" customWidth="1"/>
    <col min="10" max="10" width="12.7109375" style="62" customWidth="1"/>
    <col min="11" max="11" width="16.85546875" style="62" customWidth="1"/>
    <col min="12" max="12" width="11.7109375" style="64" customWidth="1"/>
    <col min="13" max="13" width="15.5703125" style="62" customWidth="1"/>
    <col min="14" max="14" width="12.7109375" style="62" customWidth="1"/>
    <col min="15" max="15" width="15.5703125" style="62" customWidth="1"/>
    <col min="16" max="16" width="15.7109375" style="62" customWidth="1"/>
    <col min="17" max="17" width="12.7109375" style="62" customWidth="1"/>
    <col min="18" max="18" width="15.85546875" style="62" customWidth="1"/>
    <col min="19" max="19" width="11.5703125" style="53" hidden="1" customWidth="1"/>
    <col min="20" max="16384" width="9.140625" style="31" hidden="1"/>
  </cols>
  <sheetData>
    <row r="1" spans="1:19" ht="15" customHeight="1" thickBot="1">
      <c r="B1" s="1"/>
      <c r="C1" s="2"/>
      <c r="D1" s="67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163" t="s">
        <v>129</v>
      </c>
      <c r="R1" s="58"/>
    </row>
    <row r="2" spans="1:19" ht="15.75" customHeight="1" thickBot="1">
      <c r="B2" s="68"/>
      <c r="C2" s="69" t="s">
        <v>11</v>
      </c>
      <c r="D2" s="110"/>
      <c r="E2" s="66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0"/>
      <c r="C3" s="71" t="s">
        <v>90</v>
      </c>
      <c r="D3" s="192"/>
      <c r="E3" s="193"/>
      <c r="F3" s="193"/>
      <c r="G3" s="193"/>
      <c r="H3" s="193"/>
      <c r="I3" s="193"/>
      <c r="J3" s="193"/>
      <c r="K3" s="194"/>
      <c r="L3" s="74" t="s">
        <v>59</v>
      </c>
      <c r="M3" s="76"/>
      <c r="N3" s="74" t="s">
        <v>62</v>
      </c>
      <c r="O3" s="77"/>
      <c r="P3" s="12"/>
      <c r="Q3" s="5"/>
      <c r="R3" s="6"/>
    </row>
    <row r="4" spans="1:19" ht="15.75" customHeight="1" thickBot="1">
      <c r="B4" s="70"/>
      <c r="C4" s="71"/>
      <c r="D4" s="195"/>
      <c r="E4" s="196"/>
      <c r="F4" s="196"/>
      <c r="G4" s="196"/>
      <c r="H4" s="196"/>
      <c r="I4" s="196"/>
      <c r="J4" s="196"/>
      <c r="K4" s="197"/>
      <c r="L4" s="145" t="s">
        <v>29</v>
      </c>
      <c r="M4" s="198"/>
      <c r="N4" s="199"/>
      <c r="O4" s="200"/>
      <c r="P4" s="5"/>
      <c r="Q4" s="5"/>
      <c r="R4" s="6"/>
    </row>
    <row r="5" spans="1:19" ht="15.75" customHeight="1">
      <c r="B5" s="68"/>
      <c r="C5" s="72" t="s">
        <v>60</v>
      </c>
      <c r="D5" s="222"/>
      <c r="E5" s="223"/>
      <c r="F5" s="224"/>
      <c r="G5" s="218" t="s">
        <v>61</v>
      </c>
      <c r="H5" s="218"/>
      <c r="I5" s="219"/>
      <c r="J5" s="220"/>
      <c r="K5" s="221"/>
      <c r="L5" s="17"/>
      <c r="M5" s="12"/>
      <c r="N5" s="12"/>
      <c r="O5" s="12"/>
      <c r="P5" s="12"/>
      <c r="Q5" s="5"/>
      <c r="R5" s="6"/>
    </row>
    <row r="6" spans="1:19" ht="15.75" customHeight="1">
      <c r="B6" s="68"/>
      <c r="C6" s="72" t="s">
        <v>57</v>
      </c>
      <c r="D6" s="204"/>
      <c r="E6" s="205"/>
      <c r="F6" s="205"/>
      <c r="G6" s="206"/>
      <c r="H6" s="72" t="s">
        <v>58</v>
      </c>
      <c r="I6" s="78"/>
      <c r="J6" s="72" t="s">
        <v>92</v>
      </c>
      <c r="K6" s="213"/>
      <c r="L6" s="205"/>
      <c r="M6" s="206"/>
      <c r="N6" s="5"/>
      <c r="O6" s="5"/>
      <c r="P6" s="5"/>
      <c r="Q6" s="5"/>
      <c r="R6" s="6"/>
    </row>
    <row r="7" spans="1:19" ht="15.75" customHeight="1">
      <c r="B7" s="70"/>
      <c r="C7" s="73" t="s">
        <v>63</v>
      </c>
      <c r="D7" s="204"/>
      <c r="E7" s="205"/>
      <c r="F7" s="205"/>
      <c r="G7" s="205"/>
      <c r="H7" s="206"/>
      <c r="I7" s="42"/>
      <c r="J7" s="42"/>
      <c r="K7" s="42"/>
      <c r="L7" s="25"/>
      <c r="M7" s="210"/>
      <c r="N7" s="210"/>
      <c r="O7" s="210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0"/>
      <c r="C9" s="73" t="s">
        <v>93</v>
      </c>
      <c r="D9" s="204"/>
      <c r="E9" s="205"/>
      <c r="F9" s="205"/>
      <c r="G9" s="205"/>
      <c r="H9" s="206"/>
      <c r="I9" s="75" t="s">
        <v>94</v>
      </c>
      <c r="J9" s="211"/>
      <c r="K9" s="212"/>
      <c r="L9" s="75" t="s">
        <v>95</v>
      </c>
      <c r="M9" s="204"/>
      <c r="N9" s="205"/>
      <c r="O9" s="206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5" customFormat="1" ht="18" customHeight="1">
      <c r="A11" s="125"/>
      <c r="B11" s="26"/>
      <c r="C11" s="27" t="s">
        <v>42</v>
      </c>
      <c r="D11" s="27"/>
      <c r="E11" s="27"/>
      <c r="F11" s="27"/>
      <c r="G11" s="207" t="s">
        <v>54</v>
      </c>
      <c r="H11" s="208"/>
      <c r="I11" s="208"/>
      <c r="J11" s="208"/>
      <c r="K11" s="208"/>
      <c r="L11" s="208"/>
      <c r="M11" s="209"/>
      <c r="N11" s="10"/>
      <c r="O11" s="10"/>
      <c r="P11" s="13"/>
      <c r="Q11" s="5"/>
      <c r="R11" s="5"/>
      <c r="S11" s="54"/>
    </row>
    <row r="12" spans="1:19" s="55" customFormat="1" ht="18" customHeight="1">
      <c r="A12" s="125"/>
      <c r="B12" s="26"/>
      <c r="C12" s="27" t="s">
        <v>37</v>
      </c>
      <c r="D12" s="214" t="s">
        <v>38</v>
      </c>
      <c r="E12" s="215"/>
      <c r="F12" s="215"/>
      <c r="G12" s="216"/>
      <c r="H12" s="216"/>
      <c r="I12" s="216"/>
      <c r="J12" s="216"/>
      <c r="K12" s="217"/>
      <c r="L12" s="24" t="s">
        <v>59</v>
      </c>
      <c r="M12" s="41">
        <v>5272627885</v>
      </c>
      <c r="N12" s="29"/>
      <c r="O12" s="29"/>
      <c r="P12" s="9"/>
      <c r="Q12" s="5"/>
      <c r="R12" s="5"/>
      <c r="S12" s="54"/>
    </row>
    <row r="13" spans="1:19" ht="15" customHeight="1">
      <c r="B13" s="3"/>
      <c r="C13" s="25" t="s">
        <v>57</v>
      </c>
      <c r="D13" s="201" t="s">
        <v>39</v>
      </c>
      <c r="E13" s="202"/>
      <c r="F13" s="202"/>
      <c r="G13" s="203"/>
      <c r="H13" s="23" t="s">
        <v>58</v>
      </c>
      <c r="I13" s="22" t="s">
        <v>127</v>
      </c>
      <c r="J13" s="23" t="s">
        <v>92</v>
      </c>
      <c r="K13" s="201" t="s">
        <v>91</v>
      </c>
      <c r="L13" s="202"/>
      <c r="M13" s="203"/>
      <c r="N13" s="5"/>
      <c r="O13" s="5"/>
      <c r="P13" s="5"/>
      <c r="Q13" s="5"/>
      <c r="R13" s="6"/>
    </row>
    <row r="14" spans="1:19" ht="18.75" customHeight="1">
      <c r="B14" s="3"/>
      <c r="C14" s="25" t="s">
        <v>56</v>
      </c>
      <c r="D14" s="174" t="s">
        <v>137</v>
      </c>
      <c r="E14" s="175"/>
      <c r="F14" s="175"/>
      <c r="G14" s="175"/>
      <c r="H14" s="175"/>
      <c r="I14" s="175"/>
      <c r="J14" s="175"/>
      <c r="K14" s="175"/>
      <c r="L14" s="175"/>
      <c r="M14" s="176"/>
      <c r="N14" s="172" t="s">
        <v>128</v>
      </c>
      <c r="O14" s="173"/>
      <c r="P14" s="5"/>
      <c r="Q14" s="5"/>
      <c r="R14" s="6"/>
    </row>
    <row r="15" spans="1:19" ht="15" customHeight="1">
      <c r="B15" s="34"/>
      <c r="C15" s="185" t="s">
        <v>41</v>
      </c>
      <c r="D15" s="185"/>
      <c r="E15" s="185"/>
      <c r="F15" s="185"/>
      <c r="G15" s="185"/>
      <c r="H15" s="185"/>
      <c r="I15" s="185"/>
      <c r="J15" s="185"/>
      <c r="K15" s="185"/>
      <c r="L15" s="43"/>
      <c r="M15" s="186"/>
      <c r="N15" s="186"/>
      <c r="O15" s="187"/>
      <c r="P15" s="18"/>
      <c r="Q15" s="5"/>
      <c r="R15" s="6"/>
    </row>
    <row r="16" spans="1:19" ht="6.75" customHeight="1">
      <c r="B16" s="35"/>
      <c r="C16" s="56"/>
      <c r="D16" s="57" t="s">
        <v>68</v>
      </c>
      <c r="E16" s="177"/>
      <c r="F16" s="177"/>
      <c r="G16" s="177"/>
      <c r="H16" s="36"/>
      <c r="I16" s="32"/>
      <c r="J16" s="36"/>
      <c r="K16" s="32"/>
      <c r="L16" s="33"/>
      <c r="M16" s="33"/>
      <c r="N16" s="33"/>
      <c r="O16" s="33"/>
      <c r="P16" s="33"/>
      <c r="Q16" s="81"/>
      <c r="R16" s="28"/>
    </row>
    <row r="17" spans="1:19" ht="15" customHeight="1">
      <c r="B17" s="30"/>
      <c r="C17" s="49"/>
      <c r="D17" s="39"/>
      <c r="E17" s="49" t="s">
        <v>97</v>
      </c>
      <c r="F17" s="190">
        <f>VLOOKUP(D16,wartości[],13,FALSE)</f>
        <v>0</v>
      </c>
      <c r="G17" s="191"/>
      <c r="H17" s="38" t="s">
        <v>85</v>
      </c>
      <c r="I17" s="230">
        <f>VLOOKUP(D16,wartości[],5,FALSE)</f>
        <v>0</v>
      </c>
      <c r="J17" s="38" t="s">
        <v>86</v>
      </c>
      <c r="K17" s="230">
        <f>VLOOKUP(D16,wartości[],9,FALSE)</f>
        <v>0</v>
      </c>
      <c r="L17" s="79" t="s">
        <v>89</v>
      </c>
      <c r="M17" s="38"/>
      <c r="N17" s="38"/>
      <c r="O17" s="38"/>
      <c r="P17" s="38"/>
      <c r="Q17" s="38"/>
      <c r="R17" s="80"/>
    </row>
    <row r="18" spans="1:19" ht="15" customHeight="1">
      <c r="B18" s="30"/>
      <c r="C18" s="50"/>
      <c r="D18" s="51"/>
      <c r="E18" s="51"/>
      <c r="F18" s="188" t="s">
        <v>139</v>
      </c>
      <c r="G18" s="189"/>
      <c r="H18" s="189"/>
      <c r="I18" s="188" t="s">
        <v>141</v>
      </c>
      <c r="J18" s="189"/>
      <c r="K18" s="159"/>
      <c r="L18" s="159"/>
      <c r="M18" s="159"/>
      <c r="N18" s="159"/>
      <c r="O18" s="159"/>
      <c r="P18" s="159"/>
      <c r="Q18" s="159"/>
      <c r="R18" s="80"/>
    </row>
    <row r="19" spans="1:19" ht="21" customHeight="1">
      <c r="B19" s="30"/>
      <c r="C19" s="50"/>
      <c r="D19" s="51"/>
      <c r="E19" s="51"/>
      <c r="F19" s="183" t="s">
        <v>140</v>
      </c>
      <c r="G19" s="184"/>
      <c r="H19" s="184"/>
      <c r="I19" s="228" t="s">
        <v>142</v>
      </c>
      <c r="J19" s="229"/>
      <c r="K19" s="159"/>
      <c r="L19" s="159"/>
      <c r="M19" s="159"/>
      <c r="N19" s="159"/>
      <c r="O19" s="159"/>
      <c r="P19" s="160"/>
      <c r="Q19" s="160"/>
      <c r="R19" s="80"/>
    </row>
    <row r="20" spans="1:19" ht="17.25">
      <c r="B20" s="40"/>
      <c r="C20" s="45" t="s">
        <v>96</v>
      </c>
      <c r="D20" s="44">
        <v>1</v>
      </c>
      <c r="E20" s="46"/>
      <c r="F20" s="178"/>
      <c r="G20" s="179"/>
      <c r="H20" s="180"/>
      <c r="I20" s="181"/>
      <c r="J20" s="182"/>
      <c r="K20" s="159"/>
      <c r="L20" s="159"/>
      <c r="M20" s="159"/>
      <c r="N20" s="159"/>
      <c r="O20" s="159"/>
      <c r="P20" s="161"/>
      <c r="Q20" s="161"/>
      <c r="R20" s="80"/>
    </row>
    <row r="21" spans="1:19" ht="17.25">
      <c r="B21" s="40"/>
      <c r="C21" s="45" t="s">
        <v>96</v>
      </c>
      <c r="D21" s="44">
        <v>2</v>
      </c>
      <c r="E21" s="46"/>
      <c r="F21" s="178"/>
      <c r="G21" s="179"/>
      <c r="H21" s="180"/>
      <c r="I21" s="181"/>
      <c r="J21" s="182"/>
      <c r="K21" s="161"/>
      <c r="L21" s="161"/>
      <c r="M21" s="161"/>
      <c r="N21" s="161"/>
      <c r="O21" s="225"/>
      <c r="P21" s="225"/>
      <c r="Q21" s="225"/>
      <c r="R21" s="80"/>
    </row>
    <row r="22" spans="1:19" ht="8.25" customHeight="1">
      <c r="B22" s="47"/>
      <c r="C22" s="48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44"/>
      <c r="R22" s="52"/>
    </row>
    <row r="23" spans="1:19" ht="14.25" customHeight="1" thickBot="1">
      <c r="B23" s="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146" t="s">
        <v>123</v>
      </c>
    </row>
    <row r="24" spans="1:19" ht="15" customHeight="1" thickTop="1" thickBot="1">
      <c r="B24" s="7" t="s">
        <v>88</v>
      </c>
      <c r="C24" s="8"/>
      <c r="D24" s="6"/>
      <c r="E24" s="6"/>
      <c r="F24" s="16"/>
      <c r="G24" s="6"/>
      <c r="H24" s="155" t="s">
        <v>135</v>
      </c>
      <c r="I24" s="156"/>
      <c r="J24" s="156"/>
      <c r="K24" s="157"/>
      <c r="L24" s="164" t="s">
        <v>136</v>
      </c>
      <c r="M24" s="165"/>
      <c r="N24" s="165"/>
      <c r="O24" s="165"/>
      <c r="P24" s="19" t="s">
        <v>7</v>
      </c>
      <c r="Q24" s="20"/>
      <c r="R24" s="21"/>
      <c r="S24" s="58"/>
    </row>
    <row r="25" spans="1:19" ht="36" customHeight="1" thickBot="1">
      <c r="B25" s="83" t="s">
        <v>0</v>
      </c>
      <c r="C25" s="84" t="s">
        <v>98</v>
      </c>
      <c r="D25" s="85" t="s">
        <v>1</v>
      </c>
      <c r="E25" s="114" t="s">
        <v>99</v>
      </c>
      <c r="F25" s="134" t="s">
        <v>2</v>
      </c>
      <c r="G25" s="134" t="s">
        <v>3</v>
      </c>
      <c r="H25" s="158" t="s">
        <v>121</v>
      </c>
      <c r="I25" s="82" t="s">
        <v>114</v>
      </c>
      <c r="J25" s="82" t="s">
        <v>115</v>
      </c>
      <c r="K25" s="86" t="s">
        <v>116</v>
      </c>
      <c r="L25" s="166" t="s">
        <v>120</v>
      </c>
      <c r="M25" s="153" t="s">
        <v>117</v>
      </c>
      <c r="N25" s="153" t="s">
        <v>118</v>
      </c>
      <c r="O25" s="154" t="s">
        <v>119</v>
      </c>
      <c r="P25" s="87" t="s">
        <v>4</v>
      </c>
      <c r="Q25" s="82" t="s">
        <v>6</v>
      </c>
      <c r="R25" s="152" t="s">
        <v>5</v>
      </c>
    </row>
    <row r="26" spans="1:19" s="60" customFormat="1" ht="21" customHeight="1" thickTop="1" thickBot="1">
      <c r="A26" s="126"/>
      <c r="B26" s="112"/>
      <c r="C26" s="135"/>
      <c r="D26" s="136"/>
      <c r="E26" s="137"/>
      <c r="F26" s="138"/>
      <c r="G26" s="136" t="s">
        <v>68</v>
      </c>
      <c r="H26" s="139" t="s">
        <v>122</v>
      </c>
      <c r="I26" s="167">
        <f>VLOOKUP($G26,wartości[],3,FALSE)</f>
        <v>0</v>
      </c>
      <c r="J26" s="168">
        <f>VLOOKUP($G26,wartości[],4,FALSE)</f>
        <v>0</v>
      </c>
      <c r="K26" s="168">
        <f>VLOOKUP($G26,wartości[],5,FALSE)</f>
        <v>0</v>
      </c>
      <c r="L26" s="226"/>
      <c r="M26" s="167">
        <f>VLOOKUP($G26,wartości[],7,FALSE)</f>
        <v>0</v>
      </c>
      <c r="N26" s="171">
        <f>VLOOKUP($G26,wartości[],8,FALSE)</f>
        <v>0</v>
      </c>
      <c r="O26" s="170">
        <f>VLOOKUP($G26,wartości[],9,FALSE)</f>
        <v>0</v>
      </c>
      <c r="P26" s="169">
        <f>VLOOKUP($G26,wartości[],11,FALSE)</f>
        <v>0</v>
      </c>
      <c r="Q26" s="113">
        <f>VLOOKUP($G26,wartości[],12,FALSE)</f>
        <v>0</v>
      </c>
      <c r="R26" s="150">
        <f>VLOOKUP($G26,wartości[],13,FALSE)</f>
        <v>0</v>
      </c>
      <c r="S26" s="59"/>
    </row>
    <row r="27" spans="1:19" ht="18.95" customHeight="1" thickTop="1" thickBot="1">
      <c r="A27" s="127" t="s">
        <v>87</v>
      </c>
      <c r="B27" s="116"/>
      <c r="C27" s="117" t="s">
        <v>84</v>
      </c>
      <c r="D27" s="118">
        <v>1</v>
      </c>
      <c r="E27" s="119"/>
      <c r="F27" s="120"/>
      <c r="G27" s="148" t="s">
        <v>125</v>
      </c>
      <c r="H27" s="133" t="s">
        <v>124</v>
      </c>
      <c r="I27" s="123">
        <f>VLOOKUP($D27,wartości[],3,FALSE)</f>
        <v>0</v>
      </c>
      <c r="J27" s="123">
        <f>VLOOKUP($D27,wartości[],4,FALSE)</f>
        <v>0</v>
      </c>
      <c r="K27" s="123">
        <f>VLOOKUP($D27,wartości[],5,FALSE)</f>
        <v>0</v>
      </c>
      <c r="L27" s="227"/>
      <c r="M27" s="123">
        <f>VLOOKUP($D27,wartości[],7,FALSE)</f>
        <v>0</v>
      </c>
      <c r="N27" s="123">
        <f>VLOOKUP($D27,wartości[],8,FALSE)</f>
        <v>0</v>
      </c>
      <c r="O27" s="123">
        <f>VLOOKUP($D27,wartości[],9,FALSE)</f>
        <v>0</v>
      </c>
      <c r="P27" s="124">
        <f>VLOOKUP($D27,wartości[],11,FALSE)</f>
        <v>0</v>
      </c>
      <c r="Q27" s="123">
        <f>VLOOKUP($D27,wartości[],12,FALSE)</f>
        <v>0</v>
      </c>
      <c r="R27" s="151">
        <f>VLOOKUP($D27,wartości[],13,FALSE)</f>
        <v>0</v>
      </c>
    </row>
    <row r="28" spans="1:19">
      <c r="A28" s="125">
        <f t="shared" ref="A28:A29" si="0">$D$27</f>
        <v>1</v>
      </c>
      <c r="B28" s="140">
        <f t="shared" ref="B28:B31" si="1">B27+1</f>
        <v>1</v>
      </c>
      <c r="C28" s="162" t="s">
        <v>130</v>
      </c>
      <c r="D28" s="141" t="s">
        <v>126</v>
      </c>
      <c r="E28" s="130">
        <f>'FORMULARZ OFERTY'!$H28+'FORMULARZ OFERTY'!$L28</f>
        <v>18000</v>
      </c>
      <c r="F28" s="132"/>
      <c r="G28" s="128"/>
      <c r="H28" s="115">
        <v>13000</v>
      </c>
      <c r="I28" s="142">
        <f t="shared" ref="I28:I29" si="2">ROUND($F28*H28,2)</f>
        <v>0</v>
      </c>
      <c r="J28" s="142">
        <f t="shared" ref="J28:J29" si="3">ROUND(I28*$G28,2)</f>
        <v>0</v>
      </c>
      <c r="K28" s="142">
        <f t="shared" ref="K28:K29" si="4">ROUND(I28+J28,2)</f>
        <v>0</v>
      </c>
      <c r="L28" s="131">
        <v>5000</v>
      </c>
      <c r="M28" s="142">
        <f t="shared" ref="M28:M29" si="5">ROUND($F28*L28,2)</f>
        <v>0</v>
      </c>
      <c r="N28" s="142">
        <f t="shared" ref="N28:N29" si="6">ROUND(M28*$G28,2)</f>
        <v>0</v>
      </c>
      <c r="O28" s="142">
        <f t="shared" ref="O28:O29" si="7">ROUND(M28+N28,2)</f>
        <v>0</v>
      </c>
      <c r="P28" s="143">
        <f t="shared" ref="P28:P29" si="8">ROUND(I28+M28,2)</f>
        <v>0</v>
      </c>
      <c r="Q28" s="142">
        <f t="shared" ref="Q28:Q29" si="9">ROUND(J28+N28,2)</f>
        <v>0</v>
      </c>
      <c r="R28" s="142">
        <f t="shared" ref="R28:R29" si="10">ROUND(K28+O28,2)</f>
        <v>0</v>
      </c>
      <c r="S28" s="61"/>
    </row>
    <row r="29" spans="1:19" ht="17.25" thickBot="1">
      <c r="A29" s="125">
        <f t="shared" si="0"/>
        <v>1</v>
      </c>
      <c r="B29" s="140">
        <f t="shared" si="1"/>
        <v>2</v>
      </c>
      <c r="C29" s="162" t="s">
        <v>131</v>
      </c>
      <c r="D29" s="141" t="s">
        <v>126</v>
      </c>
      <c r="E29" s="130">
        <f>'FORMULARZ OFERTY'!$H29+'FORMULARZ OFERTY'!$L29</f>
        <v>6500</v>
      </c>
      <c r="F29" s="132"/>
      <c r="G29" s="128"/>
      <c r="H29" s="115">
        <v>4500</v>
      </c>
      <c r="I29" s="142">
        <f t="shared" si="2"/>
        <v>0</v>
      </c>
      <c r="J29" s="142">
        <f t="shared" si="3"/>
        <v>0</v>
      </c>
      <c r="K29" s="142">
        <f t="shared" si="4"/>
        <v>0</v>
      </c>
      <c r="L29" s="131">
        <v>2000</v>
      </c>
      <c r="M29" s="142">
        <f t="shared" si="5"/>
        <v>0</v>
      </c>
      <c r="N29" s="142">
        <f t="shared" si="6"/>
        <v>0</v>
      </c>
      <c r="O29" s="142">
        <f t="shared" si="7"/>
        <v>0</v>
      </c>
      <c r="P29" s="143">
        <f t="shared" si="8"/>
        <v>0</v>
      </c>
      <c r="Q29" s="142">
        <f t="shared" si="9"/>
        <v>0</v>
      </c>
      <c r="R29" s="142">
        <f t="shared" si="10"/>
        <v>0</v>
      </c>
      <c r="S29" s="61"/>
    </row>
    <row r="30" spans="1:19" ht="18.95" customHeight="1" thickBot="1">
      <c r="A30" s="127" t="s">
        <v>87</v>
      </c>
      <c r="B30" s="116"/>
      <c r="C30" s="117" t="s">
        <v>84</v>
      </c>
      <c r="D30" s="118">
        <v>2</v>
      </c>
      <c r="E30" s="119"/>
      <c r="F30" s="129"/>
      <c r="G30" s="149" t="s">
        <v>125</v>
      </c>
      <c r="H30" s="133" t="s">
        <v>124</v>
      </c>
      <c r="I30" s="121">
        <f>VLOOKUP($D30,wartości[],3,FALSE)</f>
        <v>0</v>
      </c>
      <c r="J30" s="121">
        <f>VLOOKUP($D30,wartości[],4,FALSE)</f>
        <v>0</v>
      </c>
      <c r="K30" s="121">
        <f>VLOOKUP($D30,wartości[],5,FALSE)</f>
        <v>0</v>
      </c>
      <c r="L30" s="227"/>
      <c r="M30" s="121">
        <f>VLOOKUP($D30,wartości[],7,FALSE)</f>
        <v>0</v>
      </c>
      <c r="N30" s="121">
        <f>VLOOKUP($D30,wartości[],8,FALSE)</f>
        <v>0</v>
      </c>
      <c r="O30" s="121">
        <f>VLOOKUP($D30,wartości[],9,FALSE)</f>
        <v>0</v>
      </c>
      <c r="P30" s="122">
        <f>VLOOKUP($D30,wartości[],11,FALSE)</f>
        <v>0</v>
      </c>
      <c r="Q30" s="121">
        <f>VLOOKUP($D30,wartości[],12,FALSE)</f>
        <v>0</v>
      </c>
      <c r="R30" s="147">
        <f>VLOOKUP($D30,wartości[],13,FALSE)</f>
        <v>0</v>
      </c>
    </row>
    <row r="31" spans="1:19">
      <c r="A31" s="125">
        <f t="shared" ref="A31" si="11">$D$30</f>
        <v>2</v>
      </c>
      <c r="B31" s="140">
        <f t="shared" si="1"/>
        <v>1</v>
      </c>
      <c r="C31" s="162" t="s">
        <v>132</v>
      </c>
      <c r="D31" s="141" t="s">
        <v>133</v>
      </c>
      <c r="E31" s="130">
        <f>'FORMULARZ OFERTY'!$H31+'FORMULARZ OFERTY'!$L31</f>
        <v>12</v>
      </c>
      <c r="F31" s="132"/>
      <c r="G31" s="128"/>
      <c r="H31" s="115">
        <v>6</v>
      </c>
      <c r="I31" s="142">
        <f t="shared" ref="I31:I32" si="12">ROUND($F31*H31,2)</f>
        <v>0</v>
      </c>
      <c r="J31" s="142">
        <f>ROUND(I31*$G31,2)</f>
        <v>0</v>
      </c>
      <c r="K31" s="142">
        <f t="shared" ref="K31:K32" si="13">ROUND(I31+J31,2)</f>
        <v>0</v>
      </c>
      <c r="L31" s="131">
        <v>6</v>
      </c>
      <c r="M31" s="142">
        <f t="shared" ref="M31:M32" si="14">ROUND($F31*L31,2)</f>
        <v>0</v>
      </c>
      <c r="N31" s="142">
        <f>ROUND(M31*$G31,2)</f>
        <v>0</v>
      </c>
      <c r="O31" s="142">
        <f t="shared" ref="O31:O32" si="15">ROUND(M31+N31,2)</f>
        <v>0</v>
      </c>
      <c r="P31" s="143">
        <f t="shared" ref="P31:R32" si="16">ROUND(I31+M31,2)</f>
        <v>0</v>
      </c>
      <c r="Q31" s="142">
        <f t="shared" si="16"/>
        <v>0</v>
      </c>
      <c r="R31" s="142">
        <f t="shared" si="16"/>
        <v>0</v>
      </c>
      <c r="S31" s="61"/>
    </row>
    <row r="32" spans="1:19">
      <c r="A32" s="125">
        <f>$D$30</f>
        <v>2</v>
      </c>
      <c r="B32" s="140">
        <f t="shared" ref="B32" si="17">B31+1</f>
        <v>2</v>
      </c>
      <c r="C32" s="162" t="s">
        <v>138</v>
      </c>
      <c r="D32" s="141" t="s">
        <v>134</v>
      </c>
      <c r="E32" s="130">
        <f>'FORMULARZ OFERTY'!$H32+'FORMULARZ OFERTY'!$L32</f>
        <v>28</v>
      </c>
      <c r="F32" s="132"/>
      <c r="G32" s="128"/>
      <c r="H32" s="115">
        <v>14</v>
      </c>
      <c r="I32" s="142">
        <f t="shared" si="12"/>
        <v>0</v>
      </c>
      <c r="J32" s="142">
        <f>ROUND(I32*$G32,2)</f>
        <v>0</v>
      </c>
      <c r="K32" s="142">
        <f t="shared" si="13"/>
        <v>0</v>
      </c>
      <c r="L32" s="131">
        <v>14</v>
      </c>
      <c r="M32" s="142">
        <f t="shared" si="14"/>
        <v>0</v>
      </c>
      <c r="N32" s="142">
        <f>ROUND(M32*$G32,2)</f>
        <v>0</v>
      </c>
      <c r="O32" s="142">
        <f t="shared" si="15"/>
        <v>0</v>
      </c>
      <c r="P32" s="143">
        <f t="shared" si="16"/>
        <v>0</v>
      </c>
      <c r="Q32" s="142">
        <f t="shared" si="16"/>
        <v>0</v>
      </c>
      <c r="R32" s="142">
        <f t="shared" si="16"/>
        <v>0</v>
      </c>
      <c r="S32" s="61"/>
    </row>
    <row r="33" spans="6:12"/>
    <row r="34" spans="6:12">
      <c r="F34" s="65"/>
      <c r="H34" s="62"/>
      <c r="L34" s="62"/>
    </row>
    <row r="35" spans="6:12">
      <c r="F35" s="65"/>
      <c r="H35" s="62"/>
      <c r="L35" s="62"/>
    </row>
    <row r="36" spans="6:12">
      <c r="F36" s="65"/>
      <c r="H36" s="62"/>
      <c r="L36" s="62"/>
    </row>
    <row r="37" spans="6:12">
      <c r="F37" s="65"/>
      <c r="H37" s="62"/>
      <c r="L37" s="62"/>
    </row>
    <row r="38" spans="6:12" hidden="1">
      <c r="F38" s="65"/>
      <c r="H38" s="62"/>
      <c r="L38" s="62"/>
    </row>
    <row r="39" spans="6:12" hidden="1">
      <c r="F39" s="65"/>
      <c r="H39" s="62"/>
      <c r="L39" s="62"/>
    </row>
    <row r="40" spans="6:12" hidden="1">
      <c r="F40" s="65"/>
      <c r="H40" s="62"/>
      <c r="L40" s="62"/>
    </row>
    <row r="41" spans="6:12" hidden="1">
      <c r="F41" s="65"/>
      <c r="H41" s="62"/>
      <c r="L41" s="62"/>
    </row>
    <row r="42" spans="6:12" hidden="1">
      <c r="F42" s="65"/>
      <c r="H42" s="62"/>
      <c r="L42" s="62"/>
    </row>
    <row r="43" spans="6:12" hidden="1">
      <c r="F43" s="65"/>
      <c r="H43" s="62"/>
      <c r="L43" s="62"/>
    </row>
    <row r="44" spans="6:12" hidden="1">
      <c r="F44" s="65"/>
      <c r="H44" s="62"/>
      <c r="L44" s="62"/>
    </row>
    <row r="45" spans="6:12" hidden="1">
      <c r="F45" s="65"/>
      <c r="H45" s="62"/>
      <c r="L45" s="62"/>
    </row>
    <row r="46" spans="6:12" hidden="1">
      <c r="F46" s="65"/>
      <c r="H46" s="62"/>
      <c r="L46" s="62"/>
    </row>
    <row r="47" spans="6:12" hidden="1">
      <c r="F47" s="65"/>
      <c r="H47" s="62"/>
      <c r="L47" s="62"/>
    </row>
    <row r="48" spans="6:12" hidden="1">
      <c r="F48" s="65"/>
      <c r="H48" s="62"/>
      <c r="L48" s="62"/>
    </row>
    <row r="49" spans="6:12" hidden="1">
      <c r="F49" s="65"/>
      <c r="H49" s="62"/>
      <c r="L49" s="62"/>
    </row>
    <row r="50" spans="6:12" hidden="1">
      <c r="F50" s="65"/>
      <c r="H50" s="62"/>
      <c r="L50" s="62"/>
    </row>
    <row r="51" spans="6:12" hidden="1">
      <c r="F51" s="65"/>
      <c r="H51" s="62"/>
      <c r="L51" s="62"/>
    </row>
    <row r="52" spans="6:12" hidden="1">
      <c r="F52" s="65"/>
      <c r="H52" s="62"/>
      <c r="L52" s="62"/>
    </row>
    <row r="53" spans="6:12" hidden="1">
      <c r="F53" s="65"/>
      <c r="H53" s="62"/>
      <c r="L53" s="62"/>
    </row>
    <row r="54" spans="6:12" hidden="1">
      <c r="F54" s="65"/>
      <c r="H54" s="62"/>
      <c r="L54" s="62"/>
    </row>
    <row r="55" spans="6:12" hidden="1">
      <c r="F55" s="65"/>
      <c r="H55" s="62"/>
      <c r="L55" s="62"/>
    </row>
    <row r="56" spans="6:12" hidden="1">
      <c r="F56" s="65"/>
      <c r="H56" s="62"/>
      <c r="L56" s="62"/>
    </row>
    <row r="57" spans="6:12" hidden="1">
      <c r="F57" s="65"/>
      <c r="H57" s="62"/>
      <c r="L57" s="62"/>
    </row>
    <row r="58" spans="6:12" hidden="1">
      <c r="F58" s="65"/>
      <c r="H58" s="62"/>
      <c r="L58" s="62"/>
    </row>
    <row r="59" spans="6:12" hidden="1">
      <c r="F59" s="65"/>
      <c r="H59" s="62"/>
      <c r="L59" s="62"/>
    </row>
    <row r="60" spans="6:12" hidden="1">
      <c r="F60" s="65"/>
      <c r="H60" s="62"/>
      <c r="L60" s="62"/>
    </row>
    <row r="61" spans="6:12" hidden="1">
      <c r="F61" s="65"/>
      <c r="H61" s="62"/>
      <c r="L61" s="62"/>
    </row>
    <row r="62" spans="6:12" hidden="1">
      <c r="F62" s="65"/>
      <c r="H62" s="62"/>
      <c r="L62" s="62"/>
    </row>
    <row r="63" spans="6:12" hidden="1">
      <c r="F63" s="65"/>
      <c r="H63" s="62"/>
      <c r="L63" s="62"/>
    </row>
    <row r="64" spans="6:12" hidden="1">
      <c r="F64" s="65"/>
      <c r="H64" s="62"/>
      <c r="L64" s="62"/>
    </row>
    <row r="65" spans="6:12" hidden="1">
      <c r="F65" s="65"/>
      <c r="H65" s="62"/>
      <c r="L65" s="62"/>
    </row>
    <row r="66" spans="6:12" hidden="1">
      <c r="F66" s="65"/>
      <c r="H66" s="62"/>
      <c r="L66" s="62"/>
    </row>
    <row r="67" spans="6:12" hidden="1">
      <c r="F67" s="65"/>
      <c r="H67" s="62"/>
      <c r="L67" s="62"/>
    </row>
    <row r="68" spans="6:12" hidden="1">
      <c r="F68" s="65"/>
      <c r="H68" s="62"/>
      <c r="L68" s="62"/>
    </row>
    <row r="69" spans="6:12" hidden="1">
      <c r="F69" s="65"/>
      <c r="H69" s="62"/>
      <c r="L69" s="62"/>
    </row>
    <row r="70" spans="6:12" hidden="1">
      <c r="F70" s="65"/>
      <c r="H70" s="62"/>
      <c r="L70" s="62"/>
    </row>
    <row r="71" spans="6:12" hidden="1">
      <c r="F71" s="65"/>
      <c r="H71" s="62"/>
      <c r="L71" s="62"/>
    </row>
    <row r="72" spans="6:12" hidden="1">
      <c r="F72" s="65"/>
      <c r="H72" s="62"/>
      <c r="L72" s="62"/>
    </row>
    <row r="73" spans="6:12" hidden="1">
      <c r="F73" s="65"/>
      <c r="H73" s="62"/>
      <c r="L73" s="62"/>
    </row>
    <row r="74" spans="6:12" hidden="1">
      <c r="F74" s="65"/>
      <c r="H74" s="62"/>
      <c r="L74" s="62"/>
    </row>
    <row r="75" spans="6:12" hidden="1">
      <c r="F75" s="65"/>
      <c r="H75" s="62"/>
      <c r="L75" s="62"/>
    </row>
    <row r="76" spans="6:12" hidden="1">
      <c r="F76" s="65"/>
      <c r="H76" s="62"/>
      <c r="L76" s="62"/>
    </row>
    <row r="77" spans="6:12" hidden="1">
      <c r="F77" s="65"/>
      <c r="H77" s="62"/>
      <c r="L77" s="62"/>
    </row>
    <row r="78" spans="6:12" hidden="1">
      <c r="F78" s="65"/>
      <c r="H78" s="62"/>
      <c r="L78" s="62"/>
    </row>
    <row r="79" spans="6:12" hidden="1">
      <c r="F79" s="65"/>
      <c r="H79" s="62"/>
      <c r="L79" s="62"/>
    </row>
    <row r="80" spans="6:12" hidden="1">
      <c r="F80" s="65"/>
      <c r="H80" s="62"/>
      <c r="L80" s="62"/>
    </row>
    <row r="81" spans="6:12" hidden="1">
      <c r="F81" s="65"/>
      <c r="H81" s="62"/>
      <c r="L81" s="62"/>
    </row>
    <row r="82" spans="6:12" hidden="1">
      <c r="F82" s="65"/>
      <c r="H82" s="62"/>
      <c r="L82" s="62"/>
    </row>
    <row r="83" spans="6:12" hidden="1">
      <c r="F83" s="65"/>
      <c r="H83" s="62"/>
      <c r="L83" s="62"/>
    </row>
    <row r="84" spans="6:12" hidden="1">
      <c r="F84" s="65"/>
      <c r="H84" s="62"/>
      <c r="L84" s="62"/>
    </row>
    <row r="85" spans="6:12" hidden="1">
      <c r="F85" s="65"/>
      <c r="H85" s="62"/>
      <c r="L85" s="62"/>
    </row>
    <row r="86" spans="6:12" hidden="1">
      <c r="F86" s="65"/>
      <c r="H86" s="62"/>
      <c r="L86" s="62"/>
    </row>
    <row r="87" spans="6:12" hidden="1">
      <c r="F87" s="65"/>
      <c r="H87" s="62"/>
      <c r="L87" s="62"/>
    </row>
    <row r="88" spans="6:12" hidden="1">
      <c r="F88" s="65"/>
      <c r="H88" s="62"/>
      <c r="L88" s="62"/>
    </row>
    <row r="89" spans="6:12" hidden="1">
      <c r="F89" s="65"/>
      <c r="H89" s="62"/>
      <c r="L89" s="62"/>
    </row>
    <row r="90" spans="6:12" hidden="1">
      <c r="F90" s="65"/>
      <c r="H90" s="62"/>
      <c r="L90" s="62"/>
    </row>
    <row r="91" spans="6:12" hidden="1">
      <c r="F91" s="65"/>
      <c r="H91" s="62"/>
      <c r="L91" s="62"/>
    </row>
    <row r="92" spans="6:12" hidden="1">
      <c r="F92" s="65"/>
      <c r="H92" s="62"/>
      <c r="L92" s="62"/>
    </row>
    <row r="93" spans="6:12" hidden="1">
      <c r="F93" s="65"/>
      <c r="H93" s="62"/>
      <c r="L93" s="62"/>
    </row>
    <row r="94" spans="6:12" hidden="1">
      <c r="F94" s="65"/>
      <c r="H94" s="62"/>
      <c r="L94" s="62"/>
    </row>
    <row r="95" spans="6:12" hidden="1">
      <c r="F95" s="65"/>
      <c r="H95" s="62"/>
      <c r="L95" s="62"/>
    </row>
    <row r="96" spans="6:12" hidden="1">
      <c r="F96" s="65"/>
      <c r="H96" s="62"/>
      <c r="L96" s="62"/>
    </row>
    <row r="97" spans="6:12" hidden="1">
      <c r="F97" s="65"/>
      <c r="H97" s="62"/>
      <c r="L97" s="62"/>
    </row>
    <row r="98" spans="6:12" hidden="1">
      <c r="F98" s="65"/>
      <c r="H98" s="62"/>
      <c r="L98" s="62"/>
    </row>
    <row r="99" spans="6:12" hidden="1">
      <c r="F99" s="65"/>
      <c r="H99" s="62"/>
      <c r="L99" s="62"/>
    </row>
    <row r="100" spans="6:12" hidden="1">
      <c r="F100" s="65"/>
      <c r="H100" s="62"/>
      <c r="L100" s="62"/>
    </row>
    <row r="101" spans="6:12" hidden="1">
      <c r="F101" s="65"/>
      <c r="H101" s="62"/>
      <c r="L101" s="62"/>
    </row>
    <row r="102" spans="6:12" hidden="1">
      <c r="F102" s="65"/>
      <c r="H102" s="62"/>
      <c r="L102" s="62"/>
    </row>
    <row r="103" spans="6:12" hidden="1">
      <c r="F103" s="65"/>
      <c r="H103" s="62"/>
      <c r="L103" s="62"/>
    </row>
    <row r="104" spans="6:12" hidden="1">
      <c r="F104" s="65"/>
      <c r="H104" s="62"/>
      <c r="L104" s="62"/>
    </row>
    <row r="105" spans="6:12" hidden="1">
      <c r="F105" s="65"/>
      <c r="H105" s="62"/>
      <c r="L105" s="62"/>
    </row>
    <row r="106" spans="6:12" hidden="1">
      <c r="F106" s="65"/>
      <c r="H106" s="62"/>
      <c r="L106" s="62"/>
    </row>
    <row r="107" spans="6:12" hidden="1">
      <c r="F107" s="65"/>
      <c r="H107" s="62"/>
      <c r="L107" s="62"/>
    </row>
    <row r="108" spans="6:12" hidden="1">
      <c r="F108" s="65"/>
      <c r="H108" s="62"/>
      <c r="L108" s="62"/>
    </row>
    <row r="109" spans="6:12" hidden="1">
      <c r="F109" s="65"/>
      <c r="H109" s="62"/>
      <c r="L109" s="62"/>
    </row>
    <row r="110" spans="6:12" hidden="1">
      <c r="F110" s="65"/>
      <c r="H110" s="62"/>
      <c r="L110" s="62"/>
    </row>
    <row r="111" spans="6:12" hidden="1">
      <c r="F111" s="65"/>
      <c r="H111" s="62"/>
      <c r="L111" s="62"/>
    </row>
    <row r="112" spans="6:12" hidden="1">
      <c r="F112" s="65"/>
      <c r="H112" s="62"/>
      <c r="L112" s="62"/>
    </row>
    <row r="113" spans="6:12" hidden="1">
      <c r="F113" s="65"/>
      <c r="H113" s="62"/>
      <c r="L113" s="62"/>
    </row>
    <row r="114" spans="6:12" hidden="1">
      <c r="F114" s="65"/>
      <c r="H114" s="62"/>
      <c r="L114" s="62"/>
    </row>
    <row r="115" spans="6:12" hidden="1">
      <c r="F115" s="65"/>
      <c r="H115" s="62"/>
      <c r="L115" s="62"/>
    </row>
    <row r="116" spans="6:12" hidden="1">
      <c r="F116" s="65"/>
      <c r="H116" s="62"/>
      <c r="L116" s="62"/>
    </row>
    <row r="117" spans="6:12" hidden="1">
      <c r="F117" s="65"/>
      <c r="H117" s="62"/>
      <c r="L117" s="62"/>
    </row>
    <row r="118" spans="6:12" hidden="1">
      <c r="F118" s="65"/>
      <c r="H118" s="62"/>
      <c r="L118" s="62"/>
    </row>
    <row r="119" spans="6:12" hidden="1">
      <c r="F119" s="65"/>
      <c r="H119" s="62"/>
      <c r="L119" s="62"/>
    </row>
    <row r="120" spans="6:12" hidden="1">
      <c r="F120" s="65"/>
      <c r="H120" s="62"/>
      <c r="L120" s="62"/>
    </row>
    <row r="121" spans="6:12" hidden="1">
      <c r="F121" s="65"/>
      <c r="H121" s="62"/>
      <c r="L121" s="62"/>
    </row>
    <row r="122" spans="6:12" hidden="1">
      <c r="F122" s="65"/>
      <c r="H122" s="62"/>
      <c r="L122" s="62"/>
    </row>
    <row r="123" spans="6:12" hidden="1">
      <c r="F123" s="65"/>
      <c r="H123" s="62"/>
      <c r="L123" s="62"/>
    </row>
    <row r="124" spans="6:12" hidden="1">
      <c r="F124" s="65"/>
      <c r="H124" s="62"/>
      <c r="L124" s="62"/>
    </row>
    <row r="125" spans="6:12" hidden="1">
      <c r="F125" s="65"/>
      <c r="H125" s="62"/>
      <c r="L125" s="62"/>
    </row>
    <row r="126" spans="6:12" hidden="1">
      <c r="F126" s="65"/>
      <c r="H126" s="62"/>
      <c r="L126" s="62"/>
    </row>
    <row r="127" spans="6:12" hidden="1">
      <c r="F127" s="65"/>
      <c r="H127" s="62"/>
      <c r="L127" s="62"/>
    </row>
    <row r="128" spans="6:12" hidden="1">
      <c r="F128" s="65"/>
      <c r="H128" s="62"/>
      <c r="L128" s="62"/>
    </row>
    <row r="129" spans="6:12" hidden="1">
      <c r="F129" s="65"/>
      <c r="H129" s="62"/>
      <c r="L129" s="62"/>
    </row>
    <row r="130" spans="6:12" hidden="1">
      <c r="F130" s="65"/>
      <c r="H130" s="62"/>
      <c r="L130" s="62"/>
    </row>
    <row r="131" spans="6:12" hidden="1">
      <c r="F131" s="65"/>
      <c r="H131" s="62"/>
      <c r="L131" s="62"/>
    </row>
    <row r="132" spans="6:12" hidden="1">
      <c r="F132" s="65"/>
      <c r="H132" s="62"/>
      <c r="L132" s="62"/>
    </row>
    <row r="133" spans="6:12" hidden="1">
      <c r="F133" s="65"/>
      <c r="H133" s="62"/>
      <c r="L133" s="62"/>
    </row>
    <row r="134" spans="6:12" hidden="1">
      <c r="F134" s="65"/>
      <c r="H134" s="62"/>
      <c r="L134" s="62"/>
    </row>
    <row r="135" spans="6:12" hidden="1">
      <c r="F135" s="65"/>
      <c r="H135" s="62"/>
      <c r="L135" s="62"/>
    </row>
    <row r="136" spans="6:12" hidden="1">
      <c r="F136" s="65"/>
      <c r="H136" s="62"/>
      <c r="L136" s="62"/>
    </row>
    <row r="137" spans="6:12" hidden="1"/>
    <row r="138" spans="6:12" hidden="1"/>
    <row r="139" spans="6:12" hidden="1"/>
    <row r="140" spans="6:12" hidden="1"/>
    <row r="141" spans="6:12" hidden="1"/>
    <row r="142" spans="6:12" hidden="1"/>
    <row r="143" spans="6:12" hidden="1"/>
    <row r="144" spans="6:12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/>
    <row r="305"/>
  </sheetData>
  <sheetProtection algorithmName="SHA-512" hashValue="OgzIIFiyMqjGfPD4DNHD5IyWwzQwaVkyo1IsL1cqcl4HnFlX19Eozkn/09mWnO3oD4Qy2kBwxLEORSTo0hZxeQ==" saltValue="omGIyaQN9ZvMmGI9k1uWiA==" spinCount="100000" sheet="1" objects="1" scenarios="1"/>
  <mergeCells count="31">
    <mergeCell ref="F21:H21"/>
    <mergeCell ref="O21:Q21"/>
    <mergeCell ref="I19:J19"/>
    <mergeCell ref="I20:J20"/>
    <mergeCell ref="I21:J21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N14:O14"/>
    <mergeCell ref="D14:M14"/>
    <mergeCell ref="E16:G16"/>
    <mergeCell ref="F20:H20"/>
    <mergeCell ref="F19:H19"/>
    <mergeCell ref="C15:K15"/>
    <mergeCell ref="M15:O15"/>
    <mergeCell ref="F18:H18"/>
    <mergeCell ref="F17:G17"/>
    <mergeCell ref="I18:J18"/>
  </mergeCells>
  <conditionalFormatting sqref="D2">
    <cfRule type="notContainsBlanks" dxfId="56" priority="98">
      <formula>LEN(TRIM(D2))&gt;0</formula>
    </cfRule>
  </conditionalFormatting>
  <conditionalFormatting sqref="D3:K4">
    <cfRule type="notContainsBlanks" dxfId="55" priority="95">
      <formula>LEN(TRIM(D3))&gt;0</formula>
    </cfRule>
  </conditionalFormatting>
  <conditionalFormatting sqref="D5:F5">
    <cfRule type="notContainsBlanks" dxfId="54" priority="92">
      <formula>LEN(TRIM(D5))&gt;0</formula>
    </cfRule>
  </conditionalFormatting>
  <conditionalFormatting sqref="M3">
    <cfRule type="notContainsBlanks" dxfId="53" priority="91">
      <formula>LEN(TRIM(M3))&gt;0</formula>
    </cfRule>
  </conditionalFormatting>
  <conditionalFormatting sqref="O3">
    <cfRule type="notContainsBlanks" dxfId="52" priority="90">
      <formula>LEN(TRIM(O3))&gt;0</formula>
    </cfRule>
  </conditionalFormatting>
  <conditionalFormatting sqref="I5:K5">
    <cfRule type="notContainsBlanks" dxfId="51" priority="99">
      <formula>LEN(TRIM(I5))&gt;0</formula>
    </cfRule>
  </conditionalFormatting>
  <conditionalFormatting sqref="D6:G6">
    <cfRule type="notContainsBlanks" dxfId="50" priority="88">
      <formula>LEN(TRIM(D6))&gt;0</formula>
    </cfRule>
  </conditionalFormatting>
  <conditionalFormatting sqref="I6">
    <cfRule type="notContainsBlanks" dxfId="49" priority="87">
      <formula>LEN(TRIM(I6))&gt;0</formula>
    </cfRule>
  </conditionalFormatting>
  <conditionalFormatting sqref="K6:M6">
    <cfRule type="notContainsBlanks" dxfId="48" priority="86">
      <formula>LEN(TRIM(K6))&gt;0</formula>
    </cfRule>
  </conditionalFormatting>
  <conditionalFormatting sqref="D7:H7">
    <cfRule type="notContainsBlanks" dxfId="47" priority="85">
      <formula>LEN(TRIM(D7))&gt;0</formula>
    </cfRule>
  </conditionalFormatting>
  <conditionalFormatting sqref="D9:H9">
    <cfRule type="notContainsBlanks" dxfId="46" priority="84">
      <formula>LEN(TRIM(D9))&gt;0</formula>
    </cfRule>
  </conditionalFormatting>
  <conditionalFormatting sqref="M9:O9">
    <cfRule type="notContainsBlanks" dxfId="45" priority="83">
      <formula>LEN(TRIM(M9))&gt;0</formula>
    </cfRule>
  </conditionalFormatting>
  <conditionalFormatting sqref="F21:H21">
    <cfRule type="notContainsBlanks" dxfId="36" priority="64">
      <formula>LEN(TRIM(F21))&gt;0</formula>
    </cfRule>
  </conditionalFormatting>
  <conditionalFormatting sqref="I30:K30 M30:R30 L28:L29 H28:H29">
    <cfRule type="cellIs" dxfId="35" priority="70" operator="equal">
      <formula>0</formula>
    </cfRule>
  </conditionalFormatting>
  <conditionalFormatting sqref="I26:K27 M26:R27">
    <cfRule type="cellIs" dxfId="34" priority="69" operator="equal">
      <formula>0</formula>
    </cfRule>
  </conditionalFormatting>
  <conditionalFormatting sqref="F20:H20">
    <cfRule type="notContainsBlanks" dxfId="31" priority="66">
      <formula>LEN(TRIM(F20))&gt;0</formula>
    </cfRule>
  </conditionalFormatting>
  <conditionalFormatting sqref="I20">
    <cfRule type="notContainsBlanks" dxfId="30" priority="63">
      <formula>LEN(TRIM(I20))&gt;0</formula>
    </cfRule>
  </conditionalFormatting>
  <conditionalFormatting sqref="I21">
    <cfRule type="notContainsBlanks" dxfId="29" priority="61">
      <formula>LEN(TRIM(I21))&gt;0</formula>
    </cfRule>
  </conditionalFormatting>
  <conditionalFormatting sqref="M21:N21">
    <cfRule type="notContainsBlanks" dxfId="28" priority="58">
      <formula>LEN(TRIM(M21))&gt;0</formula>
    </cfRule>
  </conditionalFormatting>
  <conditionalFormatting sqref="P20:Q20">
    <cfRule type="notContainsBlanks" dxfId="27" priority="57">
      <formula>LEN(TRIM(P20))&gt;0</formula>
    </cfRule>
  </conditionalFormatting>
  <conditionalFormatting sqref="O21:Q21">
    <cfRule type="notContainsBlanks" dxfId="26" priority="55">
      <formula>LEN(TRIM(O21))&gt;0</formula>
    </cfRule>
  </conditionalFormatting>
  <conditionalFormatting sqref="I28:K28 M28:R28">
    <cfRule type="cellIs" dxfId="20" priority="33" operator="equal">
      <formula>0</formula>
    </cfRule>
  </conditionalFormatting>
  <conditionalFormatting sqref="I29:K29 M29:R29">
    <cfRule type="cellIs" dxfId="19" priority="31" operator="equal">
      <formula>0</formula>
    </cfRule>
  </conditionalFormatting>
  <conditionalFormatting sqref="H31:H32">
    <cfRule type="cellIs" dxfId="17" priority="8" operator="equal">
      <formula>0</formula>
    </cfRule>
  </conditionalFormatting>
  <conditionalFormatting sqref="L31:L32">
    <cfRule type="cellIs" dxfId="16" priority="10" operator="equal">
      <formula>0</formula>
    </cfRule>
  </conditionalFormatting>
  <conditionalFormatting sqref="I31:K32 M31:R32">
    <cfRule type="cellIs" dxfId="15" priority="9" operator="equal">
      <formula>0</formula>
    </cfRule>
  </conditionalFormatting>
  <conditionalFormatting sqref="K21:L21">
    <cfRule type="notContainsBlanks" dxfId="0" priority="1">
      <formula>LEN(TRIM(K21))&gt;0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7 D30 D20:D21">
      <formula1>Zadanie</formula1>
    </dataValidation>
    <dataValidation type="list" allowBlank="1" showInputMessage="1" showErrorMessage="1" sqref="F20:H21">
      <formula1>K_2</formula1>
    </dataValidation>
    <dataValidation type="list" allowBlank="1" showInputMessage="1" showErrorMessage="1" sqref="I20:I21 K20:K21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3" customWidth="1"/>
    <col min="2" max="2" width="5.85546875" style="93" customWidth="1"/>
    <col min="3" max="5" width="16.7109375" style="93" customWidth="1"/>
    <col min="6" max="6" width="6.42578125" style="93" customWidth="1"/>
    <col min="7" max="9" width="16.7109375" style="93" customWidth="1"/>
    <col min="10" max="10" width="6.7109375" style="93" customWidth="1"/>
    <col min="11" max="13" width="16.7109375" style="93" customWidth="1"/>
    <col min="14" max="16384" width="9.140625" style="93" hidden="1"/>
  </cols>
  <sheetData>
    <row r="1" spans="1:13" s="97" customFormat="1">
      <c r="A1" s="97" t="s">
        <v>71</v>
      </c>
      <c r="B1" s="99" t="s">
        <v>74</v>
      </c>
      <c r="C1" s="98" t="s">
        <v>72</v>
      </c>
      <c r="D1" s="98" t="s">
        <v>73</v>
      </c>
      <c r="E1" s="98" t="s">
        <v>75</v>
      </c>
      <c r="F1" s="99" t="s">
        <v>77</v>
      </c>
      <c r="G1" s="98" t="s">
        <v>76</v>
      </c>
      <c r="H1" s="98" t="s">
        <v>78</v>
      </c>
      <c r="I1" s="98" t="s">
        <v>79</v>
      </c>
      <c r="J1" s="99" t="s">
        <v>80</v>
      </c>
      <c r="K1" s="98" t="s">
        <v>81</v>
      </c>
      <c r="L1" s="98" t="s">
        <v>82</v>
      </c>
      <c r="M1" s="98" t="s">
        <v>83</v>
      </c>
    </row>
    <row r="2" spans="1:13" s="58" customFormat="1" ht="16.5">
      <c r="A2" s="96" t="s">
        <v>68</v>
      </c>
      <c r="B2" s="100" t="s">
        <v>69</v>
      </c>
      <c r="C2" s="90">
        <f>SUM(C4:C33)</f>
        <v>0</v>
      </c>
      <c r="D2" s="90">
        <f>SUM(D4:D33)</f>
        <v>0</v>
      </c>
      <c r="E2" s="90">
        <f>SUM(E4:E33)</f>
        <v>0</v>
      </c>
      <c r="F2" s="100" t="s">
        <v>70</v>
      </c>
      <c r="G2" s="90">
        <f>SUM(G4:G33)</f>
        <v>0</v>
      </c>
      <c r="H2" s="90">
        <f>SUM(H4:H33)</f>
        <v>0</v>
      </c>
      <c r="I2" s="90">
        <f>SUM(I4:I33)</f>
        <v>0</v>
      </c>
      <c r="J2" s="89" t="s">
        <v>68</v>
      </c>
      <c r="K2" s="90">
        <f>SUM(K4:K33)</f>
        <v>0</v>
      </c>
      <c r="L2" s="90">
        <f>SUM(L4:L33)</f>
        <v>0</v>
      </c>
      <c r="M2" s="90">
        <f>SUM(M4:M33)</f>
        <v>0</v>
      </c>
    </row>
    <row r="3" spans="1:13" s="92" customFormat="1">
      <c r="A3" s="91" t="s">
        <v>64</v>
      </c>
      <c r="B3" s="91"/>
      <c r="C3" s="91" t="s">
        <v>65</v>
      </c>
      <c r="D3" s="91" t="s">
        <v>66</v>
      </c>
      <c r="E3" s="91" t="s">
        <v>67</v>
      </c>
      <c r="F3" s="91"/>
      <c r="G3" s="91" t="s">
        <v>65</v>
      </c>
      <c r="H3" s="91" t="s">
        <v>66</v>
      </c>
      <c r="I3" s="91" t="s">
        <v>67</v>
      </c>
      <c r="J3" s="91"/>
      <c r="K3" s="91" t="s">
        <v>65</v>
      </c>
      <c r="L3" s="91" t="s">
        <v>66</v>
      </c>
      <c r="M3" s="91" t="s">
        <v>67</v>
      </c>
    </row>
    <row r="4" spans="1:13" s="58" customFormat="1" ht="16.5">
      <c r="A4" s="58">
        <v>1</v>
      </c>
      <c r="B4" s="6"/>
      <c r="C4" s="95">
        <f>SUMIFS('FORMULARZ OFERTY'!$I$27:$I$1031,'FORMULARZ OFERTY'!$A$27:$A$1031,$A4)</f>
        <v>0</v>
      </c>
      <c r="D4" s="95">
        <f>SUMIFS('FORMULARZ OFERTY'!$J$27:$J$1031,'FORMULARZ OFERTY'!$A$27:$A$1031,$A4)</f>
        <v>0</v>
      </c>
      <c r="E4" s="95">
        <f>SUMIFS('FORMULARZ OFERTY'!$K$27:$K$1031,'FORMULARZ OFERTY'!$A$27:$A$1031,$A4)</f>
        <v>0</v>
      </c>
      <c r="F4" s="6"/>
      <c r="G4" s="95">
        <f>SUMIFS('FORMULARZ OFERTY'!$M$27:$M$1031,'FORMULARZ OFERTY'!$A$27:$A$1031,$A4)</f>
        <v>0</v>
      </c>
      <c r="H4" s="95">
        <f>SUMIFS('FORMULARZ OFERTY'!$N$27:$N$1031,'FORMULARZ OFERTY'!$A$27:$A$1031,$A4)</f>
        <v>0</v>
      </c>
      <c r="I4" s="95">
        <f>SUMIFS('FORMULARZ OFERTY'!$O$27:$O$1031,'FORMULARZ OFERTY'!$A$27:$A$1031,$A4)</f>
        <v>0</v>
      </c>
      <c r="J4" s="6"/>
      <c r="K4" s="95">
        <f>SUMIFS('FORMULARZ OFERTY'!$P$27:$P$1031,'FORMULARZ OFERTY'!$A$27:$A$1031,$A4)</f>
        <v>0</v>
      </c>
      <c r="L4" s="95">
        <f>SUMIFS('FORMULARZ OFERTY'!$Q$27:$Q$1031,'FORMULARZ OFERTY'!$A$27:$A$1031,$A4)</f>
        <v>0</v>
      </c>
      <c r="M4" s="95">
        <f>SUMIFS('FORMULARZ OFERTY'!$R$27:$R$1031,'FORMULARZ OFERTY'!$A$27:$A$1031,$A4)</f>
        <v>0</v>
      </c>
    </row>
    <row r="5" spans="1:13" s="58" customFormat="1" ht="16.5">
      <c r="A5" s="58">
        <v>2</v>
      </c>
      <c r="B5" s="6"/>
      <c r="C5" s="95">
        <f>SUMIFS('FORMULARZ OFERTY'!$I$27:$I$1031,'FORMULARZ OFERTY'!$A$27:$A$1031,$A5)</f>
        <v>0</v>
      </c>
      <c r="D5" s="95">
        <f>SUMIFS('FORMULARZ OFERTY'!$J$27:$J$1031,'FORMULARZ OFERTY'!$A$27:$A$1031,$A5)</f>
        <v>0</v>
      </c>
      <c r="E5" s="95">
        <f>SUMIFS('FORMULARZ OFERTY'!$K$27:$K$1031,'FORMULARZ OFERTY'!$A$27:$A$1031,$A5)</f>
        <v>0</v>
      </c>
      <c r="F5" s="6"/>
      <c r="G5" s="95">
        <f>SUMIFS('FORMULARZ OFERTY'!$M$27:$M$1031,'FORMULARZ OFERTY'!$A$27:$A$1031,$A5)</f>
        <v>0</v>
      </c>
      <c r="H5" s="95">
        <f>SUMIFS('FORMULARZ OFERTY'!$N$27:$N$1031,'FORMULARZ OFERTY'!$A$27:$A$1031,$A5)</f>
        <v>0</v>
      </c>
      <c r="I5" s="95">
        <f>SUMIFS('FORMULARZ OFERTY'!$O$27:$O$1031,'FORMULARZ OFERTY'!$A$27:$A$1031,$A5)</f>
        <v>0</v>
      </c>
      <c r="J5" s="6"/>
      <c r="K5" s="95">
        <f>SUMIFS('FORMULARZ OFERTY'!$P$27:$P$1031,'FORMULARZ OFERTY'!$A$27:$A$1031,$A5)</f>
        <v>0</v>
      </c>
      <c r="L5" s="95">
        <f>SUMIFS('FORMULARZ OFERTY'!$Q$27:$Q$1031,'FORMULARZ OFERTY'!$A$27:$A$1031,$A5)</f>
        <v>0</v>
      </c>
      <c r="M5" s="95">
        <f>SUMIFS('FORMULARZ OFERTY'!$R$27:$R$1031,'FORMULARZ OFERTY'!$A$27:$A$1031,$A5)</f>
        <v>0</v>
      </c>
    </row>
    <row r="6" spans="1:13" s="58" customFormat="1" ht="16.5">
      <c r="A6" s="58">
        <v>3</v>
      </c>
      <c r="B6" s="6"/>
      <c r="C6" s="95">
        <f>SUMIFS('FORMULARZ OFERTY'!$I$27:$I$1031,'FORMULARZ OFERTY'!$A$27:$A$1031,$A6)</f>
        <v>0</v>
      </c>
      <c r="D6" s="95">
        <f>SUMIFS('FORMULARZ OFERTY'!$J$27:$J$1031,'FORMULARZ OFERTY'!$A$27:$A$1031,$A6)</f>
        <v>0</v>
      </c>
      <c r="E6" s="95">
        <f>SUMIFS('FORMULARZ OFERTY'!$K$27:$K$1031,'FORMULARZ OFERTY'!$A$27:$A$1031,$A6)</f>
        <v>0</v>
      </c>
      <c r="F6" s="6"/>
      <c r="G6" s="95">
        <f>SUMIFS('FORMULARZ OFERTY'!$M$27:$M$1031,'FORMULARZ OFERTY'!$A$27:$A$1031,$A6)</f>
        <v>0</v>
      </c>
      <c r="H6" s="95">
        <f>SUMIFS('FORMULARZ OFERTY'!$N$27:$N$1031,'FORMULARZ OFERTY'!$A$27:$A$1031,$A6)</f>
        <v>0</v>
      </c>
      <c r="I6" s="95">
        <f>SUMIFS('FORMULARZ OFERTY'!$O$27:$O$1031,'FORMULARZ OFERTY'!$A$27:$A$1031,$A6)</f>
        <v>0</v>
      </c>
      <c r="J6" s="6"/>
      <c r="K6" s="95">
        <f>SUMIFS('FORMULARZ OFERTY'!$P$27:$P$1031,'FORMULARZ OFERTY'!$A$27:$A$1031,$A6)</f>
        <v>0</v>
      </c>
      <c r="L6" s="95">
        <f>SUMIFS('FORMULARZ OFERTY'!$Q$27:$Q$1031,'FORMULARZ OFERTY'!$A$27:$A$1031,$A6)</f>
        <v>0</v>
      </c>
      <c r="M6" s="95">
        <f>SUMIFS('FORMULARZ OFERTY'!$R$27:$R$1031,'FORMULARZ OFERTY'!$A$27:$A$1031,$A6)</f>
        <v>0</v>
      </c>
    </row>
    <row r="7" spans="1:13" s="58" customFormat="1" ht="16.5">
      <c r="A7" s="58">
        <v>4</v>
      </c>
      <c r="B7" s="6"/>
      <c r="C7" s="95">
        <f>SUMIFS('FORMULARZ OFERTY'!$I$27:$I$1031,'FORMULARZ OFERTY'!$A$27:$A$1031,$A7)</f>
        <v>0</v>
      </c>
      <c r="D7" s="95">
        <f>SUMIFS('FORMULARZ OFERTY'!$J$27:$J$1031,'FORMULARZ OFERTY'!$A$27:$A$1031,$A7)</f>
        <v>0</v>
      </c>
      <c r="E7" s="95">
        <f>SUMIFS('FORMULARZ OFERTY'!$K$27:$K$1031,'FORMULARZ OFERTY'!$A$27:$A$1031,$A7)</f>
        <v>0</v>
      </c>
      <c r="F7" s="6"/>
      <c r="G7" s="95">
        <f>SUMIFS('FORMULARZ OFERTY'!$M$27:$M$1031,'FORMULARZ OFERTY'!$A$27:$A$1031,$A7)</f>
        <v>0</v>
      </c>
      <c r="H7" s="95">
        <f>SUMIFS('FORMULARZ OFERTY'!$N$27:$N$1031,'FORMULARZ OFERTY'!$A$27:$A$1031,$A7)</f>
        <v>0</v>
      </c>
      <c r="I7" s="95">
        <f>SUMIFS('FORMULARZ OFERTY'!$O$27:$O$1031,'FORMULARZ OFERTY'!$A$27:$A$1031,$A7)</f>
        <v>0</v>
      </c>
      <c r="J7" s="6"/>
      <c r="K7" s="95">
        <f>SUMIFS('FORMULARZ OFERTY'!$P$27:$P$1031,'FORMULARZ OFERTY'!$A$27:$A$1031,$A7)</f>
        <v>0</v>
      </c>
      <c r="L7" s="95">
        <f>SUMIFS('FORMULARZ OFERTY'!$Q$27:$Q$1031,'FORMULARZ OFERTY'!$A$27:$A$1031,$A7)</f>
        <v>0</v>
      </c>
      <c r="M7" s="95">
        <f>SUMIFS('FORMULARZ OFERTY'!$R$27:$R$1031,'FORMULARZ OFERTY'!$A$27:$A$1031,$A7)</f>
        <v>0</v>
      </c>
    </row>
    <row r="8" spans="1:13" s="58" customFormat="1" ht="16.5">
      <c r="A8" s="58">
        <v>5</v>
      </c>
      <c r="B8" s="6"/>
      <c r="C8" s="95">
        <f>SUMIFS('FORMULARZ OFERTY'!$I$27:$I$1031,'FORMULARZ OFERTY'!$A$27:$A$1031,$A8)</f>
        <v>0</v>
      </c>
      <c r="D8" s="95">
        <f>SUMIFS('FORMULARZ OFERTY'!$J$27:$J$1031,'FORMULARZ OFERTY'!$A$27:$A$1031,$A8)</f>
        <v>0</v>
      </c>
      <c r="E8" s="95">
        <f>SUMIFS('FORMULARZ OFERTY'!$K$27:$K$1031,'FORMULARZ OFERTY'!$A$27:$A$1031,$A8)</f>
        <v>0</v>
      </c>
      <c r="F8" s="6"/>
      <c r="G8" s="95">
        <f>SUMIFS('FORMULARZ OFERTY'!$M$27:$M$1031,'FORMULARZ OFERTY'!$A$27:$A$1031,$A8)</f>
        <v>0</v>
      </c>
      <c r="H8" s="95">
        <f>SUMIFS('FORMULARZ OFERTY'!$N$27:$N$1031,'FORMULARZ OFERTY'!$A$27:$A$1031,$A8)</f>
        <v>0</v>
      </c>
      <c r="I8" s="95">
        <f>SUMIFS('FORMULARZ OFERTY'!$O$27:$O$1031,'FORMULARZ OFERTY'!$A$27:$A$1031,$A8)</f>
        <v>0</v>
      </c>
      <c r="J8" s="6"/>
      <c r="K8" s="95">
        <f>SUMIFS('FORMULARZ OFERTY'!$P$27:$P$1031,'FORMULARZ OFERTY'!$A$27:$A$1031,$A8)</f>
        <v>0</v>
      </c>
      <c r="L8" s="95">
        <f>SUMIFS('FORMULARZ OFERTY'!$Q$27:$Q$1031,'FORMULARZ OFERTY'!$A$27:$A$1031,$A8)</f>
        <v>0</v>
      </c>
      <c r="M8" s="95">
        <f>SUMIFS('FORMULARZ OFERTY'!$R$27:$R$1031,'FORMULARZ OFERTY'!$A$27:$A$1031,$A8)</f>
        <v>0</v>
      </c>
    </row>
    <row r="9" spans="1:13" s="58" customFormat="1" ht="16.5">
      <c r="A9" s="58">
        <v>6</v>
      </c>
      <c r="B9" s="6"/>
      <c r="C9" s="95">
        <f>SUMIFS('FORMULARZ OFERTY'!$I$27:$I$1031,'FORMULARZ OFERTY'!$A$27:$A$1031,$A9)</f>
        <v>0</v>
      </c>
      <c r="D9" s="95">
        <f>SUMIFS('FORMULARZ OFERTY'!$J$27:$J$1031,'FORMULARZ OFERTY'!$A$27:$A$1031,$A9)</f>
        <v>0</v>
      </c>
      <c r="E9" s="95">
        <f>SUMIFS('FORMULARZ OFERTY'!$K$27:$K$1031,'FORMULARZ OFERTY'!$A$27:$A$1031,$A9)</f>
        <v>0</v>
      </c>
      <c r="F9" s="6"/>
      <c r="G9" s="95">
        <f>SUMIFS('FORMULARZ OFERTY'!$M$27:$M$1031,'FORMULARZ OFERTY'!$A$27:$A$1031,$A9)</f>
        <v>0</v>
      </c>
      <c r="H9" s="95">
        <f>SUMIFS('FORMULARZ OFERTY'!$N$27:$N$1031,'FORMULARZ OFERTY'!$A$27:$A$1031,$A9)</f>
        <v>0</v>
      </c>
      <c r="I9" s="95">
        <f>SUMIFS('FORMULARZ OFERTY'!$O$27:$O$1031,'FORMULARZ OFERTY'!$A$27:$A$1031,$A9)</f>
        <v>0</v>
      </c>
      <c r="J9" s="6"/>
      <c r="K9" s="95">
        <f>SUMIFS('FORMULARZ OFERTY'!$P$27:$P$1031,'FORMULARZ OFERTY'!$A$27:$A$1031,$A9)</f>
        <v>0</v>
      </c>
      <c r="L9" s="95">
        <f>SUMIFS('FORMULARZ OFERTY'!$Q$27:$Q$1031,'FORMULARZ OFERTY'!$A$27:$A$1031,$A9)</f>
        <v>0</v>
      </c>
      <c r="M9" s="95">
        <f>SUMIFS('FORMULARZ OFERTY'!$R$27:$R$1031,'FORMULARZ OFERTY'!$A$27:$A$1031,$A9)</f>
        <v>0</v>
      </c>
    </row>
    <row r="10" spans="1:13" s="58" customFormat="1" ht="16.5">
      <c r="A10" s="58">
        <v>7</v>
      </c>
      <c r="B10" s="6"/>
      <c r="C10" s="95">
        <f>SUMIFS('FORMULARZ OFERTY'!$I$27:$I$1031,'FORMULARZ OFERTY'!$A$27:$A$1031,$A10)</f>
        <v>0</v>
      </c>
      <c r="D10" s="95">
        <f>SUMIFS('FORMULARZ OFERTY'!$J$27:$J$1031,'FORMULARZ OFERTY'!$A$27:$A$1031,$A10)</f>
        <v>0</v>
      </c>
      <c r="E10" s="95">
        <f>SUMIFS('FORMULARZ OFERTY'!$K$27:$K$1031,'FORMULARZ OFERTY'!$A$27:$A$1031,$A10)</f>
        <v>0</v>
      </c>
      <c r="F10" s="6"/>
      <c r="G10" s="95">
        <f>SUMIFS('FORMULARZ OFERTY'!$M$27:$M$1031,'FORMULARZ OFERTY'!$A$27:$A$1031,$A10)</f>
        <v>0</v>
      </c>
      <c r="H10" s="95">
        <f>SUMIFS('FORMULARZ OFERTY'!$N$27:$N$1031,'FORMULARZ OFERTY'!$A$27:$A$1031,$A10)</f>
        <v>0</v>
      </c>
      <c r="I10" s="95">
        <f>SUMIFS('FORMULARZ OFERTY'!$O$27:$O$1031,'FORMULARZ OFERTY'!$A$27:$A$1031,$A10)</f>
        <v>0</v>
      </c>
      <c r="J10" s="6"/>
      <c r="K10" s="95">
        <f>SUMIFS('FORMULARZ OFERTY'!$P$27:$P$1031,'FORMULARZ OFERTY'!$A$27:$A$1031,$A10)</f>
        <v>0</v>
      </c>
      <c r="L10" s="95">
        <f>SUMIFS('FORMULARZ OFERTY'!$Q$27:$Q$1031,'FORMULARZ OFERTY'!$A$27:$A$1031,$A10)</f>
        <v>0</v>
      </c>
      <c r="M10" s="95">
        <f>SUMIFS('FORMULARZ OFERTY'!$R$27:$R$1031,'FORMULARZ OFERTY'!$A$27:$A$1031,$A10)</f>
        <v>0</v>
      </c>
    </row>
    <row r="11" spans="1:13" s="58" customFormat="1" ht="16.5">
      <c r="A11" s="58">
        <v>8</v>
      </c>
      <c r="B11" s="6"/>
      <c r="C11" s="95">
        <f>SUMIFS('FORMULARZ OFERTY'!$I$27:$I$1031,'FORMULARZ OFERTY'!$A$27:$A$1031,$A11)</f>
        <v>0</v>
      </c>
      <c r="D11" s="95">
        <f>SUMIFS('FORMULARZ OFERTY'!$J$27:$J$1031,'FORMULARZ OFERTY'!$A$27:$A$1031,$A11)</f>
        <v>0</v>
      </c>
      <c r="E11" s="95">
        <f>SUMIFS('FORMULARZ OFERTY'!$K$27:$K$1031,'FORMULARZ OFERTY'!$A$27:$A$1031,$A11)</f>
        <v>0</v>
      </c>
      <c r="F11" s="6"/>
      <c r="G11" s="95">
        <f>SUMIFS('FORMULARZ OFERTY'!$M$27:$M$1031,'FORMULARZ OFERTY'!$A$27:$A$1031,$A11)</f>
        <v>0</v>
      </c>
      <c r="H11" s="95">
        <f>SUMIFS('FORMULARZ OFERTY'!$N$27:$N$1031,'FORMULARZ OFERTY'!$A$27:$A$1031,$A11)</f>
        <v>0</v>
      </c>
      <c r="I11" s="95">
        <f>SUMIFS('FORMULARZ OFERTY'!$O$27:$O$1031,'FORMULARZ OFERTY'!$A$27:$A$1031,$A11)</f>
        <v>0</v>
      </c>
      <c r="J11" s="6"/>
      <c r="K11" s="95">
        <f>SUMIFS('FORMULARZ OFERTY'!$P$27:$P$1031,'FORMULARZ OFERTY'!$A$27:$A$1031,$A11)</f>
        <v>0</v>
      </c>
      <c r="L11" s="95">
        <f>SUMIFS('FORMULARZ OFERTY'!$Q$27:$Q$1031,'FORMULARZ OFERTY'!$A$27:$A$1031,$A11)</f>
        <v>0</v>
      </c>
      <c r="M11" s="95">
        <f>SUMIFS('FORMULARZ OFERTY'!$R$27:$R$1031,'FORMULARZ OFERTY'!$A$27:$A$1031,$A11)</f>
        <v>0</v>
      </c>
    </row>
    <row r="12" spans="1:13" s="58" customFormat="1" ht="16.5">
      <c r="A12" s="58">
        <v>9</v>
      </c>
      <c r="B12" s="6"/>
      <c r="C12" s="95">
        <f>SUMIFS('FORMULARZ OFERTY'!$I$27:$I$1031,'FORMULARZ OFERTY'!$A$27:$A$1031,$A12)</f>
        <v>0</v>
      </c>
      <c r="D12" s="95">
        <f>SUMIFS('FORMULARZ OFERTY'!$J$27:$J$1031,'FORMULARZ OFERTY'!$A$27:$A$1031,$A12)</f>
        <v>0</v>
      </c>
      <c r="E12" s="95">
        <f>SUMIFS('FORMULARZ OFERTY'!$K$27:$K$1031,'FORMULARZ OFERTY'!$A$27:$A$1031,$A12)</f>
        <v>0</v>
      </c>
      <c r="F12" s="6"/>
      <c r="G12" s="95">
        <f>SUMIFS('FORMULARZ OFERTY'!$M$27:$M$1031,'FORMULARZ OFERTY'!$A$27:$A$1031,$A12)</f>
        <v>0</v>
      </c>
      <c r="H12" s="95">
        <f>SUMIFS('FORMULARZ OFERTY'!$N$27:$N$1031,'FORMULARZ OFERTY'!$A$27:$A$1031,$A12)</f>
        <v>0</v>
      </c>
      <c r="I12" s="95">
        <f>SUMIFS('FORMULARZ OFERTY'!$O$27:$O$1031,'FORMULARZ OFERTY'!$A$27:$A$1031,$A12)</f>
        <v>0</v>
      </c>
      <c r="J12" s="6"/>
      <c r="K12" s="95">
        <f>SUMIFS('FORMULARZ OFERTY'!$P$27:$P$1031,'FORMULARZ OFERTY'!$A$27:$A$1031,$A12)</f>
        <v>0</v>
      </c>
      <c r="L12" s="95">
        <f>SUMIFS('FORMULARZ OFERTY'!$Q$27:$Q$1031,'FORMULARZ OFERTY'!$A$27:$A$1031,$A12)</f>
        <v>0</v>
      </c>
      <c r="M12" s="95">
        <f>SUMIFS('FORMULARZ OFERTY'!$R$27:$R$1031,'FORMULARZ OFERTY'!$A$27:$A$1031,$A12)</f>
        <v>0</v>
      </c>
    </row>
    <row r="13" spans="1:13" s="58" customFormat="1" ht="16.5">
      <c r="A13" s="58">
        <v>10</v>
      </c>
      <c r="B13" s="6"/>
      <c r="C13" s="95">
        <f>SUMIFS('FORMULARZ OFERTY'!$I$27:$I$1031,'FORMULARZ OFERTY'!$A$27:$A$1031,$A13)</f>
        <v>0</v>
      </c>
      <c r="D13" s="95">
        <f>SUMIFS('FORMULARZ OFERTY'!$J$27:$J$1031,'FORMULARZ OFERTY'!$A$27:$A$1031,$A13)</f>
        <v>0</v>
      </c>
      <c r="E13" s="95">
        <f>SUMIFS('FORMULARZ OFERTY'!$K$27:$K$1031,'FORMULARZ OFERTY'!$A$27:$A$1031,$A13)</f>
        <v>0</v>
      </c>
      <c r="F13" s="6"/>
      <c r="G13" s="95">
        <f>SUMIFS('FORMULARZ OFERTY'!$M$27:$M$1031,'FORMULARZ OFERTY'!$A$27:$A$1031,$A13)</f>
        <v>0</v>
      </c>
      <c r="H13" s="95">
        <f>SUMIFS('FORMULARZ OFERTY'!$N$27:$N$1031,'FORMULARZ OFERTY'!$A$27:$A$1031,$A13)</f>
        <v>0</v>
      </c>
      <c r="I13" s="95">
        <f>SUMIFS('FORMULARZ OFERTY'!$O$27:$O$1031,'FORMULARZ OFERTY'!$A$27:$A$1031,$A13)</f>
        <v>0</v>
      </c>
      <c r="J13" s="6"/>
      <c r="K13" s="95">
        <f>SUMIFS('FORMULARZ OFERTY'!$P$27:$P$1031,'FORMULARZ OFERTY'!$A$27:$A$1031,$A13)</f>
        <v>0</v>
      </c>
      <c r="L13" s="95">
        <f>SUMIFS('FORMULARZ OFERTY'!$Q$27:$Q$1031,'FORMULARZ OFERTY'!$A$27:$A$1031,$A13)</f>
        <v>0</v>
      </c>
      <c r="M13" s="95">
        <f>SUMIFS('FORMULARZ OFERTY'!$R$27:$R$1031,'FORMULARZ OFERTY'!$A$27:$A$1031,$A13)</f>
        <v>0</v>
      </c>
    </row>
    <row r="14" spans="1:13" s="58" customFormat="1" ht="16.5">
      <c r="A14" s="58">
        <v>11</v>
      </c>
      <c r="B14" s="6"/>
      <c r="C14" s="95">
        <f>SUMIFS('FORMULARZ OFERTY'!$I$27:$I$1031,'FORMULARZ OFERTY'!$A$27:$A$1031,$A14)</f>
        <v>0</v>
      </c>
      <c r="D14" s="95">
        <f>SUMIFS('FORMULARZ OFERTY'!$J$27:$J$1031,'FORMULARZ OFERTY'!$A$27:$A$1031,$A14)</f>
        <v>0</v>
      </c>
      <c r="E14" s="95">
        <f>SUMIFS('FORMULARZ OFERTY'!$K$27:$K$1031,'FORMULARZ OFERTY'!$A$27:$A$1031,$A14)</f>
        <v>0</v>
      </c>
      <c r="F14" s="6"/>
      <c r="G14" s="95">
        <f>SUMIFS('FORMULARZ OFERTY'!$M$27:$M$1031,'FORMULARZ OFERTY'!$A$27:$A$1031,$A14)</f>
        <v>0</v>
      </c>
      <c r="H14" s="95">
        <f>SUMIFS('FORMULARZ OFERTY'!$N$27:$N$1031,'FORMULARZ OFERTY'!$A$27:$A$1031,$A14)</f>
        <v>0</v>
      </c>
      <c r="I14" s="95">
        <f>SUMIFS('FORMULARZ OFERTY'!$O$27:$O$1031,'FORMULARZ OFERTY'!$A$27:$A$1031,$A14)</f>
        <v>0</v>
      </c>
      <c r="J14" s="6"/>
      <c r="K14" s="95">
        <f>SUMIFS('FORMULARZ OFERTY'!$P$27:$P$1031,'FORMULARZ OFERTY'!$A$27:$A$1031,$A14)</f>
        <v>0</v>
      </c>
      <c r="L14" s="95">
        <f>SUMIFS('FORMULARZ OFERTY'!$Q$27:$Q$1031,'FORMULARZ OFERTY'!$A$27:$A$1031,$A14)</f>
        <v>0</v>
      </c>
      <c r="M14" s="95">
        <f>SUMIFS('FORMULARZ OFERTY'!$R$27:$R$1031,'FORMULARZ OFERTY'!$A$27:$A$1031,$A14)</f>
        <v>0</v>
      </c>
    </row>
    <row r="15" spans="1:13" s="58" customFormat="1" ht="16.5">
      <c r="A15" s="58">
        <v>12</v>
      </c>
      <c r="B15" s="6"/>
      <c r="C15" s="95">
        <f>SUMIFS('FORMULARZ OFERTY'!$I$27:$I$1031,'FORMULARZ OFERTY'!$A$27:$A$1031,$A15)</f>
        <v>0</v>
      </c>
      <c r="D15" s="95">
        <f>SUMIFS('FORMULARZ OFERTY'!$J$27:$J$1031,'FORMULARZ OFERTY'!$A$27:$A$1031,$A15)</f>
        <v>0</v>
      </c>
      <c r="E15" s="95">
        <f>SUMIFS('FORMULARZ OFERTY'!$K$27:$K$1031,'FORMULARZ OFERTY'!$A$27:$A$1031,$A15)</f>
        <v>0</v>
      </c>
      <c r="F15" s="6"/>
      <c r="G15" s="95">
        <f>SUMIFS('FORMULARZ OFERTY'!$M$27:$M$1031,'FORMULARZ OFERTY'!$A$27:$A$1031,$A15)</f>
        <v>0</v>
      </c>
      <c r="H15" s="95">
        <f>SUMIFS('FORMULARZ OFERTY'!$N$27:$N$1031,'FORMULARZ OFERTY'!$A$27:$A$1031,$A15)</f>
        <v>0</v>
      </c>
      <c r="I15" s="95">
        <f>SUMIFS('FORMULARZ OFERTY'!$O$27:$O$1031,'FORMULARZ OFERTY'!$A$27:$A$1031,$A15)</f>
        <v>0</v>
      </c>
      <c r="J15" s="6"/>
      <c r="K15" s="95">
        <f>SUMIFS('FORMULARZ OFERTY'!$P$27:$P$1031,'FORMULARZ OFERTY'!$A$27:$A$1031,$A15)</f>
        <v>0</v>
      </c>
      <c r="L15" s="95">
        <f>SUMIFS('FORMULARZ OFERTY'!$Q$27:$Q$1031,'FORMULARZ OFERTY'!$A$27:$A$1031,$A15)</f>
        <v>0</v>
      </c>
      <c r="M15" s="95">
        <f>SUMIFS('FORMULARZ OFERTY'!$R$27:$R$1031,'FORMULARZ OFERTY'!$A$27:$A$1031,$A15)</f>
        <v>0</v>
      </c>
    </row>
    <row r="16" spans="1:13" s="58" customFormat="1" ht="16.5">
      <c r="A16" s="58">
        <v>13</v>
      </c>
      <c r="B16" s="6"/>
      <c r="C16" s="95">
        <f>SUMIFS('FORMULARZ OFERTY'!$I$27:$I$1031,'FORMULARZ OFERTY'!$A$27:$A$1031,$A16)</f>
        <v>0</v>
      </c>
      <c r="D16" s="95">
        <f>SUMIFS('FORMULARZ OFERTY'!$J$27:$J$1031,'FORMULARZ OFERTY'!$A$27:$A$1031,$A16)</f>
        <v>0</v>
      </c>
      <c r="E16" s="95">
        <f>SUMIFS('FORMULARZ OFERTY'!$K$27:$K$1031,'FORMULARZ OFERTY'!$A$27:$A$1031,$A16)</f>
        <v>0</v>
      </c>
      <c r="F16" s="6"/>
      <c r="G16" s="95">
        <f>SUMIFS('FORMULARZ OFERTY'!$M$27:$M$1031,'FORMULARZ OFERTY'!$A$27:$A$1031,$A16)</f>
        <v>0</v>
      </c>
      <c r="H16" s="95">
        <f>SUMIFS('FORMULARZ OFERTY'!$N$27:$N$1031,'FORMULARZ OFERTY'!$A$27:$A$1031,$A16)</f>
        <v>0</v>
      </c>
      <c r="I16" s="95">
        <f>SUMIFS('FORMULARZ OFERTY'!$O$27:$O$1031,'FORMULARZ OFERTY'!$A$27:$A$1031,$A16)</f>
        <v>0</v>
      </c>
      <c r="J16" s="6"/>
      <c r="K16" s="95">
        <f>SUMIFS('FORMULARZ OFERTY'!$P$27:$P$1031,'FORMULARZ OFERTY'!$A$27:$A$1031,$A16)</f>
        <v>0</v>
      </c>
      <c r="L16" s="95">
        <f>SUMIFS('FORMULARZ OFERTY'!$Q$27:$Q$1031,'FORMULARZ OFERTY'!$A$27:$A$1031,$A16)</f>
        <v>0</v>
      </c>
      <c r="M16" s="95">
        <f>SUMIFS('FORMULARZ OFERTY'!$R$27:$R$1031,'FORMULARZ OFERTY'!$A$27:$A$1031,$A16)</f>
        <v>0</v>
      </c>
    </row>
    <row r="17" spans="1:13" s="58" customFormat="1" ht="16.5">
      <c r="A17" s="58">
        <v>14</v>
      </c>
      <c r="B17" s="6"/>
      <c r="C17" s="95">
        <f>SUMIFS('FORMULARZ OFERTY'!$I$27:$I$1031,'FORMULARZ OFERTY'!$A$27:$A$1031,$A17)</f>
        <v>0</v>
      </c>
      <c r="D17" s="95">
        <f>SUMIFS('FORMULARZ OFERTY'!$J$27:$J$1031,'FORMULARZ OFERTY'!$A$27:$A$1031,$A17)</f>
        <v>0</v>
      </c>
      <c r="E17" s="95">
        <f>SUMIFS('FORMULARZ OFERTY'!$K$27:$K$1031,'FORMULARZ OFERTY'!$A$27:$A$1031,$A17)</f>
        <v>0</v>
      </c>
      <c r="F17" s="6"/>
      <c r="G17" s="95">
        <f>SUMIFS('FORMULARZ OFERTY'!$M$27:$M$1031,'FORMULARZ OFERTY'!$A$27:$A$1031,$A17)</f>
        <v>0</v>
      </c>
      <c r="H17" s="95">
        <f>SUMIFS('FORMULARZ OFERTY'!$N$27:$N$1031,'FORMULARZ OFERTY'!$A$27:$A$1031,$A17)</f>
        <v>0</v>
      </c>
      <c r="I17" s="95">
        <f>SUMIFS('FORMULARZ OFERTY'!$O$27:$O$1031,'FORMULARZ OFERTY'!$A$27:$A$1031,$A17)</f>
        <v>0</v>
      </c>
      <c r="J17" s="6"/>
      <c r="K17" s="95">
        <f>SUMIFS('FORMULARZ OFERTY'!$P$27:$P$1031,'FORMULARZ OFERTY'!$A$27:$A$1031,$A17)</f>
        <v>0</v>
      </c>
      <c r="L17" s="95">
        <f>SUMIFS('FORMULARZ OFERTY'!$Q$27:$Q$1031,'FORMULARZ OFERTY'!$A$27:$A$1031,$A17)</f>
        <v>0</v>
      </c>
      <c r="M17" s="95">
        <f>SUMIFS('FORMULARZ OFERTY'!$R$27:$R$1031,'FORMULARZ OFERTY'!$A$27:$A$1031,$A17)</f>
        <v>0</v>
      </c>
    </row>
    <row r="18" spans="1:13" s="58" customFormat="1" ht="16.5">
      <c r="A18" s="58">
        <v>15</v>
      </c>
      <c r="B18" s="6"/>
      <c r="C18" s="95">
        <f>SUMIFS('FORMULARZ OFERTY'!$I$27:$I$1031,'FORMULARZ OFERTY'!$A$27:$A$1031,$A18)</f>
        <v>0</v>
      </c>
      <c r="D18" s="95">
        <f>SUMIFS('FORMULARZ OFERTY'!$J$27:$J$1031,'FORMULARZ OFERTY'!$A$27:$A$1031,$A18)</f>
        <v>0</v>
      </c>
      <c r="E18" s="95">
        <f>SUMIFS('FORMULARZ OFERTY'!$K$27:$K$1031,'FORMULARZ OFERTY'!$A$27:$A$1031,$A18)</f>
        <v>0</v>
      </c>
      <c r="F18" s="6"/>
      <c r="G18" s="95">
        <f>SUMIFS('FORMULARZ OFERTY'!$M$27:$M$1031,'FORMULARZ OFERTY'!$A$27:$A$1031,$A18)</f>
        <v>0</v>
      </c>
      <c r="H18" s="95">
        <f>SUMIFS('FORMULARZ OFERTY'!$N$27:$N$1031,'FORMULARZ OFERTY'!$A$27:$A$1031,$A18)</f>
        <v>0</v>
      </c>
      <c r="I18" s="95">
        <f>SUMIFS('FORMULARZ OFERTY'!$O$27:$O$1031,'FORMULARZ OFERTY'!$A$27:$A$1031,$A18)</f>
        <v>0</v>
      </c>
      <c r="J18" s="6"/>
      <c r="K18" s="95">
        <f>SUMIFS('FORMULARZ OFERTY'!$P$27:$P$1031,'FORMULARZ OFERTY'!$A$27:$A$1031,$A18)</f>
        <v>0</v>
      </c>
      <c r="L18" s="95">
        <f>SUMIFS('FORMULARZ OFERTY'!$Q$27:$Q$1031,'FORMULARZ OFERTY'!$A$27:$A$1031,$A18)</f>
        <v>0</v>
      </c>
      <c r="M18" s="95">
        <f>SUMIFS('FORMULARZ OFERTY'!$R$27:$R$1031,'FORMULARZ OFERTY'!$A$27:$A$1031,$A18)</f>
        <v>0</v>
      </c>
    </row>
    <row r="19" spans="1:13" s="58" customFormat="1" ht="16.5">
      <c r="A19" s="58">
        <v>16</v>
      </c>
      <c r="B19" s="6"/>
      <c r="C19" s="95">
        <f>SUMIFS('FORMULARZ OFERTY'!$I$27:$I$1031,'FORMULARZ OFERTY'!$A$27:$A$1031,$A19)</f>
        <v>0</v>
      </c>
      <c r="D19" s="95">
        <f>SUMIFS('FORMULARZ OFERTY'!$J$27:$J$1031,'FORMULARZ OFERTY'!$A$27:$A$1031,$A19)</f>
        <v>0</v>
      </c>
      <c r="E19" s="95">
        <f>SUMIFS('FORMULARZ OFERTY'!$K$27:$K$1031,'FORMULARZ OFERTY'!$A$27:$A$1031,$A19)</f>
        <v>0</v>
      </c>
      <c r="F19" s="6"/>
      <c r="G19" s="95">
        <f>SUMIFS('FORMULARZ OFERTY'!$M$27:$M$1031,'FORMULARZ OFERTY'!$A$27:$A$1031,$A19)</f>
        <v>0</v>
      </c>
      <c r="H19" s="95">
        <f>SUMIFS('FORMULARZ OFERTY'!$N$27:$N$1031,'FORMULARZ OFERTY'!$A$27:$A$1031,$A19)</f>
        <v>0</v>
      </c>
      <c r="I19" s="95">
        <f>SUMIFS('FORMULARZ OFERTY'!$O$27:$O$1031,'FORMULARZ OFERTY'!$A$27:$A$1031,$A19)</f>
        <v>0</v>
      </c>
      <c r="J19" s="6"/>
      <c r="K19" s="95">
        <f>SUMIFS('FORMULARZ OFERTY'!$P$27:$P$1031,'FORMULARZ OFERTY'!$A$27:$A$1031,$A19)</f>
        <v>0</v>
      </c>
      <c r="L19" s="95">
        <f>SUMIFS('FORMULARZ OFERTY'!$Q$27:$Q$1031,'FORMULARZ OFERTY'!$A$27:$A$1031,$A19)</f>
        <v>0</v>
      </c>
      <c r="M19" s="95">
        <f>SUMIFS('FORMULARZ OFERTY'!$R$27:$R$1031,'FORMULARZ OFERTY'!$A$27:$A$1031,$A19)</f>
        <v>0</v>
      </c>
    </row>
    <row r="20" spans="1:13" s="58" customFormat="1" ht="16.5">
      <c r="A20" s="58">
        <v>17</v>
      </c>
      <c r="B20" s="6"/>
      <c r="C20" s="95">
        <f>SUMIFS('FORMULARZ OFERTY'!$I$27:$I$1031,'FORMULARZ OFERTY'!$A$27:$A$1031,$A20)</f>
        <v>0</v>
      </c>
      <c r="D20" s="95">
        <f>SUMIFS('FORMULARZ OFERTY'!$J$27:$J$1031,'FORMULARZ OFERTY'!$A$27:$A$1031,$A20)</f>
        <v>0</v>
      </c>
      <c r="E20" s="95">
        <f>SUMIFS('FORMULARZ OFERTY'!$K$27:$K$1031,'FORMULARZ OFERTY'!$A$27:$A$1031,$A20)</f>
        <v>0</v>
      </c>
      <c r="F20" s="6"/>
      <c r="G20" s="95">
        <f>SUMIFS('FORMULARZ OFERTY'!$M$27:$M$1031,'FORMULARZ OFERTY'!$A$27:$A$1031,$A20)</f>
        <v>0</v>
      </c>
      <c r="H20" s="95">
        <f>SUMIFS('FORMULARZ OFERTY'!$N$27:$N$1031,'FORMULARZ OFERTY'!$A$27:$A$1031,$A20)</f>
        <v>0</v>
      </c>
      <c r="I20" s="95">
        <f>SUMIFS('FORMULARZ OFERTY'!$O$27:$O$1031,'FORMULARZ OFERTY'!$A$27:$A$1031,$A20)</f>
        <v>0</v>
      </c>
      <c r="J20" s="6"/>
      <c r="K20" s="95">
        <f>SUMIFS('FORMULARZ OFERTY'!$P$27:$P$1031,'FORMULARZ OFERTY'!$A$27:$A$1031,$A20)</f>
        <v>0</v>
      </c>
      <c r="L20" s="95">
        <f>SUMIFS('FORMULARZ OFERTY'!$Q$27:$Q$1031,'FORMULARZ OFERTY'!$A$27:$A$1031,$A20)</f>
        <v>0</v>
      </c>
      <c r="M20" s="95">
        <f>SUMIFS('FORMULARZ OFERTY'!$R$27:$R$1031,'FORMULARZ OFERTY'!$A$27:$A$1031,$A20)</f>
        <v>0</v>
      </c>
    </row>
    <row r="21" spans="1:13" s="58" customFormat="1" ht="16.5">
      <c r="A21" s="58">
        <v>18</v>
      </c>
      <c r="B21" s="6"/>
      <c r="C21" s="95">
        <f>SUMIFS('FORMULARZ OFERTY'!$I$27:$I$1031,'FORMULARZ OFERTY'!$A$27:$A$1031,$A21)</f>
        <v>0</v>
      </c>
      <c r="D21" s="95">
        <f>SUMIFS('FORMULARZ OFERTY'!$J$27:$J$1031,'FORMULARZ OFERTY'!$A$27:$A$1031,$A21)</f>
        <v>0</v>
      </c>
      <c r="E21" s="95">
        <f>SUMIFS('FORMULARZ OFERTY'!$K$27:$K$1031,'FORMULARZ OFERTY'!$A$27:$A$1031,$A21)</f>
        <v>0</v>
      </c>
      <c r="F21" s="6"/>
      <c r="G21" s="95">
        <f>SUMIFS('FORMULARZ OFERTY'!$M$27:$M$1031,'FORMULARZ OFERTY'!$A$27:$A$1031,$A21)</f>
        <v>0</v>
      </c>
      <c r="H21" s="95">
        <f>SUMIFS('FORMULARZ OFERTY'!$N$27:$N$1031,'FORMULARZ OFERTY'!$A$27:$A$1031,$A21)</f>
        <v>0</v>
      </c>
      <c r="I21" s="95">
        <f>SUMIFS('FORMULARZ OFERTY'!$O$27:$O$1031,'FORMULARZ OFERTY'!$A$27:$A$1031,$A21)</f>
        <v>0</v>
      </c>
      <c r="J21" s="6"/>
      <c r="K21" s="95">
        <f>SUMIFS('FORMULARZ OFERTY'!$P$27:$P$1031,'FORMULARZ OFERTY'!$A$27:$A$1031,$A21)</f>
        <v>0</v>
      </c>
      <c r="L21" s="95">
        <f>SUMIFS('FORMULARZ OFERTY'!$Q$27:$Q$1031,'FORMULARZ OFERTY'!$A$27:$A$1031,$A21)</f>
        <v>0</v>
      </c>
      <c r="M21" s="95">
        <f>SUMIFS('FORMULARZ OFERTY'!$R$27:$R$1031,'FORMULARZ OFERTY'!$A$27:$A$1031,$A21)</f>
        <v>0</v>
      </c>
    </row>
    <row r="22" spans="1:13" s="58" customFormat="1" ht="16.5">
      <c r="A22" s="58">
        <v>19</v>
      </c>
      <c r="B22" s="6"/>
      <c r="C22" s="95">
        <f>SUMIFS('FORMULARZ OFERTY'!$I$27:$I$1031,'FORMULARZ OFERTY'!$A$27:$A$1031,$A22)</f>
        <v>0</v>
      </c>
      <c r="D22" s="95">
        <f>SUMIFS('FORMULARZ OFERTY'!$J$27:$J$1031,'FORMULARZ OFERTY'!$A$27:$A$1031,$A22)</f>
        <v>0</v>
      </c>
      <c r="E22" s="95">
        <f>SUMIFS('FORMULARZ OFERTY'!$K$27:$K$1031,'FORMULARZ OFERTY'!$A$27:$A$1031,$A22)</f>
        <v>0</v>
      </c>
      <c r="F22" s="6"/>
      <c r="G22" s="95">
        <f>SUMIFS('FORMULARZ OFERTY'!$M$27:$M$1031,'FORMULARZ OFERTY'!$A$27:$A$1031,$A22)</f>
        <v>0</v>
      </c>
      <c r="H22" s="95">
        <f>SUMIFS('FORMULARZ OFERTY'!$N$27:$N$1031,'FORMULARZ OFERTY'!$A$27:$A$1031,$A22)</f>
        <v>0</v>
      </c>
      <c r="I22" s="95">
        <f>SUMIFS('FORMULARZ OFERTY'!$O$27:$O$1031,'FORMULARZ OFERTY'!$A$27:$A$1031,$A22)</f>
        <v>0</v>
      </c>
      <c r="J22" s="6"/>
      <c r="K22" s="95">
        <f>SUMIFS('FORMULARZ OFERTY'!$P$27:$P$1031,'FORMULARZ OFERTY'!$A$27:$A$1031,$A22)</f>
        <v>0</v>
      </c>
      <c r="L22" s="95">
        <f>SUMIFS('FORMULARZ OFERTY'!$Q$27:$Q$1031,'FORMULARZ OFERTY'!$A$27:$A$1031,$A22)</f>
        <v>0</v>
      </c>
      <c r="M22" s="95">
        <f>SUMIFS('FORMULARZ OFERTY'!$R$27:$R$1031,'FORMULARZ OFERTY'!$A$27:$A$1031,$A22)</f>
        <v>0</v>
      </c>
    </row>
    <row r="23" spans="1:13" s="58" customFormat="1" ht="16.5">
      <c r="A23" s="58">
        <v>20</v>
      </c>
      <c r="B23" s="6"/>
      <c r="C23" s="95">
        <f>SUMIFS('FORMULARZ OFERTY'!$I$27:$I$1031,'FORMULARZ OFERTY'!$A$27:$A$1031,$A23)</f>
        <v>0</v>
      </c>
      <c r="D23" s="95">
        <f>SUMIFS('FORMULARZ OFERTY'!$J$27:$J$1031,'FORMULARZ OFERTY'!$A$27:$A$1031,$A23)</f>
        <v>0</v>
      </c>
      <c r="E23" s="95">
        <f>SUMIFS('FORMULARZ OFERTY'!$K$27:$K$1031,'FORMULARZ OFERTY'!$A$27:$A$1031,$A23)</f>
        <v>0</v>
      </c>
      <c r="F23" s="6"/>
      <c r="G23" s="95">
        <f>SUMIFS('FORMULARZ OFERTY'!$M$27:$M$1031,'FORMULARZ OFERTY'!$A$27:$A$1031,$A23)</f>
        <v>0</v>
      </c>
      <c r="H23" s="95">
        <f>SUMIFS('FORMULARZ OFERTY'!$N$27:$N$1031,'FORMULARZ OFERTY'!$A$27:$A$1031,$A23)</f>
        <v>0</v>
      </c>
      <c r="I23" s="95">
        <f>SUMIFS('FORMULARZ OFERTY'!$O$27:$O$1031,'FORMULARZ OFERTY'!$A$27:$A$1031,$A23)</f>
        <v>0</v>
      </c>
      <c r="J23" s="6"/>
      <c r="K23" s="95">
        <f>SUMIFS('FORMULARZ OFERTY'!$P$27:$P$1031,'FORMULARZ OFERTY'!$A$27:$A$1031,$A23)</f>
        <v>0</v>
      </c>
      <c r="L23" s="95">
        <f>SUMIFS('FORMULARZ OFERTY'!$Q$27:$Q$1031,'FORMULARZ OFERTY'!$A$27:$A$1031,$A23)</f>
        <v>0</v>
      </c>
      <c r="M23" s="95">
        <f>SUMIFS('FORMULARZ OFERTY'!$R$27:$R$1031,'FORMULARZ OFERTY'!$A$27:$A$1031,$A23)</f>
        <v>0</v>
      </c>
    </row>
    <row r="24" spans="1:13" s="58" customFormat="1" ht="16.5">
      <c r="A24" s="58">
        <v>21</v>
      </c>
      <c r="B24" s="6"/>
      <c r="C24" s="95">
        <f>SUMIFS('FORMULARZ OFERTY'!$I$27:$I$1031,'FORMULARZ OFERTY'!$A$27:$A$1031,$A24)</f>
        <v>0</v>
      </c>
      <c r="D24" s="95">
        <f>SUMIFS('FORMULARZ OFERTY'!$J$27:$J$1031,'FORMULARZ OFERTY'!$A$27:$A$1031,$A24)</f>
        <v>0</v>
      </c>
      <c r="E24" s="95">
        <f>SUMIFS('FORMULARZ OFERTY'!$K$27:$K$1031,'FORMULARZ OFERTY'!$A$27:$A$1031,$A24)</f>
        <v>0</v>
      </c>
      <c r="F24" s="6"/>
      <c r="G24" s="95">
        <f>SUMIFS('FORMULARZ OFERTY'!$M$27:$M$1031,'FORMULARZ OFERTY'!$A$27:$A$1031,$A24)</f>
        <v>0</v>
      </c>
      <c r="H24" s="95">
        <f>SUMIFS('FORMULARZ OFERTY'!$N$27:$N$1031,'FORMULARZ OFERTY'!$A$27:$A$1031,$A24)</f>
        <v>0</v>
      </c>
      <c r="I24" s="95">
        <f>SUMIFS('FORMULARZ OFERTY'!$O$27:$O$1031,'FORMULARZ OFERTY'!$A$27:$A$1031,$A24)</f>
        <v>0</v>
      </c>
      <c r="J24" s="6"/>
      <c r="K24" s="95">
        <f>SUMIFS('FORMULARZ OFERTY'!$P$27:$P$1031,'FORMULARZ OFERTY'!$A$27:$A$1031,$A24)</f>
        <v>0</v>
      </c>
      <c r="L24" s="95">
        <f>SUMIFS('FORMULARZ OFERTY'!$Q$27:$Q$1031,'FORMULARZ OFERTY'!$A$27:$A$1031,$A24)</f>
        <v>0</v>
      </c>
      <c r="M24" s="95">
        <f>SUMIFS('FORMULARZ OFERTY'!$R$27:$R$1031,'FORMULARZ OFERTY'!$A$27:$A$1031,$A24)</f>
        <v>0</v>
      </c>
    </row>
    <row r="25" spans="1:13" s="58" customFormat="1" ht="16.5">
      <c r="A25" s="58">
        <v>22</v>
      </c>
      <c r="B25" s="6"/>
      <c r="C25" s="95">
        <f>SUMIFS('FORMULARZ OFERTY'!$I$27:$I$1031,'FORMULARZ OFERTY'!$A$27:$A$1031,$A25)</f>
        <v>0</v>
      </c>
      <c r="D25" s="95">
        <f>SUMIFS('FORMULARZ OFERTY'!$J$27:$J$1031,'FORMULARZ OFERTY'!$A$27:$A$1031,$A25)</f>
        <v>0</v>
      </c>
      <c r="E25" s="95">
        <f>SUMIFS('FORMULARZ OFERTY'!$K$27:$K$1031,'FORMULARZ OFERTY'!$A$27:$A$1031,$A25)</f>
        <v>0</v>
      </c>
      <c r="F25" s="6"/>
      <c r="G25" s="95">
        <f>SUMIFS('FORMULARZ OFERTY'!$M$27:$M$1031,'FORMULARZ OFERTY'!$A$27:$A$1031,$A25)</f>
        <v>0</v>
      </c>
      <c r="H25" s="95">
        <f>SUMIFS('FORMULARZ OFERTY'!$N$27:$N$1031,'FORMULARZ OFERTY'!$A$27:$A$1031,$A25)</f>
        <v>0</v>
      </c>
      <c r="I25" s="95">
        <f>SUMIFS('FORMULARZ OFERTY'!$O$27:$O$1031,'FORMULARZ OFERTY'!$A$27:$A$1031,$A25)</f>
        <v>0</v>
      </c>
      <c r="J25" s="6"/>
      <c r="K25" s="95">
        <f>SUMIFS('FORMULARZ OFERTY'!$P$27:$P$1031,'FORMULARZ OFERTY'!$A$27:$A$1031,$A25)</f>
        <v>0</v>
      </c>
      <c r="L25" s="95">
        <f>SUMIFS('FORMULARZ OFERTY'!$Q$27:$Q$1031,'FORMULARZ OFERTY'!$A$27:$A$1031,$A25)</f>
        <v>0</v>
      </c>
      <c r="M25" s="95">
        <f>SUMIFS('FORMULARZ OFERTY'!$R$27:$R$1031,'FORMULARZ OFERTY'!$A$27:$A$1031,$A25)</f>
        <v>0</v>
      </c>
    </row>
    <row r="26" spans="1:13" s="58" customFormat="1" ht="16.5">
      <c r="A26" s="58">
        <v>23</v>
      </c>
      <c r="B26" s="6"/>
      <c r="C26" s="95">
        <f>SUMIFS('FORMULARZ OFERTY'!$I$27:$I$1031,'FORMULARZ OFERTY'!$A$27:$A$1031,$A26)</f>
        <v>0</v>
      </c>
      <c r="D26" s="95">
        <f>SUMIFS('FORMULARZ OFERTY'!$J$27:$J$1031,'FORMULARZ OFERTY'!$A$27:$A$1031,$A26)</f>
        <v>0</v>
      </c>
      <c r="E26" s="95">
        <f>SUMIFS('FORMULARZ OFERTY'!$K$27:$K$1031,'FORMULARZ OFERTY'!$A$27:$A$1031,$A26)</f>
        <v>0</v>
      </c>
      <c r="F26" s="6"/>
      <c r="G26" s="95">
        <f>SUMIFS('FORMULARZ OFERTY'!$M$27:$M$1031,'FORMULARZ OFERTY'!$A$27:$A$1031,$A26)</f>
        <v>0</v>
      </c>
      <c r="H26" s="95">
        <f>SUMIFS('FORMULARZ OFERTY'!$N$27:$N$1031,'FORMULARZ OFERTY'!$A$27:$A$1031,$A26)</f>
        <v>0</v>
      </c>
      <c r="I26" s="95">
        <f>SUMIFS('FORMULARZ OFERTY'!$O$27:$O$1031,'FORMULARZ OFERTY'!$A$27:$A$1031,$A26)</f>
        <v>0</v>
      </c>
      <c r="J26" s="6"/>
      <c r="K26" s="95">
        <f>SUMIFS('FORMULARZ OFERTY'!$P$27:$P$1031,'FORMULARZ OFERTY'!$A$27:$A$1031,$A26)</f>
        <v>0</v>
      </c>
      <c r="L26" s="95">
        <f>SUMIFS('FORMULARZ OFERTY'!$Q$27:$Q$1031,'FORMULARZ OFERTY'!$A$27:$A$1031,$A26)</f>
        <v>0</v>
      </c>
      <c r="M26" s="95">
        <f>SUMIFS('FORMULARZ OFERTY'!$R$27:$R$1031,'FORMULARZ OFERTY'!$A$27:$A$1031,$A26)</f>
        <v>0</v>
      </c>
    </row>
    <row r="27" spans="1:13" s="58" customFormat="1" ht="16.5">
      <c r="A27" s="58">
        <v>24</v>
      </c>
      <c r="B27" s="6"/>
      <c r="C27" s="95">
        <f>SUMIFS('FORMULARZ OFERTY'!$I$27:$I$1031,'FORMULARZ OFERTY'!$A$27:$A$1031,$A27)</f>
        <v>0</v>
      </c>
      <c r="D27" s="95">
        <f>SUMIFS('FORMULARZ OFERTY'!$J$27:$J$1031,'FORMULARZ OFERTY'!$A$27:$A$1031,$A27)</f>
        <v>0</v>
      </c>
      <c r="E27" s="95">
        <f>SUMIFS('FORMULARZ OFERTY'!$K$27:$K$1031,'FORMULARZ OFERTY'!$A$27:$A$1031,$A27)</f>
        <v>0</v>
      </c>
      <c r="F27" s="6"/>
      <c r="G27" s="95">
        <f>SUMIFS('FORMULARZ OFERTY'!$M$27:$M$1031,'FORMULARZ OFERTY'!$A$27:$A$1031,$A27)</f>
        <v>0</v>
      </c>
      <c r="H27" s="95">
        <f>SUMIFS('FORMULARZ OFERTY'!$N$27:$N$1031,'FORMULARZ OFERTY'!$A$27:$A$1031,$A27)</f>
        <v>0</v>
      </c>
      <c r="I27" s="95">
        <f>SUMIFS('FORMULARZ OFERTY'!$O$27:$O$1031,'FORMULARZ OFERTY'!$A$27:$A$1031,$A27)</f>
        <v>0</v>
      </c>
      <c r="J27" s="6"/>
      <c r="K27" s="95">
        <f>SUMIFS('FORMULARZ OFERTY'!$P$27:$P$1031,'FORMULARZ OFERTY'!$A$27:$A$1031,$A27)</f>
        <v>0</v>
      </c>
      <c r="L27" s="95">
        <f>SUMIFS('FORMULARZ OFERTY'!$Q$27:$Q$1031,'FORMULARZ OFERTY'!$A$27:$A$1031,$A27)</f>
        <v>0</v>
      </c>
      <c r="M27" s="95">
        <f>SUMIFS('FORMULARZ OFERTY'!$R$27:$R$1031,'FORMULARZ OFERTY'!$A$27:$A$1031,$A27)</f>
        <v>0</v>
      </c>
    </row>
    <row r="28" spans="1:13" s="58" customFormat="1" ht="16.5">
      <c r="A28" s="58">
        <v>25</v>
      </c>
      <c r="B28" s="6"/>
      <c r="C28" s="95">
        <f>SUMIFS('FORMULARZ OFERTY'!$I$27:$I$1031,'FORMULARZ OFERTY'!$A$27:$A$1031,$A28)</f>
        <v>0</v>
      </c>
      <c r="D28" s="95">
        <f>SUMIFS('FORMULARZ OFERTY'!$J$27:$J$1031,'FORMULARZ OFERTY'!$A$27:$A$1031,$A28)</f>
        <v>0</v>
      </c>
      <c r="E28" s="95">
        <f>SUMIFS('FORMULARZ OFERTY'!$K$27:$K$1031,'FORMULARZ OFERTY'!$A$27:$A$1031,$A28)</f>
        <v>0</v>
      </c>
      <c r="F28" s="6"/>
      <c r="G28" s="95">
        <f>SUMIFS('FORMULARZ OFERTY'!$M$27:$M$1031,'FORMULARZ OFERTY'!$A$27:$A$1031,$A28)</f>
        <v>0</v>
      </c>
      <c r="H28" s="95">
        <f>SUMIFS('FORMULARZ OFERTY'!$N$27:$N$1031,'FORMULARZ OFERTY'!$A$27:$A$1031,$A28)</f>
        <v>0</v>
      </c>
      <c r="I28" s="95">
        <f>SUMIFS('FORMULARZ OFERTY'!$O$27:$O$1031,'FORMULARZ OFERTY'!$A$27:$A$1031,$A28)</f>
        <v>0</v>
      </c>
      <c r="J28" s="6"/>
      <c r="K28" s="95">
        <f>SUMIFS('FORMULARZ OFERTY'!$P$27:$P$1031,'FORMULARZ OFERTY'!$A$27:$A$1031,$A28)</f>
        <v>0</v>
      </c>
      <c r="L28" s="95">
        <f>SUMIFS('FORMULARZ OFERTY'!$Q$27:$Q$1031,'FORMULARZ OFERTY'!$A$27:$A$1031,$A28)</f>
        <v>0</v>
      </c>
      <c r="M28" s="95">
        <f>SUMIFS('FORMULARZ OFERTY'!$R$27:$R$1031,'FORMULARZ OFERTY'!$A$27:$A$1031,$A28)</f>
        <v>0</v>
      </c>
    </row>
    <row r="29" spans="1:13" s="58" customFormat="1" ht="16.5">
      <c r="A29" s="58">
        <v>26</v>
      </c>
      <c r="B29" s="6"/>
      <c r="C29" s="95">
        <f>SUMIFS('FORMULARZ OFERTY'!$I$27:$I$1031,'FORMULARZ OFERTY'!$A$27:$A$1031,$A29)</f>
        <v>0</v>
      </c>
      <c r="D29" s="95">
        <f>SUMIFS('FORMULARZ OFERTY'!$J$27:$J$1031,'FORMULARZ OFERTY'!$A$27:$A$1031,$A29)</f>
        <v>0</v>
      </c>
      <c r="E29" s="95">
        <f>SUMIFS('FORMULARZ OFERTY'!$K$27:$K$1031,'FORMULARZ OFERTY'!$A$27:$A$1031,$A29)</f>
        <v>0</v>
      </c>
      <c r="F29" s="6"/>
      <c r="G29" s="95">
        <f>SUMIFS('FORMULARZ OFERTY'!$M$27:$M$1031,'FORMULARZ OFERTY'!$A$27:$A$1031,$A29)</f>
        <v>0</v>
      </c>
      <c r="H29" s="95">
        <f>SUMIFS('FORMULARZ OFERTY'!$N$27:$N$1031,'FORMULARZ OFERTY'!$A$27:$A$1031,$A29)</f>
        <v>0</v>
      </c>
      <c r="I29" s="95">
        <f>SUMIFS('FORMULARZ OFERTY'!$O$27:$O$1031,'FORMULARZ OFERTY'!$A$27:$A$1031,$A29)</f>
        <v>0</v>
      </c>
      <c r="J29" s="6"/>
      <c r="K29" s="95">
        <f>SUMIFS('FORMULARZ OFERTY'!$P$27:$P$1031,'FORMULARZ OFERTY'!$A$27:$A$1031,$A29)</f>
        <v>0</v>
      </c>
      <c r="L29" s="95">
        <f>SUMIFS('FORMULARZ OFERTY'!$Q$27:$Q$1031,'FORMULARZ OFERTY'!$A$27:$A$1031,$A29)</f>
        <v>0</v>
      </c>
      <c r="M29" s="95">
        <f>SUMIFS('FORMULARZ OFERTY'!$R$27:$R$1031,'FORMULARZ OFERTY'!$A$27:$A$1031,$A29)</f>
        <v>0</v>
      </c>
    </row>
    <row r="30" spans="1:13" s="58" customFormat="1" ht="16.5">
      <c r="A30" s="58">
        <v>27</v>
      </c>
      <c r="B30" s="6"/>
      <c r="C30" s="95">
        <f>SUMIFS('FORMULARZ OFERTY'!$I$27:$I$1031,'FORMULARZ OFERTY'!$A$27:$A$1031,$A30)</f>
        <v>0</v>
      </c>
      <c r="D30" s="95">
        <f>SUMIFS('FORMULARZ OFERTY'!$J$27:$J$1031,'FORMULARZ OFERTY'!$A$27:$A$1031,$A30)</f>
        <v>0</v>
      </c>
      <c r="E30" s="95">
        <f>SUMIFS('FORMULARZ OFERTY'!$K$27:$K$1031,'FORMULARZ OFERTY'!$A$27:$A$1031,$A30)</f>
        <v>0</v>
      </c>
      <c r="F30" s="6"/>
      <c r="G30" s="95">
        <f>SUMIFS('FORMULARZ OFERTY'!$M$27:$M$1031,'FORMULARZ OFERTY'!$A$27:$A$1031,$A30)</f>
        <v>0</v>
      </c>
      <c r="H30" s="95">
        <f>SUMIFS('FORMULARZ OFERTY'!$N$27:$N$1031,'FORMULARZ OFERTY'!$A$27:$A$1031,$A30)</f>
        <v>0</v>
      </c>
      <c r="I30" s="95">
        <f>SUMIFS('FORMULARZ OFERTY'!$O$27:$O$1031,'FORMULARZ OFERTY'!$A$27:$A$1031,$A30)</f>
        <v>0</v>
      </c>
      <c r="J30" s="6"/>
      <c r="K30" s="95">
        <f>SUMIFS('FORMULARZ OFERTY'!$P$27:$P$1031,'FORMULARZ OFERTY'!$A$27:$A$1031,$A30)</f>
        <v>0</v>
      </c>
      <c r="L30" s="95">
        <f>SUMIFS('FORMULARZ OFERTY'!$Q$27:$Q$1031,'FORMULARZ OFERTY'!$A$27:$A$1031,$A30)</f>
        <v>0</v>
      </c>
      <c r="M30" s="95">
        <f>SUMIFS('FORMULARZ OFERTY'!$R$27:$R$1031,'FORMULARZ OFERTY'!$A$27:$A$1031,$A30)</f>
        <v>0</v>
      </c>
    </row>
    <row r="31" spans="1:13" s="58" customFormat="1" ht="16.5">
      <c r="A31" s="58">
        <v>28</v>
      </c>
      <c r="B31" s="6"/>
      <c r="C31" s="95">
        <f>SUMIFS('FORMULARZ OFERTY'!$I$27:$I$1031,'FORMULARZ OFERTY'!$A$27:$A$1031,$A31)</f>
        <v>0</v>
      </c>
      <c r="D31" s="95">
        <f>SUMIFS('FORMULARZ OFERTY'!$J$27:$J$1031,'FORMULARZ OFERTY'!$A$27:$A$1031,$A31)</f>
        <v>0</v>
      </c>
      <c r="E31" s="95">
        <f>SUMIFS('FORMULARZ OFERTY'!$K$27:$K$1031,'FORMULARZ OFERTY'!$A$27:$A$1031,$A31)</f>
        <v>0</v>
      </c>
      <c r="F31" s="6"/>
      <c r="G31" s="95">
        <f>SUMIFS('FORMULARZ OFERTY'!$M$27:$M$1031,'FORMULARZ OFERTY'!$A$27:$A$1031,$A31)</f>
        <v>0</v>
      </c>
      <c r="H31" s="95">
        <f>SUMIFS('FORMULARZ OFERTY'!$N$27:$N$1031,'FORMULARZ OFERTY'!$A$27:$A$1031,$A31)</f>
        <v>0</v>
      </c>
      <c r="I31" s="95">
        <f>SUMIFS('FORMULARZ OFERTY'!$O$27:$O$1031,'FORMULARZ OFERTY'!$A$27:$A$1031,$A31)</f>
        <v>0</v>
      </c>
      <c r="J31" s="6"/>
      <c r="K31" s="95">
        <f>SUMIFS('FORMULARZ OFERTY'!$P$27:$P$1031,'FORMULARZ OFERTY'!$A$27:$A$1031,$A31)</f>
        <v>0</v>
      </c>
      <c r="L31" s="95">
        <f>SUMIFS('FORMULARZ OFERTY'!$Q$27:$Q$1031,'FORMULARZ OFERTY'!$A$27:$A$1031,$A31)</f>
        <v>0</v>
      </c>
      <c r="M31" s="95">
        <f>SUMIFS('FORMULARZ OFERTY'!$R$27:$R$1031,'FORMULARZ OFERTY'!$A$27:$A$1031,$A31)</f>
        <v>0</v>
      </c>
    </row>
    <row r="32" spans="1:13" s="58" customFormat="1" ht="16.5">
      <c r="A32" s="58">
        <v>29</v>
      </c>
      <c r="B32" s="6"/>
      <c r="C32" s="95">
        <f>SUMIFS('FORMULARZ OFERTY'!$I$27:$I$1031,'FORMULARZ OFERTY'!$A$27:$A$1031,$A32)</f>
        <v>0</v>
      </c>
      <c r="D32" s="95">
        <f>SUMIFS('FORMULARZ OFERTY'!$J$27:$J$1031,'FORMULARZ OFERTY'!$A$27:$A$1031,$A32)</f>
        <v>0</v>
      </c>
      <c r="E32" s="95">
        <f>SUMIFS('FORMULARZ OFERTY'!$K$27:$K$1031,'FORMULARZ OFERTY'!$A$27:$A$1031,$A32)</f>
        <v>0</v>
      </c>
      <c r="F32" s="6"/>
      <c r="G32" s="95">
        <f>SUMIFS('FORMULARZ OFERTY'!$M$27:$M$1031,'FORMULARZ OFERTY'!$A$27:$A$1031,$A32)</f>
        <v>0</v>
      </c>
      <c r="H32" s="95">
        <f>SUMIFS('FORMULARZ OFERTY'!$N$27:$N$1031,'FORMULARZ OFERTY'!$A$27:$A$1031,$A32)</f>
        <v>0</v>
      </c>
      <c r="I32" s="95">
        <f>SUMIFS('FORMULARZ OFERTY'!$O$27:$O$1031,'FORMULARZ OFERTY'!$A$27:$A$1031,$A32)</f>
        <v>0</v>
      </c>
      <c r="J32" s="6"/>
      <c r="K32" s="95">
        <f>SUMIFS('FORMULARZ OFERTY'!$P$27:$P$1031,'FORMULARZ OFERTY'!$A$27:$A$1031,$A32)</f>
        <v>0</v>
      </c>
      <c r="L32" s="95">
        <f>SUMIFS('FORMULARZ OFERTY'!$Q$27:$Q$1031,'FORMULARZ OFERTY'!$A$27:$A$1031,$A32)</f>
        <v>0</v>
      </c>
      <c r="M32" s="95">
        <f>SUMIFS('FORMULARZ OFERTY'!$R$27:$R$1031,'FORMULARZ OFERTY'!$A$27:$A$1031,$A32)</f>
        <v>0</v>
      </c>
    </row>
    <row r="33" spans="1:13" s="58" customFormat="1" ht="16.5">
      <c r="A33" s="58">
        <v>30</v>
      </c>
      <c r="B33" s="6"/>
      <c r="C33" s="95">
        <f>SUMIFS('FORMULARZ OFERTY'!$I$27:$I$1031,'FORMULARZ OFERTY'!$A$27:$A$1031,$A33)</f>
        <v>0</v>
      </c>
      <c r="D33" s="95">
        <f>SUMIFS('FORMULARZ OFERTY'!$J$27:$J$1031,'FORMULARZ OFERTY'!$A$27:$A$1031,$A33)</f>
        <v>0</v>
      </c>
      <c r="E33" s="95">
        <f>SUMIFS('FORMULARZ OFERTY'!$K$27:$K$1031,'FORMULARZ OFERTY'!$A$27:$A$1031,$A33)</f>
        <v>0</v>
      </c>
      <c r="F33" s="6"/>
      <c r="G33" s="95">
        <f>SUMIFS('FORMULARZ OFERTY'!$M$27:$M$1031,'FORMULARZ OFERTY'!$A$27:$A$1031,$A33)</f>
        <v>0</v>
      </c>
      <c r="H33" s="95">
        <f>SUMIFS('FORMULARZ OFERTY'!$N$27:$N$1031,'FORMULARZ OFERTY'!$A$27:$A$1031,$A33)</f>
        <v>0</v>
      </c>
      <c r="I33" s="95">
        <f>SUMIFS('FORMULARZ OFERTY'!$O$27:$O$1031,'FORMULARZ OFERTY'!$A$27:$A$1031,$A33)</f>
        <v>0</v>
      </c>
      <c r="J33" s="6"/>
      <c r="K33" s="95">
        <f>SUMIFS('FORMULARZ OFERTY'!$P$27:$P$1031,'FORMULARZ OFERTY'!$A$27:$A$1031,$A33)</f>
        <v>0</v>
      </c>
      <c r="L33" s="95">
        <f>SUMIFS('FORMULARZ OFERTY'!$Q$27:$Q$1031,'FORMULARZ OFERTY'!$A$27:$A$1031,$A33)</f>
        <v>0</v>
      </c>
      <c r="M33" s="95">
        <f>SUMIFS('FORMULARZ OFERTY'!$R$27:$R$1031,'FORMULARZ OFERTY'!$A$27:$A$1031,$A33)</f>
        <v>0</v>
      </c>
    </row>
    <row r="34" spans="1:13" hidden="1">
      <c r="C34" s="94"/>
      <c r="D34" s="94"/>
      <c r="E34" s="94"/>
      <c r="F34" s="94"/>
      <c r="G34" s="94"/>
      <c r="H34" s="94"/>
      <c r="I34" s="94"/>
      <c r="K34" s="94"/>
      <c r="L34" s="94"/>
      <c r="M34" s="94"/>
    </row>
    <row r="35" spans="1:13" hidden="1">
      <c r="C35" s="94"/>
      <c r="D35" s="94"/>
      <c r="E35" s="94"/>
      <c r="F35" s="94"/>
      <c r="G35" s="94"/>
      <c r="H35" s="94"/>
      <c r="I35" s="94"/>
      <c r="K35" s="94"/>
      <c r="L35" s="94"/>
      <c r="M35" s="94"/>
    </row>
    <row r="36" spans="1:13" hidden="1">
      <c r="C36" s="94"/>
      <c r="D36" s="94"/>
      <c r="E36" s="94"/>
      <c r="F36" s="94"/>
      <c r="G36" s="94"/>
      <c r="H36" s="94"/>
      <c r="I36" s="94"/>
      <c r="K36" s="94"/>
      <c r="L36" s="94"/>
      <c r="M36" s="94"/>
    </row>
    <row r="37" spans="1:13" hidden="1">
      <c r="C37" s="94"/>
      <c r="D37" s="94"/>
      <c r="E37" s="94"/>
      <c r="F37" s="94"/>
      <c r="G37" s="94"/>
      <c r="H37" s="94"/>
      <c r="I37" s="94"/>
      <c r="K37" s="94"/>
      <c r="L37" s="94"/>
      <c r="M37" s="94"/>
    </row>
    <row r="38" spans="1:13" hidden="1">
      <c r="C38" s="94"/>
      <c r="D38" s="94"/>
      <c r="E38" s="94"/>
      <c r="F38" s="94"/>
      <c r="G38" s="94"/>
      <c r="H38" s="94"/>
      <c r="I38" s="94"/>
      <c r="K38" s="94"/>
      <c r="L38" s="94"/>
      <c r="M38" s="94"/>
    </row>
    <row r="39" spans="1:13" hidden="1">
      <c r="C39" s="94"/>
      <c r="D39" s="94"/>
      <c r="E39" s="94"/>
      <c r="F39" s="94"/>
      <c r="G39" s="94"/>
      <c r="H39" s="94"/>
      <c r="I39" s="94"/>
      <c r="K39" s="94"/>
      <c r="L39" s="94"/>
      <c r="M39" s="94"/>
    </row>
    <row r="40" spans="1:13" hidden="1">
      <c r="C40" s="94"/>
      <c r="D40" s="94"/>
      <c r="E40" s="94"/>
      <c r="F40" s="94"/>
      <c r="G40" s="94"/>
      <c r="H40" s="94"/>
      <c r="I40" s="94"/>
      <c r="K40" s="94"/>
      <c r="L40" s="94"/>
      <c r="M40" s="94"/>
    </row>
    <row r="41" spans="1:13" hidden="1">
      <c r="C41" s="94"/>
      <c r="D41" s="94"/>
      <c r="E41" s="94"/>
      <c r="F41" s="94"/>
      <c r="G41" s="94"/>
      <c r="H41" s="94"/>
      <c r="I41" s="94"/>
      <c r="K41" s="94"/>
      <c r="L41" s="94"/>
      <c r="M41" s="94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P4" sqref="P4"/>
    </sheetView>
  </sheetViews>
  <sheetFormatPr defaultColWidth="0" defaultRowHeight="12.75" zeroHeight="1"/>
  <cols>
    <col min="1" max="1" width="5.28515625" style="102" customWidth="1"/>
    <col min="2" max="2" width="1.7109375" style="102" customWidth="1"/>
    <col min="3" max="3" width="5.140625" style="88" customWidth="1"/>
    <col min="4" max="4" width="1.7109375" style="88" customWidth="1"/>
    <col min="5" max="5" width="14.7109375" style="88" customWidth="1"/>
    <col min="6" max="6" width="1.7109375" style="88" customWidth="1"/>
    <col min="7" max="7" width="34.7109375" style="88" customWidth="1"/>
    <col min="8" max="8" width="1.7109375" style="88" customWidth="1"/>
    <col min="9" max="9" width="39" style="88" customWidth="1"/>
    <col min="10" max="10" width="1.7109375" style="88" customWidth="1"/>
    <col min="11" max="11" width="3.42578125" style="88" customWidth="1"/>
    <col min="12" max="12" width="13.140625" style="88" customWidth="1"/>
    <col min="13" max="13" width="1.7109375" style="88" customWidth="1"/>
    <col min="14" max="14" width="5.140625" style="88" customWidth="1"/>
    <col min="15" max="23" width="18" style="88" customWidth="1"/>
    <col min="24" max="24" width="9.140625" style="88" customWidth="1"/>
    <col min="25" max="16384" width="9.140625" style="88" hidden="1"/>
  </cols>
  <sheetData>
    <row r="1" spans="1:23" ht="13.5">
      <c r="A1" s="101" t="s">
        <v>102</v>
      </c>
      <c r="C1" s="103" t="s">
        <v>10</v>
      </c>
      <c r="E1" s="103" t="s">
        <v>12</v>
      </c>
      <c r="G1" s="103" t="s">
        <v>30</v>
      </c>
      <c r="I1" s="103" t="s">
        <v>40</v>
      </c>
      <c r="K1" s="104" t="s">
        <v>101</v>
      </c>
      <c r="L1" s="103" t="s">
        <v>100</v>
      </c>
      <c r="N1" s="111" t="s">
        <v>103</v>
      </c>
      <c r="O1" s="88" t="s">
        <v>104</v>
      </c>
      <c r="P1" s="88" t="s">
        <v>105</v>
      </c>
      <c r="Q1" s="88" t="s">
        <v>106</v>
      </c>
      <c r="R1" s="88" t="s">
        <v>107</v>
      </c>
      <c r="S1" s="88" t="s">
        <v>108</v>
      </c>
      <c r="T1" s="88" t="s">
        <v>109</v>
      </c>
      <c r="U1" s="88" t="s">
        <v>110</v>
      </c>
      <c r="V1" s="88" t="s">
        <v>111</v>
      </c>
      <c r="W1" s="88" t="s">
        <v>112</v>
      </c>
    </row>
    <row r="2" spans="1:23" ht="13.5" customHeight="1">
      <c r="A2" s="105">
        <v>1</v>
      </c>
      <c r="C2" s="105" t="s">
        <v>8</v>
      </c>
      <c r="E2" s="105" t="s">
        <v>13</v>
      </c>
      <c r="G2" s="105" t="s">
        <v>31</v>
      </c>
      <c r="I2" s="106" t="s">
        <v>43</v>
      </c>
      <c r="K2" s="107" t="s">
        <v>69</v>
      </c>
      <c r="L2" s="105" t="s">
        <v>85</v>
      </c>
      <c r="O2" s="88" t="s">
        <v>8</v>
      </c>
      <c r="P2" s="88" t="s">
        <v>8</v>
      </c>
      <c r="Q2" s="88" t="s">
        <v>113</v>
      </c>
      <c r="R2" s="88" t="s">
        <v>113</v>
      </c>
      <c r="S2" s="88" t="s">
        <v>113</v>
      </c>
      <c r="T2" s="88" t="s">
        <v>113</v>
      </c>
      <c r="U2" s="88" t="s">
        <v>113</v>
      </c>
      <c r="V2" s="88" t="s">
        <v>113</v>
      </c>
      <c r="W2" s="88" t="s">
        <v>113</v>
      </c>
    </row>
    <row r="3" spans="1:23" ht="13.5" customHeight="1">
      <c r="A3" s="106">
        <v>2</v>
      </c>
      <c r="C3" s="108" t="s">
        <v>9</v>
      </c>
      <c r="E3" s="106" t="s">
        <v>14</v>
      </c>
      <c r="G3" s="106" t="s">
        <v>32</v>
      </c>
      <c r="I3" s="106" t="s">
        <v>44</v>
      </c>
      <c r="K3" s="108" t="s">
        <v>70</v>
      </c>
      <c r="L3" s="106" t="s">
        <v>86</v>
      </c>
      <c r="O3" s="88" t="s">
        <v>9</v>
      </c>
      <c r="P3" s="88" t="s">
        <v>9</v>
      </c>
      <c r="Q3" s="88" t="s">
        <v>113</v>
      </c>
      <c r="R3" s="88" t="s">
        <v>113</v>
      </c>
      <c r="S3" s="88" t="s">
        <v>113</v>
      </c>
      <c r="T3" s="88" t="s">
        <v>113</v>
      </c>
      <c r="U3" s="88" t="s">
        <v>113</v>
      </c>
      <c r="V3" s="88" t="s">
        <v>113</v>
      </c>
      <c r="W3" s="88" t="s">
        <v>113</v>
      </c>
    </row>
    <row r="4" spans="1:23" ht="13.5" customHeight="1">
      <c r="A4" s="106">
        <v>3</v>
      </c>
      <c r="E4" s="106" t="s">
        <v>15</v>
      </c>
      <c r="G4" s="106" t="s">
        <v>33</v>
      </c>
      <c r="I4" s="106" t="s">
        <v>53</v>
      </c>
      <c r="R4" s="88" t="s">
        <v>113</v>
      </c>
      <c r="S4" s="88" t="s">
        <v>113</v>
      </c>
      <c r="T4" s="88" t="s">
        <v>113</v>
      </c>
      <c r="U4" s="88" t="s">
        <v>113</v>
      </c>
      <c r="V4" s="88" t="s">
        <v>113</v>
      </c>
      <c r="W4" s="88" t="s">
        <v>113</v>
      </c>
    </row>
    <row r="5" spans="1:23" ht="13.5" customHeight="1">
      <c r="A5" s="106">
        <v>4</v>
      </c>
      <c r="E5" s="106" t="s">
        <v>16</v>
      </c>
      <c r="G5" s="106" t="s">
        <v>34</v>
      </c>
      <c r="I5" s="106" t="s">
        <v>54</v>
      </c>
      <c r="R5" s="88" t="s">
        <v>113</v>
      </c>
      <c r="S5" s="88" t="s">
        <v>113</v>
      </c>
      <c r="T5" s="88" t="s">
        <v>113</v>
      </c>
      <c r="U5" s="88" t="s">
        <v>113</v>
      </c>
      <c r="V5" s="88" t="s">
        <v>113</v>
      </c>
      <c r="W5" s="88" t="s">
        <v>113</v>
      </c>
    </row>
    <row r="6" spans="1:23" ht="13.5" customHeight="1">
      <c r="A6" s="106">
        <v>5</v>
      </c>
      <c r="E6" s="106" t="s">
        <v>17</v>
      </c>
      <c r="G6" s="106" t="s">
        <v>35</v>
      </c>
      <c r="I6" s="106" t="s">
        <v>55</v>
      </c>
    </row>
    <row r="7" spans="1:23" ht="13.5" customHeight="1">
      <c r="A7" s="106">
        <v>6</v>
      </c>
      <c r="E7" s="106" t="s">
        <v>18</v>
      </c>
      <c r="G7" s="108" t="s">
        <v>36</v>
      </c>
      <c r="I7" s="106" t="s">
        <v>46</v>
      </c>
    </row>
    <row r="8" spans="1:23" ht="13.5" customHeight="1">
      <c r="A8" s="106">
        <v>7</v>
      </c>
      <c r="E8" s="106" t="s">
        <v>19</v>
      </c>
      <c r="G8" s="109"/>
      <c r="I8" s="106" t="s">
        <v>47</v>
      </c>
    </row>
    <row r="9" spans="1:23" ht="13.5" customHeight="1">
      <c r="A9" s="106">
        <v>8</v>
      </c>
      <c r="E9" s="106" t="s">
        <v>20</v>
      </c>
      <c r="G9" s="109"/>
      <c r="I9" s="106" t="s">
        <v>48</v>
      </c>
    </row>
    <row r="10" spans="1:23" ht="13.5" customHeight="1">
      <c r="A10" s="106">
        <v>9</v>
      </c>
      <c r="E10" s="106" t="s">
        <v>21</v>
      </c>
      <c r="G10" s="109"/>
      <c r="I10" s="106" t="s">
        <v>49</v>
      </c>
    </row>
    <row r="11" spans="1:23" ht="13.5" customHeight="1">
      <c r="A11" s="106">
        <v>10</v>
      </c>
      <c r="E11" s="106" t="s">
        <v>22</v>
      </c>
      <c r="G11" s="109"/>
      <c r="I11" s="106" t="s">
        <v>45</v>
      </c>
    </row>
    <row r="12" spans="1:23" ht="13.5" customHeight="1">
      <c r="A12" s="106">
        <v>11</v>
      </c>
      <c r="E12" s="106" t="s">
        <v>23</v>
      </c>
      <c r="G12" s="109"/>
      <c r="I12" s="106" t="s">
        <v>50</v>
      </c>
    </row>
    <row r="13" spans="1:23" ht="13.5" customHeight="1">
      <c r="A13" s="106">
        <v>12</v>
      </c>
      <c r="E13" s="106" t="s">
        <v>24</v>
      </c>
      <c r="G13" s="109"/>
      <c r="I13" s="88" t="s">
        <v>51</v>
      </c>
    </row>
    <row r="14" spans="1:23" ht="13.5" customHeight="1">
      <c r="A14" s="106">
        <v>13</v>
      </c>
      <c r="E14" s="106" t="s">
        <v>25</v>
      </c>
      <c r="G14" s="109"/>
      <c r="I14" s="108" t="s">
        <v>52</v>
      </c>
    </row>
    <row r="15" spans="1:23" ht="13.5" customHeight="1">
      <c r="A15" s="106">
        <v>14</v>
      </c>
      <c r="E15" s="106" t="s">
        <v>26</v>
      </c>
      <c r="G15" s="109"/>
      <c r="I15" s="109"/>
    </row>
    <row r="16" spans="1:23" ht="13.5" customHeight="1">
      <c r="A16" s="106">
        <v>15</v>
      </c>
      <c r="E16" s="106" t="s">
        <v>27</v>
      </c>
      <c r="G16" s="109"/>
      <c r="I16" s="109"/>
    </row>
    <row r="17" spans="1:10" ht="13.5" customHeight="1">
      <c r="A17" s="106">
        <v>16</v>
      </c>
      <c r="E17" s="108" t="s">
        <v>28</v>
      </c>
      <c r="G17" s="109"/>
      <c r="I17" s="109"/>
    </row>
    <row r="18" spans="1:10" ht="13.5" customHeight="1">
      <c r="A18" s="106">
        <v>17</v>
      </c>
      <c r="E18" s="109"/>
      <c r="G18" s="109"/>
      <c r="I18" s="109"/>
    </row>
    <row r="19" spans="1:10" ht="13.5" customHeight="1">
      <c r="A19" s="106">
        <v>18</v>
      </c>
      <c r="C19" s="109"/>
      <c r="D19" s="109"/>
      <c r="E19" s="109"/>
      <c r="F19" s="109"/>
      <c r="G19" s="109"/>
      <c r="H19" s="109"/>
      <c r="I19" s="109"/>
      <c r="J19" s="109"/>
    </row>
    <row r="20" spans="1:10" ht="13.5" customHeight="1">
      <c r="A20" s="106">
        <v>19</v>
      </c>
      <c r="C20" s="109"/>
      <c r="D20" s="109"/>
      <c r="E20" s="109"/>
      <c r="F20" s="109"/>
      <c r="G20" s="109"/>
      <c r="H20" s="109"/>
      <c r="I20" s="109"/>
      <c r="J20" s="109"/>
    </row>
    <row r="21" spans="1:10" ht="13.5" customHeight="1">
      <c r="A21" s="106">
        <v>20</v>
      </c>
      <c r="C21" s="109"/>
      <c r="D21" s="109"/>
      <c r="E21" s="109"/>
      <c r="F21" s="109"/>
      <c r="G21" s="109"/>
      <c r="H21" s="109"/>
      <c r="I21" s="109"/>
      <c r="J21" s="109"/>
    </row>
    <row r="22" spans="1:10" ht="12" customHeight="1">
      <c r="A22" s="106">
        <v>21</v>
      </c>
      <c r="C22" s="109"/>
      <c r="D22" s="109"/>
      <c r="E22" s="109"/>
      <c r="F22" s="109"/>
      <c r="G22" s="109"/>
      <c r="H22" s="109"/>
      <c r="I22" s="109"/>
      <c r="J22" s="109"/>
    </row>
    <row r="23" spans="1:10" ht="12" customHeight="1">
      <c r="A23" s="106">
        <v>22</v>
      </c>
      <c r="C23" s="109"/>
      <c r="D23" s="109"/>
      <c r="E23" s="109"/>
      <c r="F23" s="109"/>
      <c r="G23" s="109"/>
      <c r="H23" s="109"/>
      <c r="I23" s="109"/>
      <c r="J23" s="109"/>
    </row>
    <row r="24" spans="1:10" ht="12" customHeight="1">
      <c r="A24" s="106">
        <v>23</v>
      </c>
      <c r="C24" s="109"/>
      <c r="D24" s="109"/>
      <c r="E24" s="109"/>
      <c r="F24" s="109"/>
      <c r="G24" s="109"/>
      <c r="H24" s="109"/>
      <c r="I24" s="109"/>
      <c r="J24" s="109"/>
    </row>
    <row r="25" spans="1:10" ht="12" customHeight="1">
      <c r="A25" s="106">
        <v>24</v>
      </c>
      <c r="C25" s="109"/>
      <c r="D25" s="109"/>
      <c r="E25" s="109"/>
      <c r="F25" s="109"/>
      <c r="G25" s="109"/>
      <c r="H25" s="109"/>
      <c r="I25" s="109"/>
      <c r="J25" s="109"/>
    </row>
    <row r="26" spans="1:10" ht="12" customHeight="1">
      <c r="A26" s="106">
        <v>25</v>
      </c>
      <c r="C26" s="109"/>
      <c r="D26" s="109"/>
      <c r="E26" s="109"/>
      <c r="F26" s="109"/>
      <c r="G26" s="109"/>
      <c r="H26" s="109"/>
      <c r="I26" s="109"/>
      <c r="J26" s="109"/>
    </row>
    <row r="27" spans="1:10" ht="12" customHeight="1">
      <c r="A27" s="106">
        <v>26</v>
      </c>
      <c r="C27" s="109"/>
      <c r="D27" s="109"/>
      <c r="E27" s="109"/>
      <c r="F27" s="109"/>
      <c r="G27" s="109"/>
      <c r="H27" s="109"/>
      <c r="I27" s="109"/>
      <c r="J27" s="109"/>
    </row>
    <row r="28" spans="1:10" ht="12" customHeight="1">
      <c r="A28" s="106">
        <v>27</v>
      </c>
      <c r="C28" s="109"/>
      <c r="D28" s="109"/>
      <c r="E28" s="109"/>
      <c r="F28" s="109"/>
      <c r="G28" s="109"/>
      <c r="H28" s="109"/>
      <c r="I28" s="109"/>
      <c r="J28" s="109"/>
    </row>
    <row r="29" spans="1:10" ht="12" customHeight="1">
      <c r="A29" s="106">
        <v>28</v>
      </c>
      <c r="C29" s="109"/>
      <c r="D29" s="109"/>
      <c r="E29" s="109"/>
      <c r="F29" s="109"/>
      <c r="G29" s="109"/>
      <c r="H29" s="109"/>
      <c r="I29" s="109"/>
      <c r="J29" s="109"/>
    </row>
    <row r="30" spans="1:10" ht="12" customHeight="1">
      <c r="A30" s="106">
        <v>29</v>
      </c>
      <c r="C30" s="109"/>
      <c r="D30" s="109"/>
      <c r="E30" s="109"/>
      <c r="F30" s="109"/>
      <c r="G30" s="109"/>
      <c r="H30" s="109"/>
      <c r="I30" s="109"/>
      <c r="J30" s="109"/>
    </row>
    <row r="31" spans="1:10" ht="12" customHeight="1">
      <c r="A31" s="106">
        <v>30</v>
      </c>
      <c r="C31" s="109"/>
      <c r="D31" s="109"/>
      <c r="F31" s="109"/>
      <c r="H31" s="109"/>
      <c r="J31" s="109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wlGyPcVPmIVUPoqZNXGhOdMXirf3Wzko3vwsU6t9CuMp+MrhypUBa36AHDCFcRDJXUQpoYi+JLuPBU5pF/SRNw==" saltValue="Pd6198L7uT3HZA7ssn9i/g==" spinCount="100000" sheet="1" objects="1" scenarios="1"/>
  <conditionalFormatting sqref="C1:K3 A2:A31 K31:L1048576 K9:K30 C4:J1048576 M1:XFD1048576">
    <cfRule type="containsBlanks" dxfId="9" priority="13">
      <formula>LEN(TRIM(A1))=0</formula>
    </cfRule>
  </conditionalFormatting>
  <conditionalFormatting sqref="L9:L21 L1:L3">
    <cfRule type="containsBlanks" dxfId="8" priority="12">
      <formula>LEN(TRIM(L1))=0</formula>
    </cfRule>
  </conditionalFormatting>
  <conditionalFormatting sqref="K4:K6">
    <cfRule type="containsBlanks" dxfId="7" priority="11">
      <formula>LEN(TRIM(K4))=0</formula>
    </cfRule>
  </conditionalFormatting>
  <conditionalFormatting sqref="L4:L6">
    <cfRule type="containsBlanks" dxfId="6" priority="10">
      <formula>LEN(TRIM(L4))=0</formula>
    </cfRule>
  </conditionalFormatting>
  <conditionalFormatting sqref="K7:K8">
    <cfRule type="containsBlanks" dxfId="5" priority="9">
      <formula>LEN(TRIM(K7))=0</formula>
    </cfRule>
  </conditionalFormatting>
  <conditionalFormatting sqref="L7:L8">
    <cfRule type="containsBlanks" dxfId="4" priority="8">
      <formula>LEN(TRIM(L7))=0</formula>
    </cfRule>
  </conditionalFormatting>
  <conditionalFormatting sqref="L22:L30">
    <cfRule type="containsBlanks" dxfId="3" priority="5">
      <formula>LEN(TRIM(L22))=0</formula>
    </cfRule>
  </conditionalFormatting>
  <conditionalFormatting sqref="A1">
    <cfRule type="containsBlanks" dxfId="2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1CAF024-E0DA-4DE9-B9B1-166166E95F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Nowak Anna Teresa</cp:lastModifiedBy>
  <cp:lastPrinted>2024-11-06T09:02:17Z</cp:lastPrinted>
  <dcterms:created xsi:type="dcterms:W3CDTF">2022-06-10T12:26:47Z</dcterms:created>
  <dcterms:modified xsi:type="dcterms:W3CDTF">2024-11-21T10:49:42Z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10.11.176.9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