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45" windowWidth="14520" windowHeight="63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3" i="1" l="1"/>
  <c r="F22" i="1"/>
  <c r="F28" i="1" l="1"/>
  <c r="F30" i="1"/>
  <c r="F29" i="1"/>
  <c r="F27" i="1"/>
  <c r="F32" i="1"/>
  <c r="F31" i="1"/>
  <c r="F26" i="1"/>
  <c r="F19" i="1"/>
</calcChain>
</file>

<file path=xl/sharedStrings.xml><?xml version="1.0" encoding="utf-8"?>
<sst xmlns="http://schemas.openxmlformats.org/spreadsheetml/2006/main" count="118" uniqueCount="91">
  <si>
    <t>Lp.</t>
  </si>
  <si>
    <t>Kod pozycji przedmiaru</t>
  </si>
  <si>
    <t>Opis robót</t>
  </si>
  <si>
    <t>J.m.</t>
  </si>
  <si>
    <t>Ilość</t>
  </si>
  <si>
    <t>Cena jedn.                                                                                                                                                                                                   PLN</t>
  </si>
  <si>
    <t>Wartość PLN</t>
  </si>
  <si>
    <t>I. DZIAŁ OGÓLNY</t>
  </si>
  <si>
    <t>1.</t>
  </si>
  <si>
    <t>1;1;1</t>
  </si>
  <si>
    <t>ryczałt</t>
  </si>
  <si>
    <t>2.</t>
  </si>
  <si>
    <t>1;1;2</t>
  </si>
  <si>
    <t>3.</t>
  </si>
  <si>
    <t>1;1;3</t>
  </si>
  <si>
    <t>Koszty ubezpieczeń i zabezpieczenie należytego wykonania umowy</t>
  </si>
  <si>
    <t>4.</t>
  </si>
  <si>
    <t>1;1;4</t>
  </si>
  <si>
    <t>5.</t>
  </si>
  <si>
    <t>1;1;6</t>
  </si>
  <si>
    <t>RAZEM _I - DZIAŁ OGÓLNY:</t>
  </si>
  <si>
    <t xml:space="preserve">II. ROBOTY BUDOWLANE  KANALIZACJA SANITARNA </t>
  </si>
  <si>
    <t>1.Roboty ziemne</t>
  </si>
  <si>
    <t>6.</t>
  </si>
  <si>
    <t>2;1.1;7</t>
  </si>
  <si>
    <t>Humusowanie , wykopy, zasypanie wykopów z zagęszczeniem , odwodnienie wykopu na czas prowadzenia robót</t>
  </si>
  <si>
    <t>mb</t>
  </si>
  <si>
    <t xml:space="preserve">2.Roboty montażowe na rurociągach sanitarnych </t>
  </si>
  <si>
    <t>7.</t>
  </si>
  <si>
    <t>2;2.1;10</t>
  </si>
  <si>
    <r>
      <t xml:space="preserve">Kanały z rur PVC </t>
    </r>
    <r>
      <rPr>
        <sz val="11"/>
        <rFont val="Arial"/>
        <family val="2"/>
        <charset val="238"/>
      </rPr>
      <t>Ø</t>
    </r>
    <r>
      <rPr>
        <sz val="11"/>
        <rFont val="Times New Roman"/>
        <family val="1"/>
        <charset val="238"/>
      </rPr>
      <t xml:space="preserve"> 200 mm</t>
    </r>
  </si>
  <si>
    <t>8.</t>
  </si>
  <si>
    <t>2;2.1;11</t>
  </si>
  <si>
    <r>
      <t xml:space="preserve">Kanały z rur PVC </t>
    </r>
    <r>
      <rPr>
        <sz val="11"/>
        <rFont val="Arial"/>
        <family val="2"/>
        <charset val="238"/>
      </rPr>
      <t>Ø</t>
    </r>
    <r>
      <rPr>
        <sz val="11"/>
        <rFont val="Times New Roman"/>
        <family val="1"/>
        <charset val="238"/>
      </rPr>
      <t xml:space="preserve"> 160 mm</t>
    </r>
  </si>
  <si>
    <t>9.</t>
  </si>
  <si>
    <r>
      <t xml:space="preserve">Studnie rewizyjne z elementów, z tworzywa sztucznego </t>
    </r>
    <r>
      <rPr>
        <sz val="11"/>
        <rFont val="Arial"/>
        <family val="2"/>
        <charset val="238"/>
      </rPr>
      <t>Ø</t>
    </r>
    <r>
      <rPr>
        <sz val="11"/>
        <rFont val="Times New Roman"/>
        <family val="1"/>
        <charset val="238"/>
      </rPr>
      <t xml:space="preserve"> 425mm</t>
    </r>
  </si>
  <si>
    <t>kpl</t>
  </si>
  <si>
    <t>15.</t>
  </si>
  <si>
    <t xml:space="preserve">Rozbiórka warstwy wiążącej nawierzchni asfaltowej grubości 6cm </t>
  </si>
  <si>
    <t>16.</t>
  </si>
  <si>
    <t>17.</t>
  </si>
  <si>
    <t xml:space="preserve">Rozbiórka podbudowy z tłucznia grubości 20 cm </t>
  </si>
  <si>
    <t>18.</t>
  </si>
  <si>
    <t xml:space="preserve">Podbudowa z kruszywa gr.20 cm </t>
  </si>
  <si>
    <t>19.</t>
  </si>
  <si>
    <t>Warstwa wiążąca z betonu asfaltowego gr. 6cm</t>
  </si>
  <si>
    <t xml:space="preserve">Warstwa ścieralna SMA gr. 5cm </t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</si>
  <si>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</si>
  <si>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t xml:space="preserve">RAZEM II - ROBOTY BUDOWLANE </t>
  </si>
  <si>
    <t xml:space="preserve">1.1.Roboty ziemne dla  kanalizacji sanitarnej grawitacyjnej  </t>
  </si>
  <si>
    <t>2.1.Kanalizacji grawitacyjna</t>
  </si>
  <si>
    <t>3.Rozbiórka i odtworzenie nawierzchni</t>
  </si>
  <si>
    <t>1. Wymagania ogólne</t>
  </si>
  <si>
    <t>Koszt prowadzenia nadzoru autorskiego</t>
  </si>
  <si>
    <t>Projekt wykonawczy (wielobranżowy projekt budowlano-wykonawczy) oraz pozostałe dokumenty niezbędne do realizacji zadania</t>
  </si>
  <si>
    <t>1;1;5</t>
  </si>
  <si>
    <t>1;1;7</t>
  </si>
  <si>
    <t>10.</t>
  </si>
  <si>
    <t>11.</t>
  </si>
  <si>
    <t>2;2.1;9</t>
  </si>
  <si>
    <t>12.</t>
  </si>
  <si>
    <t>13.</t>
  </si>
  <si>
    <t>2;3;12</t>
  </si>
  <si>
    <t>2;3;13</t>
  </si>
  <si>
    <t>2;3;15</t>
  </si>
  <si>
    <t>2;3;16</t>
  </si>
  <si>
    <t>2;3;17</t>
  </si>
  <si>
    <t>2;3;18</t>
  </si>
  <si>
    <t>2;3;19</t>
  </si>
  <si>
    <t>Tablice: informacyjna  i organizacja robót, zaplecze Wykonawcy</t>
  </si>
  <si>
    <t>Wykonanie i uzgodnienie projektów organizacji ruchu, opłaty za zajęcie  pasa drogowego i innych terenów</t>
  </si>
  <si>
    <t xml:space="preserve">Obsługa geodezyjna budowy z wykonaniem geodezyjnego pomiaru powykonawczego oraz geodezyjnej dokumentacji powykonawczej w formie graficznej , jak i cyfrowej </t>
  </si>
  <si>
    <t>Projekt budowlany oraz uzyskanie pozwolenia na budowę wraz z wszystkimi niezbędnymi uzgodnieniami</t>
  </si>
  <si>
    <t>Rozbiórka warstwy ścieralnej nawierzchni asfaltowej grubości 5cm</t>
  </si>
  <si>
    <t>Warstwa odsączająca z piasku gr. 55 cm</t>
  </si>
  <si>
    <t>PRZEDMIAR ROBÓT</t>
  </si>
  <si>
    <t>"Rozbudowa sieci kanalizacji sanitarnej w Milikowie – część 2"</t>
  </si>
  <si>
    <t>Kod / PFU / WWiORB</t>
  </si>
  <si>
    <t>PFU-2, WW-00.00</t>
  </si>
  <si>
    <t>PFU-2, WW-00.00, WW-01.01</t>
  </si>
  <si>
    <t>PFU-1, PFU-2, WW-00.00</t>
  </si>
  <si>
    <t>PFU-2, WW-02.01</t>
  </si>
  <si>
    <t>PFU-2, WW-04.01</t>
  </si>
  <si>
    <t>PFU-2, WW-02.01, WW-03.01</t>
  </si>
  <si>
    <t>III. Budowa przyłączy kanalizacyjnych  (CPV: 45100000-8, 45232410-9)</t>
  </si>
  <si>
    <t>24.</t>
  </si>
  <si>
    <t>3;24</t>
  </si>
  <si>
    <t>Wykonanie kompletnego przyłącza kanalizacyjnego w tym:
- Montaż rurociągów PVC o śr. 160 mm - wraz z niezbędnymi robotami tymczasowymi i towarzyszącymi oraz przywróceniem terenu do stanu pierwotnego
-Montaż kompletnych studni kanalizacyjnych PVC o śr. 425 mm, wraz z niezbędnymi robotami tymczasowymi i towarzyszącymi
- Połączenie z instalacją wewnętrzną przyłącza kanalizacyjnego</t>
  </si>
  <si>
    <t>kpl.</t>
  </si>
  <si>
    <t>Razem III</t>
  </si>
  <si>
    <t>RAZEM I+II +III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</si>
</sst>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vertAlign val="superscript"/>
      <sz val="1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0" fontId="2" fillId="0" borderId="9" xfId="0" applyFont="1" applyBorder="1" applyAlignment="1">
      <alignment horizontal="left" vertical="center" wrapText="1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0" fillId="0" borderId="9" xfId="0" applyBorder="1" applyAlignment="1">
      <alignment wrapText="1"/>
    </xf>
    <xf numFmtId="4" fontId="2" fillId="0" borderId="2" xfId="0" applyNumberFormat="1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vertical="center"/>
    </xf>
    <xf numFmtId="4" fontId="2" fillId="0" borderId="3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2" borderId="11" xfId="0" applyFont="1" applyFill="1" applyBorder="1" applyAlignment="1"/>
    <xf numFmtId="0" fontId="4" fillId="2" borderId="1" xfId="0" applyFont="1" applyFill="1" applyBorder="1" applyAlignment="1"/>
    <xf numFmtId="0" fontId="4" fillId="2" borderId="12" xfId="0" applyFont="1" applyFill="1" applyBorder="1" applyAlignment="1"/>
    <xf numFmtId="2" fontId="4" fillId="2" borderId="5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4" fillId="3" borderId="6" xfId="0" applyNumberFormat="1" applyFont="1" applyFill="1" applyBorder="1" applyAlignment="1"/>
    <xf numFmtId="2" fontId="4" fillId="3" borderId="7" xfId="0" applyNumberFormat="1" applyFont="1" applyFill="1" applyBorder="1" applyAlignment="1">
      <alignment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4" fontId="7" fillId="0" borderId="2" xfId="0" applyNumberFormat="1" applyFont="1" applyBorder="1"/>
    <xf numFmtId="4" fontId="7" fillId="0" borderId="3" xfId="0" applyNumberFormat="1" applyFont="1" applyBorder="1"/>
    <xf numFmtId="4" fontId="4" fillId="2" borderId="5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wrapText="1"/>
    </xf>
    <xf numFmtId="4" fontId="4" fillId="3" borderId="12" xfId="0" applyNumberFormat="1" applyFont="1" applyFill="1" applyBorder="1" applyAlignment="1">
      <alignment wrapText="1"/>
    </xf>
    <xf numFmtId="4" fontId="4" fillId="0" borderId="9" xfId="0" applyNumberFormat="1" applyFont="1" applyBorder="1" applyAlignment="1"/>
    <xf numFmtId="4" fontId="4" fillId="0" borderId="10" xfId="0" applyNumberFormat="1" applyFont="1" applyBorder="1" applyAlignment="1"/>
    <xf numFmtId="4" fontId="4" fillId="0" borderId="9" xfId="0" applyNumberFormat="1" applyFont="1" applyFill="1" applyBorder="1" applyAlignment="1"/>
    <xf numFmtId="4" fontId="4" fillId="0" borderId="10" xfId="0" applyNumberFormat="1" applyFont="1" applyFill="1" applyBorder="1" applyAlignment="1"/>
    <xf numFmtId="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" fontId="4" fillId="0" borderId="3" xfId="0" applyNumberFormat="1" applyFont="1" applyBorder="1" applyAlignment="1"/>
    <xf numFmtId="4" fontId="3" fillId="3" borderId="16" xfId="0" applyNumberFormat="1" applyFont="1" applyFill="1" applyBorder="1" applyAlignment="1">
      <alignment vertical="center"/>
    </xf>
    <xf numFmtId="4" fontId="3" fillId="3" borderId="17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8" fillId="0" borderId="0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0" fillId="4" borderId="22" xfId="1" applyFont="1" applyFill="1" applyBorder="1" applyAlignment="1">
      <alignment horizontal="left" vertical="center"/>
    </xf>
    <xf numFmtId="0" fontId="11" fillId="4" borderId="0" xfId="0" applyFont="1" applyFill="1"/>
    <xf numFmtId="0" fontId="10" fillId="4" borderId="23" xfId="1" applyFont="1" applyFill="1" applyBorder="1" applyAlignment="1">
      <alignment horizontal="left" vertical="center" wrapText="1"/>
    </xf>
    <xf numFmtId="4" fontId="11" fillId="4" borderId="23" xfId="1" applyNumberFormat="1" applyFont="1" applyFill="1" applyBorder="1" applyAlignment="1">
      <alignment horizontal="left" vertical="center"/>
    </xf>
    <xf numFmtId="4" fontId="10" fillId="4" borderId="23" xfId="1" applyNumberFormat="1" applyFont="1" applyFill="1" applyBorder="1" applyAlignment="1">
      <alignment horizontal="center" vertical="center" wrapText="1"/>
    </xf>
    <xf numFmtId="4" fontId="10" fillId="4" borderId="24" xfId="1" applyNumberFormat="1" applyFont="1" applyFill="1" applyBorder="1" applyAlignment="1">
      <alignment vertical="center"/>
    </xf>
    <xf numFmtId="0" fontId="11" fillId="0" borderId="0" xfId="0" applyFont="1"/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4" fontId="11" fillId="0" borderId="25" xfId="0" applyNumberFormat="1" applyFont="1" applyBorder="1" applyAlignment="1">
      <alignment horizontal="center" vertical="center"/>
    </xf>
    <xf numFmtId="4" fontId="12" fillId="0" borderId="25" xfId="0" quotePrefix="1" applyNumberFormat="1" applyFont="1" applyBorder="1" applyAlignment="1">
      <alignment horizontal="center" vertical="center" textRotation="90"/>
    </xf>
    <xf numFmtId="4" fontId="11" fillId="0" borderId="2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4" borderId="22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vertical="center"/>
    </xf>
    <xf numFmtId="0" fontId="10" fillId="4" borderId="23" xfId="0" applyFont="1" applyFill="1" applyBorder="1" applyAlignment="1">
      <alignment horizontal="right" vertical="center"/>
    </xf>
    <xf numFmtId="4" fontId="11" fillId="4" borderId="23" xfId="0" applyNumberFormat="1" applyFont="1" applyFill="1" applyBorder="1" applyAlignment="1">
      <alignment horizontal="right" vertical="center"/>
    </xf>
    <xf numFmtId="4" fontId="10" fillId="4" borderId="23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vertical="center"/>
    </xf>
    <xf numFmtId="0" fontId="11" fillId="0" borderId="0" xfId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L35" sqref="L35"/>
    </sheetView>
  </sheetViews>
  <sheetFormatPr defaultRowHeight="15" x14ac:dyDescent="0.25"/>
  <cols>
    <col min="2" max="2" width="12.5703125" customWidth="1"/>
    <col min="3" max="3" width="17.5703125" customWidth="1"/>
    <col min="4" max="4" width="43.5703125" customWidth="1"/>
    <col min="8" max="8" width="13.42578125" customWidth="1"/>
  </cols>
  <sheetData>
    <row r="1" spans="1:8" x14ac:dyDescent="0.25">
      <c r="A1" s="64" t="s">
        <v>75</v>
      </c>
      <c r="B1" s="65"/>
      <c r="C1" s="65"/>
      <c r="D1" s="65"/>
      <c r="E1" s="65"/>
      <c r="F1" s="65"/>
      <c r="G1" s="65"/>
      <c r="H1" s="65"/>
    </row>
    <row r="2" spans="1:8" x14ac:dyDescent="0.25">
      <c r="A2" s="66" t="s">
        <v>76</v>
      </c>
      <c r="B2" s="65"/>
      <c r="C2" s="65"/>
      <c r="D2" s="65"/>
      <c r="E2" s="65"/>
      <c r="F2" s="65"/>
      <c r="G2" s="65"/>
      <c r="H2" s="65"/>
    </row>
    <row r="3" spans="1:8" x14ac:dyDescent="0.25">
      <c r="A3" s="64"/>
      <c r="B3" s="65"/>
      <c r="C3" s="65"/>
      <c r="D3" s="65"/>
      <c r="E3" s="65"/>
      <c r="F3" s="65"/>
      <c r="G3" s="65"/>
      <c r="H3" s="65"/>
    </row>
    <row r="4" spans="1:8" ht="45" x14ac:dyDescent="0.25">
      <c r="A4" s="68" t="s">
        <v>0</v>
      </c>
      <c r="B4" s="69" t="s">
        <v>1</v>
      </c>
      <c r="C4" s="69" t="s">
        <v>77</v>
      </c>
      <c r="D4" s="69" t="s">
        <v>2</v>
      </c>
      <c r="E4" s="69" t="s">
        <v>3</v>
      </c>
      <c r="F4" s="69" t="s">
        <v>4</v>
      </c>
      <c r="G4" s="69" t="s">
        <v>5</v>
      </c>
      <c r="H4" s="70" t="s">
        <v>6</v>
      </c>
    </row>
    <row r="5" spans="1:8" x14ac:dyDescent="0.25">
      <c r="A5" s="67">
        <v>1</v>
      </c>
      <c r="B5" s="67">
        <v>2</v>
      </c>
      <c r="C5" s="67">
        <v>3</v>
      </c>
      <c r="D5" s="67">
        <v>3</v>
      </c>
      <c r="E5" s="67">
        <v>5</v>
      </c>
      <c r="F5" s="67">
        <v>6</v>
      </c>
      <c r="G5" s="67">
        <v>7</v>
      </c>
      <c r="H5" s="67">
        <v>8</v>
      </c>
    </row>
    <row r="6" spans="1:8" x14ac:dyDescent="0.25">
      <c r="A6" s="35" t="s">
        <v>7</v>
      </c>
      <c r="B6" s="36"/>
      <c r="C6" s="36"/>
      <c r="D6" s="36"/>
      <c r="E6" s="36"/>
      <c r="F6" s="36"/>
      <c r="G6" s="36"/>
      <c r="H6" s="37"/>
    </row>
    <row r="7" spans="1:8" x14ac:dyDescent="0.25">
      <c r="A7" s="5" t="s">
        <v>52</v>
      </c>
      <c r="B7" s="6"/>
      <c r="C7" s="6"/>
      <c r="D7" s="6"/>
      <c r="E7" s="6"/>
      <c r="F7" s="6"/>
      <c r="G7" s="6"/>
      <c r="H7" s="7"/>
    </row>
    <row r="8" spans="1:8" ht="45" x14ac:dyDescent="0.25">
      <c r="A8" s="21" t="s">
        <v>8</v>
      </c>
      <c r="B8" s="10" t="s">
        <v>9</v>
      </c>
      <c r="C8" s="11" t="s">
        <v>78</v>
      </c>
      <c r="D8" s="11" t="s">
        <v>70</v>
      </c>
      <c r="E8" s="31" t="s">
        <v>10</v>
      </c>
      <c r="F8" s="12">
        <v>1</v>
      </c>
      <c r="G8" s="47"/>
      <c r="H8" s="47"/>
    </row>
    <row r="9" spans="1:8" ht="30" x14ac:dyDescent="0.25">
      <c r="A9" s="22" t="s">
        <v>11</v>
      </c>
      <c r="B9" s="13" t="s">
        <v>12</v>
      </c>
      <c r="C9" s="11" t="s">
        <v>78</v>
      </c>
      <c r="D9" s="14" t="s">
        <v>69</v>
      </c>
      <c r="E9" s="31" t="s">
        <v>10</v>
      </c>
      <c r="F9" s="15">
        <v>1</v>
      </c>
      <c r="G9" s="48"/>
      <c r="H9" s="48"/>
    </row>
    <row r="10" spans="1:8" ht="30" x14ac:dyDescent="0.25">
      <c r="A10" s="22" t="s">
        <v>13</v>
      </c>
      <c r="B10" s="13" t="s">
        <v>14</v>
      </c>
      <c r="C10" s="14" t="s">
        <v>78</v>
      </c>
      <c r="D10" s="14" t="s">
        <v>15</v>
      </c>
      <c r="E10" s="31" t="s">
        <v>10</v>
      </c>
      <c r="F10" s="16">
        <v>1</v>
      </c>
      <c r="G10" s="48"/>
      <c r="H10" s="48"/>
    </row>
    <row r="11" spans="1:8" ht="60" x14ac:dyDescent="0.25">
      <c r="A11" s="23" t="s">
        <v>16</v>
      </c>
      <c r="B11" s="17" t="s">
        <v>17</v>
      </c>
      <c r="C11" s="18" t="s">
        <v>79</v>
      </c>
      <c r="D11" s="18" t="s">
        <v>71</v>
      </c>
      <c r="E11" s="31" t="s">
        <v>10</v>
      </c>
      <c r="F11" s="19">
        <v>1</v>
      </c>
      <c r="G11" s="47"/>
      <c r="H11" s="47"/>
    </row>
    <row r="12" spans="1:8" ht="45" x14ac:dyDescent="0.25">
      <c r="A12" s="22" t="s">
        <v>18</v>
      </c>
      <c r="B12" s="13" t="s">
        <v>55</v>
      </c>
      <c r="C12" s="14" t="s">
        <v>80</v>
      </c>
      <c r="D12" s="20" t="s">
        <v>72</v>
      </c>
      <c r="E12" s="31" t="s">
        <v>10</v>
      </c>
      <c r="F12" s="19">
        <v>1</v>
      </c>
      <c r="G12" s="48"/>
      <c r="H12" s="48"/>
    </row>
    <row r="13" spans="1:8" ht="45" x14ac:dyDescent="0.25">
      <c r="A13" s="23" t="s">
        <v>23</v>
      </c>
      <c r="B13" s="17" t="s">
        <v>19</v>
      </c>
      <c r="C13" s="14" t="s">
        <v>80</v>
      </c>
      <c r="D13" s="20" t="s">
        <v>54</v>
      </c>
      <c r="E13" s="31" t="s">
        <v>10</v>
      </c>
      <c r="F13" s="19">
        <v>1</v>
      </c>
      <c r="G13" s="48"/>
      <c r="H13" s="48"/>
    </row>
    <row r="14" spans="1:8" ht="30.75" thickBot="1" x14ac:dyDescent="0.3">
      <c r="A14" s="22" t="s">
        <v>28</v>
      </c>
      <c r="B14" s="13" t="s">
        <v>56</v>
      </c>
      <c r="C14" s="14" t="s">
        <v>80</v>
      </c>
      <c r="D14" s="14" t="s">
        <v>53</v>
      </c>
      <c r="E14" s="31" t="s">
        <v>10</v>
      </c>
      <c r="F14" s="16">
        <v>1</v>
      </c>
      <c r="G14" s="48"/>
      <c r="H14" s="48"/>
    </row>
    <row r="15" spans="1:8" s="41" customFormat="1" ht="25.5" customHeight="1" thickBot="1" x14ac:dyDescent="0.3">
      <c r="A15" s="39" t="s">
        <v>20</v>
      </c>
      <c r="B15" s="40"/>
      <c r="C15" s="40"/>
      <c r="D15" s="40"/>
      <c r="E15" s="38"/>
      <c r="F15" s="40"/>
      <c r="G15" s="49"/>
      <c r="H15" s="50"/>
    </row>
    <row r="16" spans="1:8" x14ac:dyDescent="0.25">
      <c r="A16" s="42" t="s">
        <v>21</v>
      </c>
      <c r="B16" s="43"/>
      <c r="C16" s="43"/>
      <c r="D16" s="71"/>
      <c r="E16" s="44"/>
      <c r="F16" s="71"/>
      <c r="G16" s="51"/>
      <c r="H16" s="52"/>
    </row>
    <row r="17" spans="1:8" x14ac:dyDescent="0.25">
      <c r="A17" s="5" t="s">
        <v>22</v>
      </c>
      <c r="B17" s="6"/>
      <c r="C17" s="6"/>
      <c r="D17" s="72"/>
      <c r="E17" s="32"/>
      <c r="F17" s="72"/>
      <c r="G17" s="53"/>
      <c r="H17" s="54"/>
    </row>
    <row r="18" spans="1:8" x14ac:dyDescent="0.25">
      <c r="A18" s="5" t="s">
        <v>49</v>
      </c>
      <c r="B18" s="6"/>
      <c r="C18" s="6"/>
      <c r="D18" s="72"/>
      <c r="E18" s="32"/>
      <c r="F18" s="72"/>
      <c r="G18" s="53"/>
      <c r="H18" s="54"/>
    </row>
    <row r="19" spans="1:8" ht="45" x14ac:dyDescent="0.25">
      <c r="A19" s="26" t="s">
        <v>31</v>
      </c>
      <c r="B19" s="28" t="s">
        <v>24</v>
      </c>
      <c r="C19" s="11" t="s">
        <v>81</v>
      </c>
      <c r="D19" s="1" t="s">
        <v>25</v>
      </c>
      <c r="E19" s="21" t="s">
        <v>26</v>
      </c>
      <c r="F19" s="29">
        <f>F22+F23</f>
        <v>543.5</v>
      </c>
      <c r="G19" s="9"/>
      <c r="H19" s="9"/>
    </row>
    <row r="20" spans="1:8" x14ac:dyDescent="0.25">
      <c r="A20" s="2" t="s">
        <v>27</v>
      </c>
      <c r="B20" s="3"/>
      <c r="C20" s="3"/>
      <c r="D20" s="4"/>
      <c r="E20" s="33"/>
      <c r="F20" s="73"/>
      <c r="G20" s="55"/>
      <c r="H20" s="56"/>
    </row>
    <row r="21" spans="1:8" x14ac:dyDescent="0.25">
      <c r="A21" s="2" t="s">
        <v>50</v>
      </c>
      <c r="B21" s="3"/>
      <c r="C21" s="3"/>
      <c r="D21" s="73"/>
      <c r="E21" s="33"/>
      <c r="F21" s="73"/>
      <c r="G21" s="55"/>
      <c r="H21" s="56"/>
    </row>
    <row r="22" spans="1:8" ht="30" x14ac:dyDescent="0.25">
      <c r="A22" s="26" t="s">
        <v>34</v>
      </c>
      <c r="B22" s="25" t="s">
        <v>59</v>
      </c>
      <c r="C22" s="24" t="s">
        <v>83</v>
      </c>
      <c r="D22" s="24" t="s">
        <v>30</v>
      </c>
      <c r="E22" s="21" t="s">
        <v>26</v>
      </c>
      <c r="F22" s="29">
        <f>40.9+18.4+36+30.6+13.5+52.1+33.9+17.1+4.3+44.6+27.2+50+10.3+14.7+27.5+19.4+21.9+20+26.8+6.8</f>
        <v>516</v>
      </c>
      <c r="G22" s="9"/>
      <c r="H22" s="9"/>
    </row>
    <row r="23" spans="1:8" ht="30" x14ac:dyDescent="0.25">
      <c r="A23" s="26" t="s">
        <v>57</v>
      </c>
      <c r="B23" s="25" t="s">
        <v>29</v>
      </c>
      <c r="C23" s="24" t="s">
        <v>83</v>
      </c>
      <c r="D23" s="24" t="s">
        <v>33</v>
      </c>
      <c r="E23" s="21" t="s">
        <v>26</v>
      </c>
      <c r="F23" s="19">
        <f>2+2.4+2.5+2.8+2.7+2.4+2.6+2.2+2+2.5+3.4</f>
        <v>27.499999999999996</v>
      </c>
      <c r="G23" s="9"/>
      <c r="H23" s="9"/>
    </row>
    <row r="24" spans="1:8" ht="30" x14ac:dyDescent="0.25">
      <c r="A24" s="26" t="s">
        <v>58</v>
      </c>
      <c r="B24" s="25" t="s">
        <v>32</v>
      </c>
      <c r="C24" s="24" t="s">
        <v>83</v>
      </c>
      <c r="D24" s="24" t="s">
        <v>35</v>
      </c>
      <c r="E24" s="21" t="s">
        <v>36</v>
      </c>
      <c r="F24" s="19">
        <v>20</v>
      </c>
      <c r="G24" s="9"/>
      <c r="H24" s="9"/>
    </row>
    <row r="25" spans="1:8" x14ac:dyDescent="0.25">
      <c r="A25" s="2" t="s">
        <v>51</v>
      </c>
      <c r="B25" s="8"/>
      <c r="C25" s="8"/>
      <c r="D25" s="74"/>
      <c r="E25" s="34"/>
      <c r="F25" s="74"/>
      <c r="G25" s="57"/>
      <c r="H25" s="58"/>
    </row>
    <row r="26" spans="1:8" ht="30" x14ac:dyDescent="0.25">
      <c r="A26" s="27" t="s">
        <v>60</v>
      </c>
      <c r="B26" s="24" t="s">
        <v>62</v>
      </c>
      <c r="C26" s="24" t="s">
        <v>82</v>
      </c>
      <c r="D26" s="24" t="s">
        <v>73</v>
      </c>
      <c r="E26" s="27" t="s">
        <v>47</v>
      </c>
      <c r="F26" s="75">
        <f>(F22+F23-44)*4.2</f>
        <v>2097.9</v>
      </c>
      <c r="G26" s="59"/>
      <c r="H26" s="59"/>
    </row>
    <row r="27" spans="1:8" ht="30" x14ac:dyDescent="0.25">
      <c r="A27" s="27" t="s">
        <v>61</v>
      </c>
      <c r="B27" s="24" t="s">
        <v>63</v>
      </c>
      <c r="C27" s="24" t="s">
        <v>82</v>
      </c>
      <c r="D27" s="24" t="s">
        <v>38</v>
      </c>
      <c r="E27" s="27" t="s">
        <v>47</v>
      </c>
      <c r="F27" s="75">
        <f>(F22+F23-44)*2</f>
        <v>999</v>
      </c>
      <c r="G27" s="59"/>
      <c r="H27" s="59"/>
    </row>
    <row r="28" spans="1:8" ht="18" x14ac:dyDescent="0.25">
      <c r="A28" s="27" t="s">
        <v>37</v>
      </c>
      <c r="B28" s="24" t="s">
        <v>64</v>
      </c>
      <c r="C28" s="24" t="s">
        <v>82</v>
      </c>
      <c r="D28" s="24" t="s">
        <v>41</v>
      </c>
      <c r="E28" s="27" t="s">
        <v>47</v>
      </c>
      <c r="F28" s="75">
        <f>(F22+F23-44)*1.4</f>
        <v>699.3</v>
      </c>
      <c r="G28" s="59"/>
      <c r="H28" s="59"/>
    </row>
    <row r="29" spans="1:8" ht="18" x14ac:dyDescent="0.25">
      <c r="A29" s="27" t="s">
        <v>39</v>
      </c>
      <c r="B29" s="24" t="s">
        <v>65</v>
      </c>
      <c r="C29" s="24" t="s">
        <v>82</v>
      </c>
      <c r="D29" s="24" t="s">
        <v>74</v>
      </c>
      <c r="E29" s="27" t="s">
        <v>47</v>
      </c>
      <c r="F29" s="75">
        <f>(F22+F23-44)*1</f>
        <v>499.5</v>
      </c>
      <c r="G29" s="59"/>
      <c r="H29" s="59"/>
    </row>
    <row r="30" spans="1:8" ht="18" x14ac:dyDescent="0.25">
      <c r="A30" s="27" t="s">
        <v>40</v>
      </c>
      <c r="B30" s="24" t="s">
        <v>66</v>
      </c>
      <c r="C30" s="24" t="s">
        <v>82</v>
      </c>
      <c r="D30" s="24" t="s">
        <v>43</v>
      </c>
      <c r="E30" s="27" t="s">
        <v>47</v>
      </c>
      <c r="F30" s="75">
        <f>(F22+F23-44)*1.4</f>
        <v>699.3</v>
      </c>
      <c r="G30" s="59"/>
      <c r="H30" s="59"/>
    </row>
    <row r="31" spans="1:8" ht="18" x14ac:dyDescent="0.25">
      <c r="A31" s="27" t="s">
        <v>42</v>
      </c>
      <c r="B31" s="24" t="s">
        <v>67</v>
      </c>
      <c r="C31" s="24" t="s">
        <v>82</v>
      </c>
      <c r="D31" s="24" t="s">
        <v>45</v>
      </c>
      <c r="E31" s="27" t="s">
        <v>47</v>
      </c>
      <c r="F31" s="75">
        <f>(F22+F23-44)*2</f>
        <v>999</v>
      </c>
      <c r="G31" s="59"/>
      <c r="H31" s="59"/>
    </row>
    <row r="32" spans="1:8" ht="18.75" thickBot="1" x14ac:dyDescent="0.3">
      <c r="A32" s="27" t="s">
        <v>44</v>
      </c>
      <c r="B32" s="24" t="s">
        <v>68</v>
      </c>
      <c r="C32" s="24" t="s">
        <v>82</v>
      </c>
      <c r="D32" s="14" t="s">
        <v>46</v>
      </c>
      <c r="E32" s="22" t="s">
        <v>47</v>
      </c>
      <c r="F32" s="76">
        <f>(F22+F23-44)*4.2</f>
        <v>2097.9</v>
      </c>
      <c r="G32" s="30"/>
      <c r="H32" s="60"/>
    </row>
    <row r="33" spans="1:12" s="41" customFormat="1" ht="31.5" customHeight="1" thickBot="1" x14ac:dyDescent="0.3">
      <c r="A33" s="45" t="s">
        <v>48</v>
      </c>
      <c r="B33" s="46"/>
      <c r="C33" s="46"/>
      <c r="D33" s="77"/>
      <c r="E33" s="46"/>
      <c r="F33" s="46"/>
      <c r="G33" s="61"/>
      <c r="H33" s="62"/>
    </row>
    <row r="34" spans="1:12" s="84" customFormat="1" ht="24" customHeight="1" x14ac:dyDescent="0.25">
      <c r="A34" s="78" t="s">
        <v>84</v>
      </c>
      <c r="B34" s="79"/>
      <c r="C34" s="80"/>
      <c r="D34" s="80"/>
      <c r="E34" s="80"/>
      <c r="F34" s="81"/>
      <c r="G34" s="82"/>
      <c r="H34" s="83"/>
    </row>
    <row r="35" spans="1:12" s="92" customFormat="1" ht="174" thickBot="1" x14ac:dyDescent="0.3">
      <c r="A35" s="85" t="s">
        <v>85</v>
      </c>
      <c r="B35" s="86" t="s">
        <v>86</v>
      </c>
      <c r="C35" s="87" t="s">
        <v>83</v>
      </c>
      <c r="D35" s="88" t="s">
        <v>87</v>
      </c>
      <c r="E35" s="85" t="s">
        <v>88</v>
      </c>
      <c r="F35" s="89">
        <v>12</v>
      </c>
      <c r="G35" s="90"/>
      <c r="H35" s="91"/>
    </row>
    <row r="36" spans="1:12" s="92" customFormat="1" ht="26.25" customHeight="1" thickBot="1" x14ac:dyDescent="0.3">
      <c r="A36" s="93" t="s">
        <v>89</v>
      </c>
      <c r="B36" s="94"/>
      <c r="C36" s="95"/>
      <c r="D36" s="95"/>
      <c r="E36" s="95"/>
      <c r="F36" s="96"/>
      <c r="G36" s="97"/>
      <c r="H36" s="98"/>
      <c r="L36" s="99"/>
    </row>
    <row r="37" spans="1:12" s="41" customFormat="1" ht="15.75" thickBot="1" x14ac:dyDescent="0.3">
      <c r="A37" s="100"/>
      <c r="B37" s="100"/>
      <c r="C37" s="100"/>
      <c r="D37" s="101"/>
      <c r="E37" s="100"/>
      <c r="F37" s="100"/>
      <c r="G37" s="102"/>
      <c r="H37" s="102"/>
    </row>
    <row r="38" spans="1:12" s="41" customFormat="1" ht="29.25" customHeight="1" thickBot="1" x14ac:dyDescent="0.3">
      <c r="A38" s="63" t="s">
        <v>90</v>
      </c>
      <c r="B38" s="103"/>
      <c r="C38" s="103"/>
      <c r="D38" s="104"/>
      <c r="E38" s="103"/>
      <c r="F38" s="103"/>
      <c r="G38" s="105"/>
      <c r="H38" s="106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Ewa Brachowska</cp:lastModifiedBy>
  <cp:lastPrinted>2023-06-21T08:31:22Z</cp:lastPrinted>
  <dcterms:created xsi:type="dcterms:W3CDTF">2022-10-14T08:27:37Z</dcterms:created>
  <dcterms:modified xsi:type="dcterms:W3CDTF">2023-06-21T08:31:24Z</dcterms:modified>
</cp:coreProperties>
</file>