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575" tabRatio="773"/>
  </bookViews>
  <sheets>
    <sheet name="Wykaz PPG" sheetId="6" r:id="rId1"/>
  </sheets>
  <definedNames>
    <definedName name="_xlnm._FilterDatabase" localSheetId="0" hidden="1">'Wykaz PPG'!$A$5:$AT$14</definedName>
  </definedNames>
  <calcPr calcId="145621"/>
</workbook>
</file>

<file path=xl/calcChain.xml><?xml version="1.0" encoding="utf-8"?>
<calcChain xmlns="http://schemas.openxmlformats.org/spreadsheetml/2006/main">
  <c r="AL7" i="6" l="1"/>
  <c r="AL8" i="6"/>
  <c r="AL9" i="6"/>
  <c r="AL10" i="6"/>
  <c r="AL11" i="6"/>
  <c r="AL12" i="6"/>
  <c r="AL13" i="6"/>
  <c r="AL14" i="6"/>
  <c r="AL6" i="6" l="1"/>
  <c r="AM8" i="6" l="1"/>
  <c r="AM14" i="6"/>
  <c r="AM13" i="6"/>
  <c r="AO13" i="6" s="1"/>
  <c r="AM12" i="6"/>
  <c r="AM11" i="6"/>
  <c r="AM10" i="6"/>
  <c r="AO10" i="6" s="1"/>
  <c r="AP10" i="6" s="1"/>
  <c r="AM9" i="6"/>
  <c r="AM7" i="6"/>
  <c r="AM6" i="6"/>
  <c r="AO6" i="6" s="1"/>
  <c r="AN7" i="6" l="1"/>
  <c r="AQ7" i="6" s="1"/>
  <c r="AO7" i="6"/>
  <c r="AN11" i="6"/>
  <c r="AQ11" i="6" s="1"/>
  <c r="AO11" i="6"/>
  <c r="AP11" i="6" s="1"/>
  <c r="AO8" i="6"/>
  <c r="AP8" i="6" s="1"/>
  <c r="AN8" i="6"/>
  <c r="AQ8" i="6" s="1"/>
  <c r="AO12" i="6"/>
  <c r="AP12" i="6" s="1"/>
  <c r="AO9" i="6"/>
  <c r="AP9" i="6" s="1"/>
  <c r="AO14" i="6"/>
  <c r="AP14" i="6" s="1"/>
  <c r="AN10" i="6"/>
  <c r="AQ10" i="6" s="1"/>
  <c r="AR10" i="6" s="1"/>
  <c r="AN14" i="6"/>
  <c r="AQ14" i="6" s="1"/>
  <c r="AR14" i="6" s="1"/>
  <c r="AN12" i="6"/>
  <c r="AQ12" i="6" s="1"/>
  <c r="AP6" i="6"/>
  <c r="AP13" i="6"/>
  <c r="AN9" i="6"/>
  <c r="AQ9" i="6" s="1"/>
  <c r="AN13" i="6"/>
  <c r="AN6" i="6"/>
  <c r="AQ6" i="6" s="1"/>
  <c r="AR6" i="6" s="1"/>
  <c r="AP7" i="6" l="1"/>
  <c r="AR12" i="6"/>
  <c r="AR11" i="6"/>
  <c r="AR7" i="6"/>
  <c r="AR9" i="6"/>
  <c r="AR8" i="6"/>
  <c r="AQ13" i="6"/>
  <c r="AR13" i="6" s="1"/>
</calcChain>
</file>

<file path=xl/sharedStrings.xml><?xml version="1.0" encoding="utf-8"?>
<sst xmlns="http://schemas.openxmlformats.org/spreadsheetml/2006/main" count="221" uniqueCount="108">
  <si>
    <t>L.p.</t>
  </si>
  <si>
    <t>akcyza
ZW-zwolnienie
P-płatnik</t>
  </si>
  <si>
    <t>październik</t>
  </si>
  <si>
    <t>listopad</t>
  </si>
  <si>
    <t>grudzień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</si>
  <si>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</si>
  <si>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</si>
  <si>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</si>
  <si>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</si>
  <si>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</si>
  <si>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</si>
  <si>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</si>
  <si>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</si>
  <si>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</si>
  <si>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ZW</t>
  </si>
  <si>
    <t>Grupa taryfowa wg OSD</t>
  </si>
  <si>
    <t>≤ 110</t>
  </si>
  <si>
    <t>Moc umowna
[kwh/h]</t>
  </si>
  <si>
    <t>Nazwa odbiorcy</t>
  </si>
  <si>
    <t>Nazwa Nabywcy</t>
  </si>
  <si>
    <t>Kod pocztowy Nabywcy</t>
  </si>
  <si>
    <t>DANE NABYWCY faktur sprzedaży</t>
  </si>
  <si>
    <t>NIP Nabywcy</t>
  </si>
  <si>
    <t>DANE ODBIORCY (Zamawiającego) / wysyłki faktur sprzedaży</t>
  </si>
  <si>
    <t>Adres odbiorcy</t>
  </si>
  <si>
    <t>Kod pocztowy odbiorcy</t>
  </si>
  <si>
    <t>DANE PUNKTU ODBIORU PALIWA GAZOWEGO</t>
  </si>
  <si>
    <t>Gmina
Punktu wyjścia</t>
  </si>
  <si>
    <t>Nazwa dotychczasowego Sprzedawcy</t>
  </si>
  <si>
    <t>Zmiana sprzedawcy</t>
  </si>
  <si>
    <t>Nazwa OSD</t>
  </si>
  <si>
    <t>RAZEM
[kWh]</t>
  </si>
  <si>
    <t>kolejna</t>
  </si>
  <si>
    <t>PSG Sp. z o.o.</t>
  </si>
  <si>
    <t>Adres Nabywcy</t>
  </si>
  <si>
    <t>Miasto
Punktu wyjścia</t>
  </si>
  <si>
    <t>Ulica
Punktu wyjścia</t>
  </si>
  <si>
    <t>Numer budynku
Punktu wyjścia</t>
  </si>
  <si>
    <t>Kod pocztowy
Punktu wyjścia</t>
  </si>
  <si>
    <t>PGNiG Obrót Detaliczny Sp. z o.o.</t>
  </si>
  <si>
    <t>W-3.6_TA</t>
  </si>
  <si>
    <t>Nowy numer identyfikacyjny punktu wyjścia</t>
  </si>
  <si>
    <t>Zużycie opodatkowane akcyzą 1,38 zł/GJ</t>
  </si>
  <si>
    <t>Odbiorca należy do podmiotów objętych ochroną taryfową na podstawie art. 62b ust. 1 pkt 2 ustawy z dnia 10 kwietnia 1997 r. - Prawo energetyczne</t>
  </si>
  <si>
    <t>Udział procentowy przeznaczenia paliwa gazowego</t>
  </si>
  <si>
    <t>obiekt chroniony
(z zastosowaniem taryfy)</t>
  </si>
  <si>
    <t>obiekt niechroniony
(bez stosowania taryfy)</t>
  </si>
  <si>
    <t>tak</t>
  </si>
  <si>
    <t>REGON
NABYWCY</t>
  </si>
  <si>
    <t>1.</t>
  </si>
  <si>
    <t>Gmina Rytwiany</t>
  </si>
  <si>
    <t>ul. Staszowska 15</t>
  </si>
  <si>
    <t>28-236 Rytwiany</t>
  </si>
  <si>
    <t>Sichów Mały</t>
  </si>
  <si>
    <t>43A</t>
  </si>
  <si>
    <t>gm. Rytwiany</t>
  </si>
  <si>
    <t>8018590365500075213362</t>
  </si>
  <si>
    <t>2.</t>
  </si>
  <si>
    <t>Tuklęcz</t>
  </si>
  <si>
    <t>dz. 629/1, 1183</t>
  </si>
  <si>
    <t>8018590365500073957893</t>
  </si>
  <si>
    <t>W-2.1_TA</t>
  </si>
  <si>
    <t>3.</t>
  </si>
  <si>
    <t>Święcica</t>
  </si>
  <si>
    <t>dz. 1338</t>
  </si>
  <si>
    <t>8018590365500075248975</t>
  </si>
  <si>
    <t>4.</t>
  </si>
  <si>
    <t>Rytwiany</t>
  </si>
  <si>
    <t>Armii Krajowej</t>
  </si>
  <si>
    <t>8018590365500073728714</t>
  </si>
  <si>
    <t>5.</t>
  </si>
  <si>
    <t>Staszowska</t>
  </si>
  <si>
    <t>8018590365500073735309</t>
  </si>
  <si>
    <t>W-4_TA</t>
  </si>
  <si>
    <t>6.</t>
  </si>
  <si>
    <t>Niedziałki</t>
  </si>
  <si>
    <t>dz. 410</t>
  </si>
  <si>
    <t>8018590365500080403062</t>
  </si>
  <si>
    <t>7.</t>
  </si>
  <si>
    <t>Zespół Placówek Oświatowych - Publiczna Szkoła Podstawowa i Przedszkole im. Marii Firlejczyk w Sichowie Dużym</t>
  </si>
  <si>
    <t>Sichów Duży 88</t>
  </si>
  <si>
    <t>Sichów Duży</t>
  </si>
  <si>
    <t>8018590365500019360121</t>
  </si>
  <si>
    <t>W-5.1_TA</t>
  </si>
  <si>
    <t>8.</t>
  </si>
  <si>
    <t>Zespół Szkolno-Przedszkolny im. Jana Pawła II w Rytwianach</t>
  </si>
  <si>
    <t>ul. Szkolna 9/1</t>
  </si>
  <si>
    <t>Szkolna</t>
  </si>
  <si>
    <t>8018590365500019360169</t>
  </si>
  <si>
    <t>9.</t>
  </si>
  <si>
    <t>9/1</t>
  </si>
  <si>
    <t>8018590365500073731738</t>
  </si>
  <si>
    <t>nie</t>
  </si>
  <si>
    <t>Okres dostaw</t>
  </si>
  <si>
    <t>Zużycie zwolnione 
z akcyzy 
[kWh]</t>
  </si>
  <si>
    <t>Zużycie opodatkowane akcyzą 
[kWh]</t>
  </si>
  <si>
    <t>Zużycie dla:
obiekt chroniony
+ zwolniony 
z akcyzy
[kWh]</t>
  </si>
  <si>
    <t>Zużycie dla:
obiekt niechroniony
+ zwolniony 
z akcyzy
[kWh]</t>
  </si>
  <si>
    <t>Zużycie dla:
obiekt chroniony
+ płatnik 
akcyzy
[kWh]</t>
  </si>
  <si>
    <t>Zużycie dla:
obiekt niechroniony
+ płatnik 
akcyzy
[kWh]</t>
  </si>
  <si>
    <t>od</t>
  </si>
  <si>
    <t>do</t>
  </si>
  <si>
    <t>28-236 Sichów Mały</t>
  </si>
  <si>
    <t>28-236 Tuklęcz</t>
  </si>
  <si>
    <t>28-236 Święcica</t>
  </si>
  <si>
    <t>28-236 Niedziałki</t>
  </si>
  <si>
    <t>28-236 Sichów Duzy</t>
  </si>
  <si>
    <t>Przewidywane zużycie paliwa gazowego 
w 2025 roku
[kWh]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</si>
</sst>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5"/>
      <color indexed="12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theme="4"/>
      </patternFill>
    </fill>
    <fill>
      <patternFill patternType="solid">
        <fgColor rgb="FF8EB4E3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</cellStyleXfs>
  <cellXfs count="40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3" fillId="3" borderId="1" xfId="2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4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1" fillId="2" borderId="2" xfId="0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left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3" quotePrefix="1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4">
    <cellStyle name="Hiperłącze 2" xfId="1"/>
    <cellStyle name="Normalny" xfId="0" builtinId="0"/>
    <cellStyle name="Normalny 2" xfId="3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16"/>
  <sheetViews>
    <sheetView tabSelected="1" zoomScale="40" zoomScaleNormal="40" workbookViewId="0">
      <selection activeCell="B4" sqref="B4:F4"/>
    </sheetView>
  </sheetViews>
  <sheetFormatPr defaultColWidth="9.140625" defaultRowHeight="24.75" customHeight="1" x14ac:dyDescent="0.25"/>
  <cols>
    <col min="1" max="1" width="6.7109375" style="1" customWidth="1"/>
    <col min="2" max="2" width="19.42578125" style="1" customWidth="1"/>
    <col min="3" max="3" width="17.140625" style="1" customWidth="1"/>
    <col min="4" max="4" width="15.42578125" style="9" customWidth="1"/>
    <col min="5" max="6" width="12" style="1" customWidth="1"/>
    <col min="7" max="7" width="66.42578125" style="1" customWidth="1"/>
    <col min="8" max="8" width="19.85546875" style="1" customWidth="1"/>
    <col min="9" max="9" width="20.140625" style="9" customWidth="1"/>
    <col min="10" max="10" width="14.28515625" style="1" customWidth="1"/>
    <col min="11" max="11" width="19" style="1" customWidth="1"/>
    <col min="12" max="12" width="16.5703125" style="2" customWidth="1"/>
    <col min="13" max="13" width="18.85546875" style="9" customWidth="1"/>
    <col min="14" max="14" width="15.140625" style="1" customWidth="1"/>
    <col min="15" max="15" width="19.28515625" style="2" customWidth="1"/>
    <col min="16" max="16" width="12.42578125" style="2" customWidth="1"/>
    <col min="17" max="17" width="14.85546875" style="1" customWidth="1"/>
    <col min="18" max="18" width="27.42578125" style="2" customWidth="1"/>
    <col min="19" max="19" width="11.42578125" style="2" customWidth="1"/>
    <col min="20" max="20" width="9.85546875" style="2" customWidth="1"/>
    <col min="21" max="21" width="11.85546875" style="2" customWidth="1"/>
    <col min="22" max="22" width="11.42578125" style="2" customWidth="1"/>
    <col min="23" max="23" width="25.85546875" style="2" customWidth="1"/>
    <col min="24" max="24" width="18.5703125" style="2" customWidth="1"/>
    <col min="25" max="25" width="17.140625" style="2" customWidth="1"/>
    <col min="26" max="34" width="10.28515625" style="1" customWidth="1"/>
    <col min="35" max="35" width="10.7109375" style="1" customWidth="1"/>
    <col min="36" max="38" width="10.28515625" style="1" customWidth="1"/>
    <col min="39" max="40" width="11.5703125" style="1" customWidth="1"/>
    <col min="41" max="44" width="12.7109375" style="1" customWidth="1"/>
    <col min="45" max="46" width="13.140625" style="1" customWidth="1"/>
    <col min="47" max="16384" width="9.140625" style="1"/>
  </cols>
  <sheetData>
    <row r="1" spans="1:46" ht="24.75" customHeight="1" x14ac:dyDescent="0.25">
      <c r="A1" s="4"/>
      <c r="G1" s="4"/>
      <c r="H1" s="4"/>
      <c r="I1" s="10"/>
      <c r="J1" s="4"/>
      <c r="K1" s="4"/>
      <c r="L1" s="3"/>
      <c r="M1" s="10"/>
      <c r="N1" s="4"/>
      <c r="O1" s="3"/>
      <c r="P1" s="3"/>
      <c r="Q1" s="4"/>
      <c r="R1" s="3"/>
      <c r="S1" s="3"/>
      <c r="T1" s="3"/>
      <c r="U1" s="3"/>
      <c r="V1" s="3"/>
      <c r="W1" s="3"/>
      <c r="X1" s="3"/>
      <c r="Y1" s="3"/>
    </row>
    <row r="2" spans="1:46" ht="24.75" customHeight="1" x14ac:dyDescent="0.25">
      <c r="A2" s="4"/>
      <c r="G2" s="4"/>
      <c r="H2" s="4"/>
      <c r="I2" s="10"/>
      <c r="J2" s="4"/>
      <c r="K2" s="4"/>
      <c r="L2" s="3"/>
      <c r="M2" s="10"/>
      <c r="N2" s="4"/>
      <c r="O2" s="3"/>
      <c r="P2" s="3"/>
      <c r="Q2" s="4"/>
      <c r="R2" s="3"/>
      <c r="S2" s="3"/>
      <c r="T2" s="3"/>
      <c r="U2" s="3"/>
      <c r="V2" s="3"/>
      <c r="W2" s="3"/>
      <c r="X2" s="3"/>
      <c r="Y2" s="3"/>
      <c r="AR2" s="13"/>
    </row>
    <row r="3" spans="1:46" ht="24.75" customHeight="1" x14ac:dyDescent="0.25">
      <c r="A3" s="4"/>
      <c r="G3" s="4"/>
      <c r="H3" s="4"/>
      <c r="I3" s="10"/>
      <c r="J3" s="4"/>
      <c r="K3" s="4"/>
      <c r="L3" s="3"/>
      <c r="M3" s="10"/>
      <c r="N3" s="4"/>
      <c r="O3" s="3"/>
      <c r="P3" s="3"/>
      <c r="Q3" s="4"/>
      <c r="R3" s="3"/>
      <c r="S3" s="3"/>
      <c r="T3" s="3"/>
      <c r="U3" s="3"/>
      <c r="V3" s="3"/>
      <c r="W3" s="3"/>
      <c r="X3" s="3"/>
      <c r="Y3" s="3"/>
    </row>
    <row r="4" spans="1:46" ht="58.5" customHeight="1" x14ac:dyDescent="0.25">
      <c r="A4" s="5"/>
      <c r="B4" s="36" t="s">
        <v>21</v>
      </c>
      <c r="C4" s="37"/>
      <c r="D4" s="37"/>
      <c r="E4" s="37"/>
      <c r="F4" s="38"/>
      <c r="G4" s="35" t="s">
        <v>23</v>
      </c>
      <c r="H4" s="35"/>
      <c r="I4" s="35"/>
      <c r="J4" s="35" t="s">
        <v>26</v>
      </c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26"/>
      <c r="X4" s="39" t="s">
        <v>44</v>
      </c>
      <c r="Y4" s="39"/>
      <c r="Z4" s="32" t="s">
        <v>107</v>
      </c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4"/>
      <c r="AS4" s="35" t="s">
        <v>93</v>
      </c>
      <c r="AT4" s="35"/>
    </row>
    <row r="5" spans="1:46" s="2" customFormat="1" ht="96.75" customHeight="1" x14ac:dyDescent="0.25">
      <c r="A5" s="11" t="s">
        <v>0</v>
      </c>
      <c r="B5" s="11" t="s">
        <v>19</v>
      </c>
      <c r="C5" s="11" t="s">
        <v>34</v>
      </c>
      <c r="D5" s="11" t="s">
        <v>20</v>
      </c>
      <c r="E5" s="11" t="s">
        <v>22</v>
      </c>
      <c r="F5" s="12" t="s">
        <v>48</v>
      </c>
      <c r="G5" s="11" t="s">
        <v>18</v>
      </c>
      <c r="H5" s="11" t="s">
        <v>24</v>
      </c>
      <c r="I5" s="11" t="s">
        <v>25</v>
      </c>
      <c r="J5" s="11" t="s">
        <v>35</v>
      </c>
      <c r="K5" s="11" t="s">
        <v>36</v>
      </c>
      <c r="L5" s="11" t="s">
        <v>37</v>
      </c>
      <c r="M5" s="11" t="s">
        <v>38</v>
      </c>
      <c r="N5" s="6" t="s">
        <v>27</v>
      </c>
      <c r="O5" s="6" t="s">
        <v>28</v>
      </c>
      <c r="P5" s="6" t="s">
        <v>29</v>
      </c>
      <c r="Q5" s="6" t="s">
        <v>30</v>
      </c>
      <c r="R5" s="7" t="s">
        <v>41</v>
      </c>
      <c r="S5" s="11" t="s">
        <v>15</v>
      </c>
      <c r="T5" s="11" t="s">
        <v>17</v>
      </c>
      <c r="U5" s="11" t="s">
        <v>1</v>
      </c>
      <c r="V5" s="7" t="s">
        <v>42</v>
      </c>
      <c r="W5" s="14" t="s">
        <v>43</v>
      </c>
      <c r="X5" s="11" t="s">
        <v>45</v>
      </c>
      <c r="Y5" s="11" t="s">
        <v>46</v>
      </c>
      <c r="Z5" s="30" t="s">
        <v>5</v>
      </c>
      <c r="AA5" s="30" t="s">
        <v>6</v>
      </c>
      <c r="AB5" s="30" t="s">
        <v>7</v>
      </c>
      <c r="AC5" s="30" t="s">
        <v>8</v>
      </c>
      <c r="AD5" s="30" t="s">
        <v>9</v>
      </c>
      <c r="AE5" s="30" t="s">
        <v>10</v>
      </c>
      <c r="AF5" s="30" t="s">
        <v>11</v>
      </c>
      <c r="AG5" s="30" t="s">
        <v>12</v>
      </c>
      <c r="AH5" s="30" t="s">
        <v>13</v>
      </c>
      <c r="AI5" s="30" t="s">
        <v>2</v>
      </c>
      <c r="AJ5" s="30" t="s">
        <v>3</v>
      </c>
      <c r="AK5" s="30" t="s">
        <v>4</v>
      </c>
      <c r="AL5" s="31" t="s">
        <v>31</v>
      </c>
      <c r="AM5" s="31" t="s">
        <v>94</v>
      </c>
      <c r="AN5" s="31" t="s">
        <v>95</v>
      </c>
      <c r="AO5" s="30" t="s">
        <v>96</v>
      </c>
      <c r="AP5" s="30" t="s">
        <v>97</v>
      </c>
      <c r="AQ5" s="30" t="s">
        <v>98</v>
      </c>
      <c r="AR5" s="30" t="s">
        <v>99</v>
      </c>
      <c r="AS5" s="29" t="s">
        <v>100</v>
      </c>
      <c r="AT5" s="29" t="s">
        <v>101</v>
      </c>
    </row>
    <row r="6" spans="1:46" s="9" customFormat="1" ht="31.5" customHeight="1" x14ac:dyDescent="0.25">
      <c r="A6" s="19" t="s">
        <v>49</v>
      </c>
      <c r="B6" s="20" t="s">
        <v>50</v>
      </c>
      <c r="C6" s="20" t="s">
        <v>51</v>
      </c>
      <c r="D6" s="20" t="s">
        <v>52</v>
      </c>
      <c r="E6" s="21">
        <v>8661599179</v>
      </c>
      <c r="F6" s="21">
        <v>830409726</v>
      </c>
      <c r="G6" s="15" t="s">
        <v>50</v>
      </c>
      <c r="H6" s="15" t="s">
        <v>51</v>
      </c>
      <c r="I6" s="15" t="s">
        <v>52</v>
      </c>
      <c r="J6" s="15" t="s">
        <v>53</v>
      </c>
      <c r="K6" s="15"/>
      <c r="L6" s="16" t="s">
        <v>54</v>
      </c>
      <c r="M6" s="15" t="s">
        <v>102</v>
      </c>
      <c r="N6" s="19" t="s">
        <v>55</v>
      </c>
      <c r="O6" s="19" t="s">
        <v>39</v>
      </c>
      <c r="P6" s="19" t="s">
        <v>32</v>
      </c>
      <c r="Q6" s="19" t="s">
        <v>33</v>
      </c>
      <c r="R6" s="17" t="s">
        <v>56</v>
      </c>
      <c r="S6" s="16" t="s">
        <v>40</v>
      </c>
      <c r="T6" s="19" t="s">
        <v>16</v>
      </c>
      <c r="U6" s="19" t="s">
        <v>14</v>
      </c>
      <c r="V6" s="22">
        <v>0</v>
      </c>
      <c r="W6" s="8" t="s">
        <v>47</v>
      </c>
      <c r="X6" s="8">
        <v>1</v>
      </c>
      <c r="Y6" s="8">
        <v>0</v>
      </c>
      <c r="Z6" s="19">
        <v>4300</v>
      </c>
      <c r="AA6" s="19">
        <v>4260</v>
      </c>
      <c r="AB6" s="19">
        <v>3500</v>
      </c>
      <c r="AC6" s="19">
        <v>770</v>
      </c>
      <c r="AD6" s="19">
        <v>400</v>
      </c>
      <c r="AE6" s="19">
        <v>280</v>
      </c>
      <c r="AF6" s="19">
        <v>100</v>
      </c>
      <c r="AG6" s="19">
        <v>100</v>
      </c>
      <c r="AH6" s="19">
        <v>350</v>
      </c>
      <c r="AI6" s="19">
        <v>300</v>
      </c>
      <c r="AJ6" s="19">
        <v>590</v>
      </c>
      <c r="AK6" s="19">
        <v>2400</v>
      </c>
      <c r="AL6" s="25">
        <f>SUM(Z6:AK6)</f>
        <v>17350</v>
      </c>
      <c r="AM6" s="27">
        <f t="shared" ref="AM6:AM14" si="0">ROUND(IF(U6="ZW",AL6,0),0)</f>
        <v>17350</v>
      </c>
      <c r="AN6" s="27">
        <f>+AL6-AM6</f>
        <v>0</v>
      </c>
      <c r="AO6" s="24">
        <f t="shared" ref="AO6:AO14" si="1">ROUND(AM6*X6,0)</f>
        <v>17350</v>
      </c>
      <c r="AP6" s="24">
        <f>+AM6-AO6</f>
        <v>0</v>
      </c>
      <c r="AQ6" s="24">
        <f t="shared" ref="AQ6:AQ14" si="2">+ROUND(AN6*X6,0)</f>
        <v>0</v>
      </c>
      <c r="AR6" s="24">
        <f>+AN6-AQ6</f>
        <v>0</v>
      </c>
      <c r="AS6" s="28">
        <v>45658</v>
      </c>
      <c r="AT6" s="28">
        <v>46022</v>
      </c>
    </row>
    <row r="7" spans="1:46" ht="31.5" customHeight="1" x14ac:dyDescent="0.25">
      <c r="A7" s="19" t="s">
        <v>57</v>
      </c>
      <c r="B7" s="20" t="s">
        <v>50</v>
      </c>
      <c r="C7" s="20" t="s">
        <v>51</v>
      </c>
      <c r="D7" s="20" t="s">
        <v>52</v>
      </c>
      <c r="E7" s="21">
        <v>8661599179</v>
      </c>
      <c r="F7" s="21">
        <v>830409726</v>
      </c>
      <c r="G7" s="15" t="s">
        <v>50</v>
      </c>
      <c r="H7" s="15" t="s">
        <v>51</v>
      </c>
      <c r="I7" s="15" t="s">
        <v>52</v>
      </c>
      <c r="J7" s="15" t="s">
        <v>58</v>
      </c>
      <c r="K7" s="15"/>
      <c r="L7" s="16" t="s">
        <v>59</v>
      </c>
      <c r="M7" s="15" t="s">
        <v>103</v>
      </c>
      <c r="N7" s="19" t="s">
        <v>55</v>
      </c>
      <c r="O7" s="19" t="s">
        <v>39</v>
      </c>
      <c r="P7" s="19" t="s">
        <v>32</v>
      </c>
      <c r="Q7" s="19" t="s">
        <v>33</v>
      </c>
      <c r="R7" s="17" t="s">
        <v>60</v>
      </c>
      <c r="S7" s="16" t="s">
        <v>61</v>
      </c>
      <c r="T7" s="19" t="s">
        <v>16</v>
      </c>
      <c r="U7" s="19" t="s">
        <v>14</v>
      </c>
      <c r="V7" s="22">
        <v>0</v>
      </c>
      <c r="W7" s="8" t="s">
        <v>47</v>
      </c>
      <c r="X7" s="8">
        <v>1</v>
      </c>
      <c r="Y7" s="8">
        <v>0</v>
      </c>
      <c r="Z7" s="19">
        <v>500</v>
      </c>
      <c r="AA7" s="19">
        <v>500</v>
      </c>
      <c r="AB7" s="19">
        <v>500</v>
      </c>
      <c r="AC7" s="19">
        <v>500</v>
      </c>
      <c r="AD7" s="19">
        <v>500</v>
      </c>
      <c r="AE7" s="19">
        <v>500</v>
      </c>
      <c r="AF7" s="19">
        <v>500</v>
      </c>
      <c r="AG7" s="19">
        <v>500</v>
      </c>
      <c r="AH7" s="19">
        <v>500</v>
      </c>
      <c r="AI7" s="19">
        <v>500</v>
      </c>
      <c r="AJ7" s="19">
        <v>500</v>
      </c>
      <c r="AK7" s="19">
        <v>500</v>
      </c>
      <c r="AL7" s="25">
        <f t="shared" ref="AL7:AL14" si="3">SUM(Z7:AK7)</f>
        <v>6000</v>
      </c>
      <c r="AM7" s="27">
        <f t="shared" si="0"/>
        <v>6000</v>
      </c>
      <c r="AN7" s="27">
        <f>+AL7-AM7</f>
        <v>0</v>
      </c>
      <c r="AO7" s="24">
        <f t="shared" si="1"/>
        <v>6000</v>
      </c>
      <c r="AP7" s="24">
        <f>+AM7-AO7</f>
        <v>0</v>
      </c>
      <c r="AQ7" s="24">
        <f t="shared" si="2"/>
        <v>0</v>
      </c>
      <c r="AR7" s="24">
        <f>+AN7-AQ7</f>
        <v>0</v>
      </c>
      <c r="AS7" s="28">
        <v>45658</v>
      </c>
      <c r="AT7" s="28">
        <v>46022</v>
      </c>
    </row>
    <row r="8" spans="1:46" ht="31.5" customHeight="1" x14ac:dyDescent="0.25">
      <c r="A8" s="19" t="s">
        <v>62</v>
      </c>
      <c r="B8" s="20" t="s">
        <v>50</v>
      </c>
      <c r="C8" s="20" t="s">
        <v>51</v>
      </c>
      <c r="D8" s="20" t="s">
        <v>52</v>
      </c>
      <c r="E8" s="21">
        <v>8661599179</v>
      </c>
      <c r="F8" s="21">
        <v>830409726</v>
      </c>
      <c r="G8" s="15" t="s">
        <v>50</v>
      </c>
      <c r="H8" s="15" t="s">
        <v>51</v>
      </c>
      <c r="I8" s="15" t="s">
        <v>52</v>
      </c>
      <c r="J8" s="15" t="s">
        <v>63</v>
      </c>
      <c r="K8" s="15"/>
      <c r="L8" s="16" t="s">
        <v>64</v>
      </c>
      <c r="M8" s="15" t="s">
        <v>104</v>
      </c>
      <c r="N8" s="19" t="s">
        <v>55</v>
      </c>
      <c r="O8" s="19" t="s">
        <v>39</v>
      </c>
      <c r="P8" s="19" t="s">
        <v>32</v>
      </c>
      <c r="Q8" s="19" t="s">
        <v>33</v>
      </c>
      <c r="R8" s="17" t="s">
        <v>65</v>
      </c>
      <c r="S8" s="16" t="s">
        <v>40</v>
      </c>
      <c r="T8" s="19" t="s">
        <v>16</v>
      </c>
      <c r="U8" s="19" t="s">
        <v>14</v>
      </c>
      <c r="V8" s="22">
        <v>0</v>
      </c>
      <c r="W8" s="8" t="s">
        <v>47</v>
      </c>
      <c r="X8" s="8">
        <v>1</v>
      </c>
      <c r="Y8" s="8">
        <v>0</v>
      </c>
      <c r="Z8" s="19">
        <v>3660</v>
      </c>
      <c r="AA8" s="19">
        <v>3370</v>
      </c>
      <c r="AB8" s="19">
        <v>2000</v>
      </c>
      <c r="AC8" s="19">
        <v>1010</v>
      </c>
      <c r="AD8" s="19">
        <v>500</v>
      </c>
      <c r="AE8" s="19">
        <v>190</v>
      </c>
      <c r="AF8" s="19">
        <v>100</v>
      </c>
      <c r="AG8" s="19">
        <v>0</v>
      </c>
      <c r="AH8" s="19">
        <v>130</v>
      </c>
      <c r="AI8" s="19">
        <v>1000</v>
      </c>
      <c r="AJ8" s="19">
        <v>1440</v>
      </c>
      <c r="AK8" s="19">
        <v>1810</v>
      </c>
      <c r="AL8" s="25">
        <f t="shared" si="3"/>
        <v>15210</v>
      </c>
      <c r="AM8" s="27">
        <f t="shared" si="0"/>
        <v>15210</v>
      </c>
      <c r="AN8" s="27">
        <f t="shared" ref="AN8:AN14" si="4">+AL8-AM8</f>
        <v>0</v>
      </c>
      <c r="AO8" s="24">
        <f t="shared" si="1"/>
        <v>15210</v>
      </c>
      <c r="AP8" s="24">
        <f t="shared" ref="AP8:AP14" si="5">+AM8-AO8</f>
        <v>0</v>
      </c>
      <c r="AQ8" s="24">
        <f t="shared" si="2"/>
        <v>0</v>
      </c>
      <c r="AR8" s="24">
        <f t="shared" ref="AR8:AR14" si="6">+AN8-AQ8</f>
        <v>0</v>
      </c>
      <c r="AS8" s="28">
        <v>45658</v>
      </c>
      <c r="AT8" s="28">
        <v>46022</v>
      </c>
    </row>
    <row r="9" spans="1:46" ht="31.5" customHeight="1" x14ac:dyDescent="0.25">
      <c r="A9" s="19" t="s">
        <v>66</v>
      </c>
      <c r="B9" s="20" t="s">
        <v>50</v>
      </c>
      <c r="C9" s="20" t="s">
        <v>51</v>
      </c>
      <c r="D9" s="20" t="s">
        <v>52</v>
      </c>
      <c r="E9" s="21">
        <v>8661599179</v>
      </c>
      <c r="F9" s="21">
        <v>830409726</v>
      </c>
      <c r="G9" s="15" t="s">
        <v>50</v>
      </c>
      <c r="H9" s="15" t="s">
        <v>51</v>
      </c>
      <c r="I9" s="15" t="s">
        <v>52</v>
      </c>
      <c r="J9" s="15" t="s">
        <v>67</v>
      </c>
      <c r="K9" s="15" t="s">
        <v>68</v>
      </c>
      <c r="L9" s="16">
        <v>8</v>
      </c>
      <c r="M9" s="15" t="s">
        <v>52</v>
      </c>
      <c r="N9" s="19" t="s">
        <v>55</v>
      </c>
      <c r="O9" s="19" t="s">
        <v>39</v>
      </c>
      <c r="P9" s="19" t="s">
        <v>32</v>
      </c>
      <c r="Q9" s="19" t="s">
        <v>33</v>
      </c>
      <c r="R9" s="17" t="s">
        <v>69</v>
      </c>
      <c r="S9" s="16" t="s">
        <v>40</v>
      </c>
      <c r="T9" s="19" t="s">
        <v>16</v>
      </c>
      <c r="U9" s="19" t="s">
        <v>14</v>
      </c>
      <c r="V9" s="22">
        <v>0</v>
      </c>
      <c r="W9" s="8" t="s">
        <v>47</v>
      </c>
      <c r="X9" s="8">
        <v>1</v>
      </c>
      <c r="Y9" s="8">
        <v>0</v>
      </c>
      <c r="Z9" s="19">
        <v>6910</v>
      </c>
      <c r="AA9" s="19">
        <v>6650</v>
      </c>
      <c r="AB9" s="19">
        <v>5800</v>
      </c>
      <c r="AC9" s="19">
        <v>3360</v>
      </c>
      <c r="AD9" s="19">
        <v>1500</v>
      </c>
      <c r="AE9" s="19">
        <v>30</v>
      </c>
      <c r="AF9" s="19">
        <v>0</v>
      </c>
      <c r="AG9" s="19">
        <v>100</v>
      </c>
      <c r="AH9" s="19">
        <v>460</v>
      </c>
      <c r="AI9" s="19">
        <v>950</v>
      </c>
      <c r="AJ9" s="19">
        <v>2160</v>
      </c>
      <c r="AK9" s="19">
        <v>5110</v>
      </c>
      <c r="AL9" s="25">
        <f t="shared" si="3"/>
        <v>33030</v>
      </c>
      <c r="AM9" s="27">
        <f t="shared" si="0"/>
        <v>33030</v>
      </c>
      <c r="AN9" s="27">
        <f t="shared" si="4"/>
        <v>0</v>
      </c>
      <c r="AO9" s="24">
        <f t="shared" si="1"/>
        <v>33030</v>
      </c>
      <c r="AP9" s="24">
        <f t="shared" si="5"/>
        <v>0</v>
      </c>
      <c r="AQ9" s="24">
        <f t="shared" si="2"/>
        <v>0</v>
      </c>
      <c r="AR9" s="24">
        <f t="shared" si="6"/>
        <v>0</v>
      </c>
      <c r="AS9" s="28">
        <v>45658</v>
      </c>
      <c r="AT9" s="28">
        <v>46022</v>
      </c>
    </row>
    <row r="10" spans="1:46" s="9" customFormat="1" ht="31.5" customHeight="1" x14ac:dyDescent="0.25">
      <c r="A10" s="19" t="s">
        <v>70</v>
      </c>
      <c r="B10" s="20" t="s">
        <v>50</v>
      </c>
      <c r="C10" s="20" t="s">
        <v>51</v>
      </c>
      <c r="D10" s="20" t="s">
        <v>52</v>
      </c>
      <c r="E10" s="21">
        <v>8661599179</v>
      </c>
      <c r="F10" s="21">
        <v>830409726</v>
      </c>
      <c r="G10" s="15" t="s">
        <v>50</v>
      </c>
      <c r="H10" s="15" t="s">
        <v>51</v>
      </c>
      <c r="I10" s="15" t="s">
        <v>52</v>
      </c>
      <c r="J10" s="15" t="s">
        <v>67</v>
      </c>
      <c r="K10" s="15" t="s">
        <v>71</v>
      </c>
      <c r="L10" s="16">
        <v>15</v>
      </c>
      <c r="M10" s="15" t="s">
        <v>52</v>
      </c>
      <c r="N10" s="19" t="s">
        <v>55</v>
      </c>
      <c r="O10" s="19" t="s">
        <v>39</v>
      </c>
      <c r="P10" s="19" t="s">
        <v>32</v>
      </c>
      <c r="Q10" s="19" t="s">
        <v>33</v>
      </c>
      <c r="R10" s="17" t="s">
        <v>72</v>
      </c>
      <c r="S10" s="16" t="s">
        <v>73</v>
      </c>
      <c r="T10" s="19" t="s">
        <v>16</v>
      </c>
      <c r="U10" s="19" t="s">
        <v>14</v>
      </c>
      <c r="V10" s="22">
        <v>0</v>
      </c>
      <c r="W10" s="8" t="s">
        <v>92</v>
      </c>
      <c r="X10" s="8">
        <v>0</v>
      </c>
      <c r="Y10" s="8">
        <v>1</v>
      </c>
      <c r="Z10" s="23">
        <v>17770</v>
      </c>
      <c r="AA10" s="23">
        <v>12800</v>
      </c>
      <c r="AB10" s="23">
        <v>10500</v>
      </c>
      <c r="AC10" s="23">
        <v>6940</v>
      </c>
      <c r="AD10" s="23">
        <v>60</v>
      </c>
      <c r="AE10" s="23">
        <v>0</v>
      </c>
      <c r="AF10" s="23">
        <v>0</v>
      </c>
      <c r="AG10" s="23">
        <v>0</v>
      </c>
      <c r="AH10" s="23">
        <v>1530</v>
      </c>
      <c r="AI10" s="19">
        <v>5530</v>
      </c>
      <c r="AJ10" s="19">
        <v>14470</v>
      </c>
      <c r="AK10" s="19">
        <v>20700</v>
      </c>
      <c r="AL10" s="25">
        <f t="shared" si="3"/>
        <v>90300</v>
      </c>
      <c r="AM10" s="27">
        <f t="shared" si="0"/>
        <v>90300</v>
      </c>
      <c r="AN10" s="27">
        <f t="shared" si="4"/>
        <v>0</v>
      </c>
      <c r="AO10" s="24">
        <f t="shared" si="1"/>
        <v>0</v>
      </c>
      <c r="AP10" s="24">
        <f t="shared" si="5"/>
        <v>90300</v>
      </c>
      <c r="AQ10" s="24">
        <f t="shared" si="2"/>
        <v>0</v>
      </c>
      <c r="AR10" s="24">
        <f t="shared" si="6"/>
        <v>0</v>
      </c>
      <c r="AS10" s="28">
        <v>45658</v>
      </c>
      <c r="AT10" s="28">
        <v>46022</v>
      </c>
    </row>
    <row r="11" spans="1:46" s="9" customFormat="1" ht="31.5" customHeight="1" x14ac:dyDescent="0.25">
      <c r="A11" s="19" t="s">
        <v>74</v>
      </c>
      <c r="B11" s="20" t="s">
        <v>50</v>
      </c>
      <c r="C11" s="20" t="s">
        <v>51</v>
      </c>
      <c r="D11" s="20" t="s">
        <v>52</v>
      </c>
      <c r="E11" s="21">
        <v>8661599179</v>
      </c>
      <c r="F11" s="21">
        <v>830409726</v>
      </c>
      <c r="G11" s="15" t="s">
        <v>50</v>
      </c>
      <c r="H11" s="15" t="s">
        <v>51</v>
      </c>
      <c r="I11" s="15" t="s">
        <v>52</v>
      </c>
      <c r="J11" s="15" t="s">
        <v>75</v>
      </c>
      <c r="K11" s="15"/>
      <c r="L11" s="16" t="s">
        <v>76</v>
      </c>
      <c r="M11" s="15" t="s">
        <v>105</v>
      </c>
      <c r="N11" s="19" t="s">
        <v>55</v>
      </c>
      <c r="O11" s="19" t="s">
        <v>39</v>
      </c>
      <c r="P11" s="19" t="s">
        <v>32</v>
      </c>
      <c r="Q11" s="19" t="s">
        <v>33</v>
      </c>
      <c r="R11" s="18" t="s">
        <v>77</v>
      </c>
      <c r="S11" s="16" t="s">
        <v>61</v>
      </c>
      <c r="T11" s="19" t="s">
        <v>16</v>
      </c>
      <c r="U11" s="19" t="s">
        <v>14</v>
      </c>
      <c r="V11" s="22">
        <v>0</v>
      </c>
      <c r="W11" s="8" t="s">
        <v>47</v>
      </c>
      <c r="X11" s="8">
        <v>1</v>
      </c>
      <c r="Y11" s="8">
        <v>0</v>
      </c>
      <c r="Z11" s="19">
        <v>300</v>
      </c>
      <c r="AA11" s="19">
        <v>300</v>
      </c>
      <c r="AB11" s="19">
        <v>300</v>
      </c>
      <c r="AC11" s="19">
        <v>300</v>
      </c>
      <c r="AD11" s="19">
        <v>300</v>
      </c>
      <c r="AE11" s="19">
        <v>300</v>
      </c>
      <c r="AF11" s="19">
        <v>300</v>
      </c>
      <c r="AG11" s="19">
        <v>300</v>
      </c>
      <c r="AH11" s="19">
        <v>300</v>
      </c>
      <c r="AI11" s="19">
        <v>300</v>
      </c>
      <c r="AJ11" s="19">
        <v>300</v>
      </c>
      <c r="AK11" s="19">
        <v>300</v>
      </c>
      <c r="AL11" s="25">
        <f t="shared" si="3"/>
        <v>3600</v>
      </c>
      <c r="AM11" s="27">
        <f t="shared" si="0"/>
        <v>3600</v>
      </c>
      <c r="AN11" s="27">
        <f t="shared" si="4"/>
        <v>0</v>
      </c>
      <c r="AO11" s="24">
        <f t="shared" si="1"/>
        <v>3600</v>
      </c>
      <c r="AP11" s="24">
        <f t="shared" si="5"/>
        <v>0</v>
      </c>
      <c r="AQ11" s="24">
        <f t="shared" si="2"/>
        <v>0</v>
      </c>
      <c r="AR11" s="24">
        <f t="shared" si="6"/>
        <v>0</v>
      </c>
      <c r="AS11" s="28">
        <v>45658</v>
      </c>
      <c r="AT11" s="28">
        <v>46022</v>
      </c>
    </row>
    <row r="12" spans="1:46" ht="31.5" customHeight="1" x14ac:dyDescent="0.25">
      <c r="A12" s="19" t="s">
        <v>78</v>
      </c>
      <c r="B12" s="20" t="s">
        <v>50</v>
      </c>
      <c r="C12" s="20" t="s">
        <v>51</v>
      </c>
      <c r="D12" s="20" t="s">
        <v>52</v>
      </c>
      <c r="E12" s="21">
        <v>8661599179</v>
      </c>
      <c r="F12" s="21">
        <v>830409726</v>
      </c>
      <c r="G12" s="15" t="s">
        <v>79</v>
      </c>
      <c r="H12" s="15" t="s">
        <v>80</v>
      </c>
      <c r="I12" s="15" t="s">
        <v>52</v>
      </c>
      <c r="J12" s="15" t="s">
        <v>81</v>
      </c>
      <c r="K12" s="15"/>
      <c r="L12" s="16">
        <v>88</v>
      </c>
      <c r="M12" s="15" t="s">
        <v>106</v>
      </c>
      <c r="N12" s="19" t="s">
        <v>55</v>
      </c>
      <c r="O12" s="19" t="s">
        <v>39</v>
      </c>
      <c r="P12" s="19" t="s">
        <v>32</v>
      </c>
      <c r="Q12" s="19" t="s">
        <v>33</v>
      </c>
      <c r="R12" s="18" t="s">
        <v>82</v>
      </c>
      <c r="S12" s="16" t="s">
        <v>83</v>
      </c>
      <c r="T12" s="19">
        <v>208</v>
      </c>
      <c r="U12" s="19" t="s">
        <v>14</v>
      </c>
      <c r="V12" s="22">
        <v>0</v>
      </c>
      <c r="W12" s="8" t="s">
        <v>47</v>
      </c>
      <c r="X12" s="8">
        <v>1</v>
      </c>
      <c r="Y12" s="8">
        <v>0</v>
      </c>
      <c r="Z12" s="23">
        <v>50260</v>
      </c>
      <c r="AA12" s="23">
        <v>44360</v>
      </c>
      <c r="AB12" s="23">
        <v>51200</v>
      </c>
      <c r="AC12" s="23">
        <v>30260</v>
      </c>
      <c r="AD12" s="23">
        <v>8510</v>
      </c>
      <c r="AE12" s="23">
        <v>4890</v>
      </c>
      <c r="AF12" s="23">
        <v>90</v>
      </c>
      <c r="AG12" s="23">
        <v>90</v>
      </c>
      <c r="AH12" s="23">
        <v>820</v>
      </c>
      <c r="AI12" s="23">
        <v>13050</v>
      </c>
      <c r="AJ12" s="23">
        <v>7570</v>
      </c>
      <c r="AK12" s="23">
        <v>13050</v>
      </c>
      <c r="AL12" s="25">
        <f t="shared" si="3"/>
        <v>224150</v>
      </c>
      <c r="AM12" s="27">
        <f t="shared" si="0"/>
        <v>224150</v>
      </c>
      <c r="AN12" s="27">
        <f t="shared" si="4"/>
        <v>0</v>
      </c>
      <c r="AO12" s="24">
        <f t="shared" si="1"/>
        <v>224150</v>
      </c>
      <c r="AP12" s="24">
        <f t="shared" si="5"/>
        <v>0</v>
      </c>
      <c r="AQ12" s="24">
        <f t="shared" si="2"/>
        <v>0</v>
      </c>
      <c r="AR12" s="24">
        <f t="shared" si="6"/>
        <v>0</v>
      </c>
      <c r="AS12" s="28">
        <v>45658</v>
      </c>
      <c r="AT12" s="28">
        <v>46022</v>
      </c>
    </row>
    <row r="13" spans="1:46" ht="31.5" customHeight="1" x14ac:dyDescent="0.25">
      <c r="A13" s="19" t="s">
        <v>84</v>
      </c>
      <c r="B13" s="20" t="s">
        <v>50</v>
      </c>
      <c r="C13" s="20" t="s">
        <v>51</v>
      </c>
      <c r="D13" s="20" t="s">
        <v>52</v>
      </c>
      <c r="E13" s="21">
        <v>8661599179</v>
      </c>
      <c r="F13" s="21">
        <v>830409726</v>
      </c>
      <c r="G13" s="15" t="s">
        <v>85</v>
      </c>
      <c r="H13" s="15" t="s">
        <v>86</v>
      </c>
      <c r="I13" s="15" t="s">
        <v>52</v>
      </c>
      <c r="J13" s="15" t="s">
        <v>67</v>
      </c>
      <c r="K13" s="15" t="s">
        <v>87</v>
      </c>
      <c r="L13" s="16">
        <v>9</v>
      </c>
      <c r="M13" s="15" t="s">
        <v>52</v>
      </c>
      <c r="N13" s="19" t="s">
        <v>55</v>
      </c>
      <c r="O13" s="19" t="s">
        <v>39</v>
      </c>
      <c r="P13" s="19" t="s">
        <v>32</v>
      </c>
      <c r="Q13" s="19" t="s">
        <v>33</v>
      </c>
      <c r="R13" s="18" t="s">
        <v>88</v>
      </c>
      <c r="S13" s="16" t="s">
        <v>83</v>
      </c>
      <c r="T13" s="19">
        <v>296</v>
      </c>
      <c r="U13" s="19" t="s">
        <v>14</v>
      </c>
      <c r="V13" s="22">
        <v>0</v>
      </c>
      <c r="W13" s="8" t="s">
        <v>47</v>
      </c>
      <c r="X13" s="8">
        <v>1</v>
      </c>
      <c r="Y13" s="8">
        <v>0</v>
      </c>
      <c r="Z13" s="23">
        <v>70380</v>
      </c>
      <c r="AA13" s="23">
        <v>64330</v>
      </c>
      <c r="AB13" s="23">
        <v>47860</v>
      </c>
      <c r="AC13" s="23">
        <v>28090</v>
      </c>
      <c r="AD13" s="23">
        <v>260</v>
      </c>
      <c r="AE13" s="23">
        <v>0</v>
      </c>
      <c r="AF13" s="23">
        <v>140</v>
      </c>
      <c r="AG13" s="23">
        <v>1240</v>
      </c>
      <c r="AH13" s="23">
        <v>420</v>
      </c>
      <c r="AI13" s="23">
        <v>12290</v>
      </c>
      <c r="AJ13" s="23">
        <v>42690</v>
      </c>
      <c r="AK13" s="23">
        <v>54750</v>
      </c>
      <c r="AL13" s="25">
        <f t="shared" si="3"/>
        <v>322450</v>
      </c>
      <c r="AM13" s="27">
        <f t="shared" si="0"/>
        <v>322450</v>
      </c>
      <c r="AN13" s="27">
        <f t="shared" si="4"/>
        <v>0</v>
      </c>
      <c r="AO13" s="24">
        <f t="shared" si="1"/>
        <v>322450</v>
      </c>
      <c r="AP13" s="24">
        <f t="shared" si="5"/>
        <v>0</v>
      </c>
      <c r="AQ13" s="24">
        <f t="shared" si="2"/>
        <v>0</v>
      </c>
      <c r="AR13" s="24">
        <f t="shared" si="6"/>
        <v>0</v>
      </c>
      <c r="AS13" s="28">
        <v>45658</v>
      </c>
      <c r="AT13" s="28">
        <v>46022</v>
      </c>
    </row>
    <row r="14" spans="1:46" ht="31.5" customHeight="1" x14ac:dyDescent="0.25">
      <c r="A14" s="19" t="s">
        <v>89</v>
      </c>
      <c r="B14" s="20" t="s">
        <v>50</v>
      </c>
      <c r="C14" s="20" t="s">
        <v>51</v>
      </c>
      <c r="D14" s="20" t="s">
        <v>52</v>
      </c>
      <c r="E14" s="21">
        <v>8661599179</v>
      </c>
      <c r="F14" s="21">
        <v>830409726</v>
      </c>
      <c r="G14" s="15" t="s">
        <v>85</v>
      </c>
      <c r="H14" s="15" t="s">
        <v>86</v>
      </c>
      <c r="I14" s="15" t="s">
        <v>52</v>
      </c>
      <c r="J14" s="15" t="s">
        <v>67</v>
      </c>
      <c r="K14" s="15" t="s">
        <v>87</v>
      </c>
      <c r="L14" s="16" t="s">
        <v>90</v>
      </c>
      <c r="M14" s="15" t="s">
        <v>52</v>
      </c>
      <c r="N14" s="19" t="s">
        <v>55</v>
      </c>
      <c r="O14" s="19" t="s">
        <v>39</v>
      </c>
      <c r="P14" s="19" t="s">
        <v>32</v>
      </c>
      <c r="Q14" s="19" t="s">
        <v>33</v>
      </c>
      <c r="R14" s="16" t="s">
        <v>91</v>
      </c>
      <c r="S14" s="16" t="s">
        <v>40</v>
      </c>
      <c r="T14" s="19" t="s">
        <v>16</v>
      </c>
      <c r="U14" s="19" t="s">
        <v>14</v>
      </c>
      <c r="V14" s="22">
        <v>0</v>
      </c>
      <c r="W14" s="8" t="s">
        <v>47</v>
      </c>
      <c r="X14" s="8">
        <v>1</v>
      </c>
      <c r="Y14" s="8">
        <v>0</v>
      </c>
      <c r="Z14" s="19">
        <v>3770</v>
      </c>
      <c r="AA14" s="19">
        <v>3230</v>
      </c>
      <c r="AB14" s="19">
        <v>2900</v>
      </c>
      <c r="AC14" s="19">
        <v>2500</v>
      </c>
      <c r="AD14" s="19">
        <v>2260</v>
      </c>
      <c r="AE14" s="19">
        <v>1840</v>
      </c>
      <c r="AF14" s="19">
        <v>1600</v>
      </c>
      <c r="AG14" s="19">
        <v>950</v>
      </c>
      <c r="AH14" s="19">
        <v>1300</v>
      </c>
      <c r="AI14" s="19">
        <v>2500</v>
      </c>
      <c r="AJ14" s="19">
        <v>4740</v>
      </c>
      <c r="AK14" s="19">
        <v>5880</v>
      </c>
      <c r="AL14" s="25">
        <f t="shared" si="3"/>
        <v>33470</v>
      </c>
      <c r="AM14" s="27">
        <f t="shared" si="0"/>
        <v>33470</v>
      </c>
      <c r="AN14" s="27">
        <f t="shared" si="4"/>
        <v>0</v>
      </c>
      <c r="AO14" s="24">
        <f t="shared" si="1"/>
        <v>33470</v>
      </c>
      <c r="AP14" s="24">
        <f t="shared" si="5"/>
        <v>0</v>
      </c>
      <c r="AQ14" s="24">
        <f t="shared" si="2"/>
        <v>0</v>
      </c>
      <c r="AR14" s="24">
        <f t="shared" si="6"/>
        <v>0</v>
      </c>
      <c r="AS14" s="28">
        <v>45658</v>
      </c>
      <c r="AT14" s="28">
        <v>46022</v>
      </c>
    </row>
    <row r="16" spans="1:46" ht="24.75" customHeight="1" x14ac:dyDescent="0.25">
      <c r="T16" s="1"/>
    </row>
  </sheetData>
  <autoFilter ref="A5:AT14"/>
  <mergeCells count="6">
    <mergeCell ref="Z4:AR4"/>
    <mergeCell ref="AS4:AT4"/>
    <mergeCell ref="B4:F4"/>
    <mergeCell ref="G4:I4"/>
    <mergeCell ref="J4:V4"/>
    <mergeCell ref="X4:Y4"/>
  </mergeCells>
  <pageMargins left="0.27559055118110237" right="0.11811023622047245" top="0.43307086614173229" bottom="0.31496062992125984" header="0.19685039370078741" footer="0.11811023622047245"/>
  <pageSetup paperSize="8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PPG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Asus</cp:lastModifiedBy>
  <cp:lastPrinted>2018-08-02T12:05:43Z</cp:lastPrinted>
  <dcterms:created xsi:type="dcterms:W3CDTF">2016-04-19T15:35:45Z</dcterms:created>
  <dcterms:modified xsi:type="dcterms:W3CDTF">2024-11-20T13:34:28Z</dcterms:modified>
</cp:coreProperties>
</file>