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F2C8E97-FD51-459A-AB70-D2D1FC2016BE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Formulrz cenowy" sheetId="37" r:id="rId1"/>
  </sheets>
  <definedNames>
    <definedName name="_xlnm.Print_Area" localSheetId="0">'Formulrz cenowy'!$A$1:$H$178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7" i="37" l="1"/>
  <c r="C166" i="37"/>
  <c r="C156" i="37"/>
  <c r="C155" i="37"/>
  <c r="C154" i="37"/>
  <c r="C153" i="37"/>
  <c r="C152" i="37"/>
  <c r="C151" i="37"/>
  <c r="C150" i="37"/>
  <c r="C149" i="37"/>
  <c r="C147" i="37"/>
  <c r="C134" i="37"/>
  <c r="C133" i="37"/>
  <c r="C132" i="37"/>
  <c r="C131" i="37"/>
  <c r="C130" i="37"/>
  <c r="C129" i="37"/>
  <c r="C128" i="37"/>
  <c r="C127" i="37"/>
  <c r="C125" i="37"/>
  <c r="C112" i="37"/>
  <c r="C38" i="37" l="1"/>
  <c r="C40" i="37"/>
  <c r="C37" i="37" l="1"/>
  <c r="C36" i="37"/>
  <c r="C42" i="37"/>
  <c r="C34" i="37"/>
  <c r="C41" i="37"/>
  <c r="C39" i="37"/>
  <c r="C43" i="37" l="1"/>
  <c r="C111" i="37"/>
  <c r="C110" i="37"/>
  <c r="C109" i="37"/>
  <c r="C108" i="37"/>
  <c r="C107" i="37"/>
  <c r="C106" i="37"/>
  <c r="C105" i="37"/>
  <c r="C103" i="37"/>
  <c r="C89" i="37"/>
  <c r="C88" i="37"/>
  <c r="C87" i="37"/>
  <c r="C86" i="37"/>
  <c r="C85" i="37"/>
  <c r="C84" i="37"/>
  <c r="C83" i="37"/>
  <c r="C81" i="37"/>
  <c r="C65" i="37"/>
  <c r="C64" i="37"/>
  <c r="C63" i="37"/>
  <c r="C62" i="37"/>
  <c r="C61" i="37"/>
  <c r="C60" i="37"/>
  <c r="C59" i="37"/>
  <c r="C57" i="37"/>
  <c r="C21" i="37"/>
  <c r="C20" i="37"/>
  <c r="C19" i="37"/>
  <c r="C18" i="37"/>
  <c r="C17" i="37"/>
  <c r="C16" i="37"/>
  <c r="C15" i="37"/>
  <c r="C13" i="37"/>
  <c r="C90" i="37" l="1"/>
  <c r="C22" i="37"/>
  <c r="C66" i="37"/>
  <c r="E81" i="37"/>
</calcChain>
</file>

<file path=xl/sharedStrings.xml><?xml version="1.0" encoding="utf-8"?>
<sst xmlns="http://schemas.openxmlformats.org/spreadsheetml/2006/main" count="183" uniqueCount="40">
  <si>
    <t>Grupa taryfowa</t>
  </si>
  <si>
    <t>C21</t>
  </si>
  <si>
    <t>C11</t>
  </si>
  <si>
    <t>C12a</t>
  </si>
  <si>
    <t>Podstawa</t>
  </si>
  <si>
    <t>Ilość układów pomiarowo-rozliczeniowych</t>
  </si>
  <si>
    <t xml:space="preserve">Czas trwania umowy </t>
  </si>
  <si>
    <t>Moc umowna [kW]</t>
  </si>
  <si>
    <t>Zużycie w trakcie trwania umowy [MWh]</t>
  </si>
  <si>
    <t>Wyszczególnienie</t>
  </si>
  <si>
    <t>cena jedn.</t>
  </si>
  <si>
    <t>wartość netto</t>
  </si>
  <si>
    <t>VAT</t>
  </si>
  <si>
    <t>wartość brutto</t>
  </si>
  <si>
    <t>cena energii elektrycznej w [zł/MWh]</t>
  </si>
  <si>
    <t>opłata abonamentowa [zł/m-c]</t>
  </si>
  <si>
    <t>stawka opłaty OZE [zł/MWh]</t>
  </si>
  <si>
    <t>stawka opłaty kogeneracyjnej [zł/MWh]</t>
  </si>
  <si>
    <t>Razem dystrybucja</t>
  </si>
  <si>
    <t>RAZEM brutto (energia + dystrybucja) w ciągu 12 miesięcy dla szacunkowego zużycia</t>
  </si>
  <si>
    <t>ilość [kWh/kW]</t>
  </si>
  <si>
    <t>Ilość układów pomiarowo-rozliczeniowych (1 faza)</t>
  </si>
  <si>
    <t>RAZEM PPE</t>
  </si>
  <si>
    <t>Razem netto dystrybucja</t>
  </si>
  <si>
    <t>Razem netto energia elektryczna</t>
  </si>
  <si>
    <t>Razem netto</t>
  </si>
  <si>
    <t>Razem brutto</t>
  </si>
  <si>
    <t>opłata mocowa [zł/MWh]</t>
  </si>
  <si>
    <t>C11o</t>
  </si>
  <si>
    <t>Zał. nr 2a FORMULARZ CENOWY</t>
  </si>
  <si>
    <t>cena energii elektrycznej w [zł/MWh] (całodobowo)</t>
  </si>
  <si>
    <t>opłata handlowa zł/mc</t>
  </si>
  <si>
    <t>opłata stała sieciowa - całodobowy [zł/kWh]</t>
  </si>
  <si>
    <t>opłata przejściowa [zł/kWh]</t>
  </si>
  <si>
    <t>opłata jakościowa [zł/kW/m-c]</t>
  </si>
  <si>
    <t>opłata zmienna sieciowa całodobowa [zł/kW/mc]</t>
  </si>
  <si>
    <t>cena energii elektrycznej w [zł/MWh], (calodobowo)</t>
  </si>
  <si>
    <t xml:space="preserve">G11 </t>
  </si>
  <si>
    <t>C22a</t>
  </si>
  <si>
    <t>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</si>
</sst>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81">
    <xf numFmtId="0" fontId="0" fillId="0" borderId="0" xfId="0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/>
    <xf numFmtId="0" fontId="6" fillId="0" borderId="15" xfId="0" applyFont="1" applyBorder="1"/>
    <xf numFmtId="0" fontId="6" fillId="0" borderId="8" xfId="0" applyFont="1" applyBorder="1"/>
    <xf numFmtId="0" fontId="7" fillId="0" borderId="16" xfId="0" applyFont="1" applyBorder="1"/>
    <xf numFmtId="0" fontId="6" fillId="0" borderId="16" xfId="0" applyFont="1" applyBorder="1" applyAlignment="1">
      <alignment horizontal="right"/>
    </xf>
    <xf numFmtId="0" fontId="6" fillId="0" borderId="9" xfId="0" applyFont="1" applyBorder="1"/>
    <xf numFmtId="0" fontId="6" fillId="0" borderId="5" xfId="0" applyFont="1" applyBorder="1"/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8" fontId="6" fillId="0" borderId="7" xfId="0" applyNumberFormat="1" applyFont="1" applyBorder="1"/>
    <xf numFmtId="8" fontId="6" fillId="0" borderId="15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8" fontId="6" fillId="0" borderId="1" xfId="0" applyNumberFormat="1" applyFont="1" applyBorder="1"/>
    <xf numFmtId="8" fontId="6" fillId="0" borderId="16" xfId="0" applyNumberFormat="1" applyFont="1" applyBorder="1"/>
    <xf numFmtId="2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9" xfId="0" applyFont="1" applyBorder="1" applyAlignment="1">
      <alignment vertical="center" wrapText="1"/>
    </xf>
    <xf numFmtId="8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8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horizontal="right"/>
    </xf>
    <xf numFmtId="0" fontId="6" fillId="0" borderId="0" xfId="0" applyFont="1"/>
    <xf numFmtId="2" fontId="6" fillId="0" borderId="4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6" fillId="0" borderId="7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8" fontId="6" fillId="0" borderId="0" xfId="0" applyNumberFormat="1" applyFont="1"/>
    <xf numFmtId="0" fontId="5" fillId="0" borderId="0" xfId="0" applyFont="1"/>
    <xf numFmtId="2" fontId="6" fillId="0" borderId="7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2" xfId="0" applyFont="1" applyBorder="1"/>
    <xf numFmtId="0" fontId="10" fillId="0" borderId="7" xfId="0" applyFont="1" applyBorder="1"/>
    <xf numFmtId="0" fontId="11" fillId="0" borderId="23" xfId="0" applyFont="1" applyBorder="1"/>
    <xf numFmtId="0" fontId="11" fillId="0" borderId="7" xfId="0" applyFont="1" applyBorder="1"/>
    <xf numFmtId="0" fontId="11" fillId="0" borderId="15" xfId="0" applyFont="1" applyBorder="1"/>
    <xf numFmtId="0" fontId="10" fillId="0" borderId="9" xfId="0" applyFont="1" applyBorder="1"/>
    <xf numFmtId="165" fontId="10" fillId="0" borderId="11" xfId="0" applyNumberFormat="1" applyFont="1" applyBorder="1" applyAlignment="1">
      <alignment horizontal="right"/>
    </xf>
    <xf numFmtId="0" fontId="12" fillId="0" borderId="11" xfId="0" applyFont="1" applyBorder="1"/>
    <xf numFmtId="0" fontId="12" fillId="0" borderId="17" xfId="0" applyFont="1" applyBorder="1"/>
    <xf numFmtId="0" fontId="10" fillId="0" borderId="5" xfId="0" applyFont="1" applyBorder="1"/>
    <xf numFmtId="8" fontId="10" fillId="0" borderId="7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15" xfId="0" applyFont="1" applyBorder="1"/>
    <xf numFmtId="0" fontId="10" fillId="0" borderId="14" xfId="0" applyFont="1" applyBorder="1"/>
    <xf numFmtId="8" fontId="10" fillId="0" borderId="4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21" xfId="0" applyFont="1" applyBorder="1"/>
    <xf numFmtId="0" fontId="10" fillId="0" borderId="8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16" xfId="0" applyFont="1" applyBorder="1"/>
    <xf numFmtId="8" fontId="10" fillId="0" borderId="11" xfId="0" applyNumberFormat="1" applyFont="1" applyBorder="1"/>
    <xf numFmtId="0" fontId="12" fillId="0" borderId="10" xfId="0" applyFont="1" applyBorder="1"/>
    <xf numFmtId="8" fontId="10" fillId="0" borderId="17" xfId="0" applyNumberFormat="1" applyFont="1" applyBorder="1"/>
    <xf numFmtId="165" fontId="0" fillId="0" borderId="0" xfId="0" applyNumberFormat="1"/>
    <xf numFmtId="8" fontId="6" fillId="0" borderId="0" xfId="0" applyNumberFormat="1" applyFont="1" applyAlignment="1">
      <alignment horizontal="center"/>
    </xf>
    <xf numFmtId="8" fontId="0" fillId="0" borderId="0" xfId="0" applyNumberFormat="1"/>
    <xf numFmtId="0" fontId="7" fillId="0" borderId="0" xfId="0" applyFont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9" fontId="10" fillId="0" borderId="1" xfId="0" applyNumberFormat="1" applyFont="1" applyBorder="1"/>
  </cellXfs>
  <cellStyles count="5">
    <cellStyle name="Normalny" xfId="0" builtinId="0"/>
    <cellStyle name="Normalny 2 2" xfId="3" xr:uid="{00000000-0005-0000-0000-000001000000}"/>
    <cellStyle name="Normalny 3" xfId="1" xr:uid="{00000000-0005-0000-0000-000002000000}"/>
    <cellStyle name="Normalny 4" xfId="4" xr:uid="{00000000-0005-0000-0000-000003000000}"/>
    <cellStyle name="Normalny 5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2"/>
  <sheetViews>
    <sheetView tabSelected="1" view="pageBreakPreview" topLeftCell="A139" zoomScaleNormal="100" zoomScaleSheetLayoutView="100" workbookViewId="0">
      <selection activeCell="C143" sqref="C143"/>
    </sheetView>
  </sheetViews>
  <sheetFormatPr defaultRowHeight="15" x14ac:dyDescent="0.25"/>
  <cols>
    <col min="1" max="1" width="6.140625" customWidth="1"/>
    <col min="2" max="2" width="49.7109375" customWidth="1"/>
    <col min="3" max="3" width="28" customWidth="1"/>
    <col min="4" max="6" width="17.7109375" customWidth="1"/>
    <col min="7" max="7" width="19" customWidth="1"/>
    <col min="8" max="8" width="13.140625" bestFit="1" customWidth="1"/>
  </cols>
  <sheetData>
    <row r="2" spans="2:7" x14ac:dyDescent="0.25">
      <c r="B2" s="77" t="s">
        <v>29</v>
      </c>
      <c r="C2" s="5"/>
      <c r="D2" s="5"/>
      <c r="E2" s="5"/>
      <c r="F2" s="5"/>
      <c r="G2" s="75"/>
    </row>
    <row r="4" spans="2:7" ht="15.75" thickBot="1" x14ac:dyDescent="0.3">
      <c r="B4" s="30"/>
      <c r="C4" s="31"/>
      <c r="D4" s="32"/>
      <c r="E4" s="32"/>
      <c r="F4" s="32"/>
      <c r="G4" s="31"/>
    </row>
    <row r="5" spans="2:7" x14ac:dyDescent="0.25">
      <c r="B5" s="6" t="s">
        <v>4</v>
      </c>
      <c r="C5" s="7"/>
      <c r="D5" s="32"/>
      <c r="E5" s="32"/>
      <c r="F5" s="32"/>
      <c r="G5" s="31"/>
    </row>
    <row r="6" spans="2:7" x14ac:dyDescent="0.25">
      <c r="B6" s="8" t="s">
        <v>0</v>
      </c>
      <c r="C6" s="9" t="s">
        <v>2</v>
      </c>
      <c r="D6" s="32"/>
      <c r="E6" s="32"/>
      <c r="F6" s="32"/>
      <c r="G6" s="31"/>
    </row>
    <row r="7" spans="2:7" x14ac:dyDescent="0.25">
      <c r="B7" s="8" t="s">
        <v>5</v>
      </c>
      <c r="C7" s="10">
        <v>49</v>
      </c>
      <c r="D7" s="32"/>
      <c r="E7" s="4"/>
      <c r="F7" s="3"/>
      <c r="G7" s="4"/>
    </row>
    <row r="8" spans="2:7" x14ac:dyDescent="0.25">
      <c r="B8" s="8" t="s">
        <v>6</v>
      </c>
      <c r="C8" s="10">
        <v>12</v>
      </c>
      <c r="D8" s="32"/>
      <c r="E8" s="32"/>
      <c r="F8" s="32"/>
      <c r="G8" s="31"/>
    </row>
    <row r="9" spans="2:7" x14ac:dyDescent="0.25">
      <c r="B9" s="8" t="s">
        <v>7</v>
      </c>
      <c r="C9" s="10">
        <v>349</v>
      </c>
      <c r="D9" s="32"/>
      <c r="E9" s="32"/>
      <c r="F9" s="32"/>
      <c r="G9" s="31"/>
    </row>
    <row r="10" spans="2:7" ht="15.75" thickBot="1" x14ac:dyDescent="0.3">
      <c r="B10" s="11" t="s">
        <v>8</v>
      </c>
      <c r="C10" s="41">
        <v>558.84</v>
      </c>
      <c r="D10" s="32"/>
      <c r="E10" s="32"/>
      <c r="F10" s="32"/>
      <c r="G10" s="31"/>
    </row>
    <row r="11" spans="2:7" ht="15.75" thickBot="1" x14ac:dyDescent="0.3">
      <c r="B11" s="30"/>
      <c r="C11" s="31"/>
      <c r="D11" s="32"/>
      <c r="E11" s="32"/>
      <c r="F11" s="32"/>
      <c r="G11" s="31"/>
    </row>
    <row r="12" spans="2:7" ht="15.75" thickBot="1" x14ac:dyDescent="0.3">
      <c r="B12" s="37" t="s">
        <v>9</v>
      </c>
      <c r="C12" s="38" t="s">
        <v>20</v>
      </c>
      <c r="D12" s="38" t="s">
        <v>10</v>
      </c>
      <c r="E12" s="38" t="s">
        <v>11</v>
      </c>
      <c r="F12" s="38" t="s">
        <v>12</v>
      </c>
      <c r="G12" s="39" t="s">
        <v>13</v>
      </c>
    </row>
    <row r="13" spans="2:7" x14ac:dyDescent="0.25">
      <c r="B13" s="12" t="s">
        <v>30</v>
      </c>
      <c r="C13" s="40">
        <f>C10</f>
        <v>558.84</v>
      </c>
      <c r="D13" s="78"/>
      <c r="E13" s="14"/>
      <c r="F13" s="15"/>
      <c r="G13" s="16"/>
    </row>
    <row r="14" spans="2:7" ht="15.75" thickBot="1" x14ac:dyDescent="0.3">
      <c r="B14" s="79" t="s">
        <v>31</v>
      </c>
      <c r="C14" s="5"/>
      <c r="D14" s="5"/>
      <c r="E14" s="5"/>
      <c r="F14" s="5"/>
      <c r="G14" s="17"/>
    </row>
    <row r="15" spans="2:7" x14ac:dyDescent="0.25">
      <c r="B15" s="12" t="s">
        <v>32</v>
      </c>
      <c r="C15" s="18">
        <f>C10*1000</f>
        <v>558840</v>
      </c>
      <c r="D15" s="13"/>
      <c r="E15" s="15"/>
      <c r="F15" s="15"/>
      <c r="G15" s="16"/>
    </row>
    <row r="16" spans="2:7" x14ac:dyDescent="0.25">
      <c r="B16" s="8" t="s">
        <v>33</v>
      </c>
      <c r="C16" s="19">
        <f>C10*1000</f>
        <v>558840</v>
      </c>
      <c r="D16" s="20"/>
      <c r="E16" s="21"/>
      <c r="F16" s="21"/>
      <c r="G16" s="22"/>
    </row>
    <row r="17" spans="2:7" x14ac:dyDescent="0.25">
      <c r="B17" s="8" t="s">
        <v>34</v>
      </c>
      <c r="C17" s="20">
        <f>C9*C8</f>
        <v>4188</v>
      </c>
      <c r="D17" s="20"/>
      <c r="E17" s="21"/>
      <c r="F17" s="21"/>
      <c r="G17" s="22"/>
    </row>
    <row r="18" spans="2:7" x14ac:dyDescent="0.25">
      <c r="B18" s="8" t="s">
        <v>35</v>
      </c>
      <c r="C18" s="20">
        <f>C9*C8</f>
        <v>4188</v>
      </c>
      <c r="D18" s="20"/>
      <c r="E18" s="21"/>
      <c r="F18" s="21"/>
      <c r="G18" s="22"/>
    </row>
    <row r="19" spans="2:7" x14ac:dyDescent="0.25">
      <c r="B19" s="8" t="s">
        <v>15</v>
      </c>
      <c r="C19" s="20">
        <f>C7*C8</f>
        <v>588</v>
      </c>
      <c r="D19" s="20"/>
      <c r="E19" s="21"/>
      <c r="F19" s="21"/>
      <c r="G19" s="22"/>
    </row>
    <row r="20" spans="2:7" x14ac:dyDescent="0.25">
      <c r="B20" s="8" t="s">
        <v>16</v>
      </c>
      <c r="C20" s="24">
        <f>C10</f>
        <v>558.84</v>
      </c>
      <c r="D20" s="20"/>
      <c r="E20" s="21"/>
      <c r="F20" s="21"/>
      <c r="G20" s="22"/>
    </row>
    <row r="21" spans="2:7" x14ac:dyDescent="0.25">
      <c r="B21" s="8" t="s">
        <v>17</v>
      </c>
      <c r="C21" s="24">
        <f>C10</f>
        <v>558.84</v>
      </c>
      <c r="D21" s="20"/>
      <c r="E21" s="21"/>
      <c r="F21" s="21"/>
      <c r="G21" s="22"/>
    </row>
    <row r="22" spans="2:7" x14ac:dyDescent="0.25">
      <c r="B22" s="8" t="s">
        <v>27</v>
      </c>
      <c r="C22" s="24">
        <f>ROUND(C21*0.7,2)</f>
        <v>391.19</v>
      </c>
      <c r="D22" s="20"/>
      <c r="E22" s="21"/>
      <c r="F22" s="21"/>
      <c r="G22" s="22"/>
    </row>
    <row r="23" spans="2:7" x14ac:dyDescent="0.25">
      <c r="B23" s="8" t="s">
        <v>18</v>
      </c>
      <c r="C23" s="25"/>
      <c r="D23" s="25"/>
      <c r="E23" s="21"/>
      <c r="F23" s="21"/>
      <c r="G23" s="21"/>
    </row>
    <row r="24" spans="2:7" ht="23.25" thickBot="1" x14ac:dyDescent="0.3">
      <c r="B24" s="26" t="s">
        <v>19</v>
      </c>
      <c r="C24" s="27"/>
      <c r="D24" s="28"/>
      <c r="E24" s="28"/>
      <c r="F24" s="28"/>
      <c r="G24" s="29"/>
    </row>
    <row r="25" spans="2:7" ht="15.75" thickBot="1" x14ac:dyDescent="0.3">
      <c r="B25" s="30"/>
      <c r="C25" s="31"/>
      <c r="D25" s="32"/>
      <c r="E25" s="32"/>
      <c r="F25" s="32"/>
      <c r="G25" s="31"/>
    </row>
    <row r="26" spans="2:7" x14ac:dyDescent="0.25">
      <c r="B26" s="6" t="s">
        <v>4</v>
      </c>
      <c r="C26" s="7"/>
      <c r="D26" s="32"/>
      <c r="E26" s="32"/>
      <c r="F26" s="32"/>
      <c r="G26" s="31"/>
    </row>
    <row r="27" spans="2:7" x14ac:dyDescent="0.25">
      <c r="B27" s="8" t="s">
        <v>0</v>
      </c>
      <c r="C27" s="9" t="s">
        <v>28</v>
      </c>
      <c r="D27" s="32"/>
      <c r="E27" s="32"/>
      <c r="F27" s="32"/>
      <c r="G27" s="31"/>
    </row>
    <row r="28" spans="2:7" x14ac:dyDescent="0.25">
      <c r="B28" s="8" t="s">
        <v>5</v>
      </c>
      <c r="C28" s="10">
        <v>63</v>
      </c>
      <c r="D28" s="32"/>
      <c r="E28" s="4"/>
      <c r="F28" s="3"/>
      <c r="G28" s="4"/>
    </row>
    <row r="29" spans="2:7" x14ac:dyDescent="0.25">
      <c r="B29" s="8" t="s">
        <v>6</v>
      </c>
      <c r="C29" s="10">
        <v>12</v>
      </c>
      <c r="D29" s="32"/>
      <c r="E29" s="32"/>
      <c r="F29" s="32"/>
      <c r="G29" s="31"/>
    </row>
    <row r="30" spans="2:7" x14ac:dyDescent="0.25">
      <c r="B30" s="8" t="s">
        <v>7</v>
      </c>
      <c r="C30" s="10">
        <v>319</v>
      </c>
      <c r="D30" s="32"/>
      <c r="E30" s="32"/>
      <c r="F30" s="32"/>
      <c r="G30" s="31"/>
    </row>
    <row r="31" spans="2:7" ht="15.75" thickBot="1" x14ac:dyDescent="0.3">
      <c r="B31" s="11" t="s">
        <v>8</v>
      </c>
      <c r="C31" s="41">
        <v>409.69</v>
      </c>
      <c r="D31" s="32"/>
      <c r="E31" s="32"/>
      <c r="F31" s="32"/>
      <c r="G31" s="31"/>
    </row>
    <row r="32" spans="2:7" ht="15.75" thickBot="1" x14ac:dyDescent="0.3">
      <c r="B32" s="30"/>
      <c r="C32" s="31"/>
      <c r="D32" s="32"/>
      <c r="E32" s="32"/>
      <c r="F32" s="32"/>
      <c r="G32" s="31"/>
    </row>
    <row r="33" spans="2:7" ht="15.75" thickBot="1" x14ac:dyDescent="0.3">
      <c r="B33" s="37" t="s">
        <v>9</v>
      </c>
      <c r="C33" s="38" t="s">
        <v>20</v>
      </c>
      <c r="D33" s="38" t="s">
        <v>10</v>
      </c>
      <c r="E33" s="38" t="s">
        <v>11</v>
      </c>
      <c r="F33" s="38" t="s">
        <v>12</v>
      </c>
      <c r="G33" s="39" t="s">
        <v>13</v>
      </c>
    </row>
    <row r="34" spans="2:7" x14ac:dyDescent="0.25">
      <c r="B34" s="12" t="s">
        <v>36</v>
      </c>
      <c r="C34" s="40">
        <f>C31</f>
        <v>409.69</v>
      </c>
      <c r="D34" s="78"/>
      <c r="E34" s="14"/>
      <c r="F34" s="15"/>
      <c r="G34" s="16"/>
    </row>
    <row r="35" spans="2:7" ht="15.75" thickBot="1" x14ac:dyDescent="0.3">
      <c r="B35" s="79" t="s">
        <v>31</v>
      </c>
      <c r="C35" s="5"/>
      <c r="D35" s="5"/>
      <c r="E35" s="5"/>
      <c r="F35" s="5"/>
      <c r="G35" s="17"/>
    </row>
    <row r="36" spans="2:7" x14ac:dyDescent="0.25">
      <c r="B36" s="12" t="s">
        <v>32</v>
      </c>
      <c r="C36" s="18">
        <f>C31*1000</f>
        <v>409690</v>
      </c>
      <c r="D36" s="13"/>
      <c r="E36" s="15"/>
      <c r="F36" s="15"/>
      <c r="G36" s="16"/>
    </row>
    <row r="37" spans="2:7" x14ac:dyDescent="0.25">
      <c r="B37" s="8" t="s">
        <v>33</v>
      </c>
      <c r="C37" s="19">
        <f>C31*1000</f>
        <v>409690</v>
      </c>
      <c r="D37" s="20"/>
      <c r="E37" s="21"/>
      <c r="F37" s="21"/>
      <c r="G37" s="22"/>
    </row>
    <row r="38" spans="2:7" x14ac:dyDescent="0.25">
      <c r="B38" s="8" t="s">
        <v>34</v>
      </c>
      <c r="C38" s="20">
        <f>C30*C29</f>
        <v>3828</v>
      </c>
      <c r="D38" s="20"/>
      <c r="E38" s="21"/>
      <c r="F38" s="21"/>
      <c r="G38" s="22"/>
    </row>
    <row r="39" spans="2:7" x14ac:dyDescent="0.25">
      <c r="B39" s="8" t="s">
        <v>35</v>
      </c>
      <c r="C39" s="20">
        <f>C30*C29</f>
        <v>3828</v>
      </c>
      <c r="D39" s="20"/>
      <c r="E39" s="21"/>
      <c r="F39" s="21"/>
      <c r="G39" s="22"/>
    </row>
    <row r="40" spans="2:7" x14ac:dyDescent="0.25">
      <c r="B40" s="8" t="s">
        <v>15</v>
      </c>
      <c r="C40" s="20">
        <f>C28*C29</f>
        <v>756</v>
      </c>
      <c r="D40" s="20"/>
      <c r="E40" s="21"/>
      <c r="F40" s="21"/>
      <c r="G40" s="22"/>
    </row>
    <row r="41" spans="2:7" x14ac:dyDescent="0.25">
      <c r="B41" s="8" t="s">
        <v>16</v>
      </c>
      <c r="C41" s="24">
        <f>C31</f>
        <v>409.69</v>
      </c>
      <c r="D41" s="20"/>
      <c r="E41" s="21"/>
      <c r="F41" s="21"/>
      <c r="G41" s="22"/>
    </row>
    <row r="42" spans="2:7" x14ac:dyDescent="0.25">
      <c r="B42" s="8" t="s">
        <v>17</v>
      </c>
      <c r="C42" s="24">
        <f>C31</f>
        <v>409.69</v>
      </c>
      <c r="D42" s="20"/>
      <c r="E42" s="21"/>
      <c r="F42" s="21"/>
      <c r="G42" s="22"/>
    </row>
    <row r="43" spans="2:7" x14ac:dyDescent="0.25">
      <c r="B43" s="8" t="s">
        <v>27</v>
      </c>
      <c r="C43" s="24">
        <f>ROUND(C42*0.25,2)</f>
        <v>102.42</v>
      </c>
      <c r="D43" s="20"/>
      <c r="E43" s="21"/>
      <c r="F43" s="21"/>
      <c r="G43" s="22"/>
    </row>
    <row r="44" spans="2:7" x14ac:dyDescent="0.25">
      <c r="B44" s="8" t="s">
        <v>18</v>
      </c>
      <c r="C44" s="25"/>
      <c r="D44" s="25"/>
      <c r="E44" s="21"/>
      <c r="F44" s="21"/>
      <c r="G44" s="21"/>
    </row>
    <row r="45" spans="2:7" ht="23.25" thickBot="1" x14ac:dyDescent="0.3">
      <c r="B45" s="26" t="s">
        <v>19</v>
      </c>
      <c r="C45" s="27"/>
      <c r="D45" s="28"/>
      <c r="E45" s="28"/>
      <c r="F45" s="28"/>
      <c r="G45" s="29"/>
    </row>
    <row r="46" spans="2:7" x14ac:dyDescent="0.25">
      <c r="B46" s="30"/>
      <c r="C46" s="31"/>
      <c r="D46" s="32"/>
      <c r="E46" s="32"/>
      <c r="F46" s="32"/>
      <c r="G46" s="31"/>
    </row>
    <row r="47" spans="2:7" x14ac:dyDescent="0.25">
      <c r="B47" s="30"/>
      <c r="C47" s="31"/>
      <c r="D47" s="32"/>
      <c r="E47" s="32"/>
      <c r="F47" s="32"/>
      <c r="G47" s="31"/>
    </row>
    <row r="48" spans="2:7" ht="15.75" thickBot="1" x14ac:dyDescent="0.3">
      <c r="B48" s="34"/>
      <c r="C48" s="34"/>
      <c r="D48" s="34"/>
      <c r="E48" s="42"/>
      <c r="F48" s="42"/>
      <c r="G48" s="42"/>
    </row>
    <row r="49" spans="2:12" x14ac:dyDescent="0.25">
      <c r="B49" s="6" t="s">
        <v>4</v>
      </c>
      <c r="C49" s="7"/>
      <c r="D49" s="34"/>
      <c r="E49" s="42"/>
      <c r="F49" s="42"/>
      <c r="G49" s="42"/>
      <c r="H49" s="76"/>
    </row>
    <row r="50" spans="2:12" x14ac:dyDescent="0.25">
      <c r="B50" s="8" t="s">
        <v>0</v>
      </c>
      <c r="C50" s="9" t="s">
        <v>3</v>
      </c>
      <c r="D50" s="34"/>
      <c r="E50" s="42"/>
      <c r="F50" s="42"/>
      <c r="G50" s="42"/>
      <c r="H50" s="74"/>
    </row>
    <row r="51" spans="2:12" x14ac:dyDescent="0.25">
      <c r="B51" s="8" t="s">
        <v>5</v>
      </c>
      <c r="C51" s="10">
        <v>48</v>
      </c>
      <c r="D51" s="34"/>
      <c r="E51" s="42"/>
      <c r="F51" s="42"/>
      <c r="G51" s="42"/>
    </row>
    <row r="52" spans="2:12" x14ac:dyDescent="0.25">
      <c r="B52" s="8" t="s">
        <v>6</v>
      </c>
      <c r="C52" s="10">
        <v>12</v>
      </c>
      <c r="D52" s="34"/>
      <c r="E52" s="42"/>
      <c r="F52" s="42"/>
      <c r="G52" s="42"/>
    </row>
    <row r="53" spans="2:12" x14ac:dyDescent="0.25">
      <c r="B53" s="8" t="s">
        <v>7</v>
      </c>
      <c r="C53" s="10">
        <v>648</v>
      </c>
      <c r="D53" s="34"/>
      <c r="E53" s="42"/>
      <c r="F53" s="42"/>
      <c r="G53" s="42"/>
      <c r="H53" s="76"/>
    </row>
    <row r="54" spans="2:12" x14ac:dyDescent="0.25">
      <c r="B54" s="8" t="s">
        <v>8</v>
      </c>
      <c r="C54" s="36">
        <v>615.29999999999995</v>
      </c>
      <c r="D54" s="34"/>
      <c r="E54" s="42"/>
      <c r="F54" s="42"/>
      <c r="G54" s="42"/>
      <c r="H54" s="76"/>
      <c r="J54" s="2"/>
      <c r="K54" s="3"/>
      <c r="L54" s="2"/>
    </row>
    <row r="55" spans="2:12" ht="15.75" thickBot="1" x14ac:dyDescent="0.3">
      <c r="H55" s="76"/>
      <c r="J55" s="1"/>
      <c r="K55" s="1"/>
      <c r="L55" s="1"/>
    </row>
    <row r="56" spans="2:12" ht="15.75" thickBot="1" x14ac:dyDescent="0.3">
      <c r="B56" s="37" t="s">
        <v>9</v>
      </c>
      <c r="C56" s="38" t="s">
        <v>20</v>
      </c>
      <c r="D56" s="38" t="s">
        <v>10</v>
      </c>
      <c r="E56" s="38" t="s">
        <v>11</v>
      </c>
      <c r="F56" s="38" t="s">
        <v>12</v>
      </c>
      <c r="G56" s="39" t="s">
        <v>13</v>
      </c>
      <c r="H56" s="76"/>
    </row>
    <row r="57" spans="2:12" x14ac:dyDescent="0.25">
      <c r="B57" s="12" t="s">
        <v>14</v>
      </c>
      <c r="C57" s="40">
        <f>C54</f>
        <v>615.29999999999995</v>
      </c>
      <c r="D57" s="78"/>
      <c r="E57" s="14"/>
      <c r="F57" s="15"/>
      <c r="G57" s="16"/>
      <c r="H57" s="76"/>
    </row>
    <row r="58" spans="2:12" ht="15.75" thickBot="1" x14ac:dyDescent="0.3">
      <c r="B58" s="79" t="s">
        <v>31</v>
      </c>
      <c r="C58" s="5"/>
      <c r="D58" s="5"/>
      <c r="E58" s="5"/>
      <c r="F58" s="5"/>
      <c r="G58" s="17"/>
      <c r="H58" s="76"/>
    </row>
    <row r="59" spans="2:12" x14ac:dyDescent="0.25">
      <c r="B59" s="12" t="s">
        <v>32</v>
      </c>
      <c r="C59" s="18">
        <f>C54*1000</f>
        <v>615300</v>
      </c>
      <c r="D59" s="13"/>
      <c r="E59" s="15"/>
      <c r="F59" s="15"/>
      <c r="G59" s="16"/>
      <c r="H59" s="76"/>
    </row>
    <row r="60" spans="2:12" x14ac:dyDescent="0.25">
      <c r="B60" s="8" t="s">
        <v>33</v>
      </c>
      <c r="C60" s="19">
        <f>C54*1000</f>
        <v>615300</v>
      </c>
      <c r="D60" s="20"/>
      <c r="E60" s="21"/>
      <c r="F60" s="21"/>
      <c r="G60" s="22"/>
      <c r="H60" s="76"/>
    </row>
    <row r="61" spans="2:12" x14ac:dyDescent="0.25">
      <c r="B61" s="8" t="s">
        <v>34</v>
      </c>
      <c r="C61" s="20">
        <f>C53*C52</f>
        <v>7776</v>
      </c>
      <c r="D61" s="20"/>
      <c r="E61" s="21"/>
      <c r="F61" s="21"/>
      <c r="G61" s="22"/>
      <c r="H61" s="76"/>
    </row>
    <row r="62" spans="2:12" x14ac:dyDescent="0.25">
      <c r="B62" s="8" t="s">
        <v>35</v>
      </c>
      <c r="C62" s="20">
        <f>C53*C52</f>
        <v>7776</v>
      </c>
      <c r="D62" s="20"/>
      <c r="E62" s="21"/>
      <c r="F62" s="21"/>
      <c r="G62" s="22"/>
      <c r="H62" s="76"/>
    </row>
    <row r="63" spans="2:12" x14ac:dyDescent="0.25">
      <c r="B63" s="8" t="s">
        <v>15</v>
      </c>
      <c r="C63" s="20">
        <f>C51*C52</f>
        <v>576</v>
      </c>
      <c r="D63" s="20"/>
      <c r="E63" s="21"/>
      <c r="F63" s="21"/>
      <c r="G63" s="22"/>
    </row>
    <row r="64" spans="2:12" x14ac:dyDescent="0.25">
      <c r="B64" s="8" t="s">
        <v>16</v>
      </c>
      <c r="C64" s="24">
        <f>C54</f>
        <v>615.29999999999995</v>
      </c>
      <c r="D64" s="20"/>
      <c r="E64" s="21"/>
      <c r="F64" s="21"/>
      <c r="G64" s="22"/>
    </row>
    <row r="65" spans="2:8" x14ac:dyDescent="0.25">
      <c r="B65" s="8" t="s">
        <v>17</v>
      </c>
      <c r="C65" s="24">
        <f>C54</f>
        <v>615.29999999999995</v>
      </c>
      <c r="D65" s="20"/>
      <c r="E65" s="21"/>
      <c r="F65" s="21"/>
      <c r="G65" s="22"/>
    </row>
    <row r="66" spans="2:8" x14ac:dyDescent="0.25">
      <c r="B66" s="8" t="s">
        <v>27</v>
      </c>
      <c r="C66" s="24">
        <f>ROUND(C65*0.7,2)</f>
        <v>430.71</v>
      </c>
      <c r="D66" s="20"/>
      <c r="E66" s="21"/>
      <c r="F66" s="21"/>
      <c r="G66" s="22"/>
    </row>
    <row r="67" spans="2:8" x14ac:dyDescent="0.25">
      <c r="B67" s="8" t="s">
        <v>18</v>
      </c>
      <c r="C67" s="25"/>
      <c r="D67" s="25"/>
      <c r="E67" s="21"/>
      <c r="F67" s="21"/>
      <c r="G67" s="21"/>
    </row>
    <row r="68" spans="2:8" ht="23.25" thickBot="1" x14ac:dyDescent="0.3">
      <c r="B68" s="26" t="s">
        <v>19</v>
      </c>
      <c r="C68" s="27"/>
      <c r="D68" s="28"/>
      <c r="E68" s="28"/>
      <c r="F68" s="28"/>
      <c r="G68" s="29"/>
    </row>
    <row r="69" spans="2:8" x14ac:dyDescent="0.25">
      <c r="B69" s="30"/>
      <c r="C69" s="31"/>
      <c r="D69" s="32"/>
      <c r="E69" s="32"/>
      <c r="F69" s="32"/>
      <c r="G69" s="31"/>
    </row>
    <row r="70" spans="2:8" x14ac:dyDescent="0.25">
      <c r="B70" s="30"/>
      <c r="C70" s="31"/>
      <c r="D70" s="32"/>
      <c r="E70" s="32"/>
      <c r="F70" s="32"/>
      <c r="G70" s="31"/>
    </row>
    <row r="71" spans="2:8" x14ac:dyDescent="0.25">
      <c r="B71" s="30"/>
      <c r="C71" s="31"/>
      <c r="D71" s="32"/>
      <c r="E71" s="32"/>
      <c r="F71" s="32"/>
      <c r="G71" s="31"/>
    </row>
    <row r="72" spans="2:8" ht="15.75" thickBot="1" x14ac:dyDescent="0.3">
      <c r="B72" s="30"/>
      <c r="C72" s="31"/>
      <c r="D72" s="32"/>
      <c r="E72" s="32"/>
      <c r="F72" s="32"/>
      <c r="G72" s="31"/>
    </row>
    <row r="73" spans="2:8" x14ac:dyDescent="0.25">
      <c r="B73" s="6" t="s">
        <v>4</v>
      </c>
      <c r="C73" s="7"/>
      <c r="D73" s="32"/>
      <c r="E73" s="32"/>
      <c r="F73" s="32"/>
      <c r="G73" s="31"/>
    </row>
    <row r="74" spans="2:8" x14ac:dyDescent="0.25">
      <c r="B74" s="8" t="s">
        <v>0</v>
      </c>
      <c r="C74" s="9" t="s">
        <v>1</v>
      </c>
      <c r="D74" s="32"/>
      <c r="E74" s="31"/>
      <c r="F74" s="32"/>
      <c r="G74" s="31"/>
    </row>
    <row r="75" spans="2:8" x14ac:dyDescent="0.25">
      <c r="B75" s="8" t="s">
        <v>5</v>
      </c>
      <c r="C75" s="10">
        <v>1</v>
      </c>
      <c r="D75" s="32"/>
      <c r="E75" s="32"/>
      <c r="F75" s="32"/>
      <c r="G75" s="31"/>
    </row>
    <row r="76" spans="2:8" x14ac:dyDescent="0.25">
      <c r="B76" s="8" t="s">
        <v>6</v>
      </c>
      <c r="C76" s="10">
        <v>12</v>
      </c>
      <c r="D76" s="32"/>
      <c r="E76" s="32"/>
      <c r="F76" s="32"/>
      <c r="G76" s="31"/>
    </row>
    <row r="77" spans="2:8" x14ac:dyDescent="0.25">
      <c r="B77" s="8" t="s">
        <v>7</v>
      </c>
      <c r="C77" s="10">
        <v>55</v>
      </c>
      <c r="D77" s="32"/>
      <c r="E77" s="32"/>
      <c r="F77" s="32"/>
      <c r="G77" s="31"/>
      <c r="H77" s="76"/>
    </row>
    <row r="78" spans="2:8" ht="15.75" thickBot="1" x14ac:dyDescent="0.3">
      <c r="B78" s="11" t="s">
        <v>8</v>
      </c>
      <c r="C78" s="33">
        <v>28.79</v>
      </c>
      <c r="D78" s="32"/>
      <c r="E78" s="32"/>
      <c r="F78" s="32"/>
      <c r="G78" s="31"/>
      <c r="H78" s="76"/>
    </row>
    <row r="79" spans="2:8" ht="15.75" thickBot="1" x14ac:dyDescent="0.3">
      <c r="B79" s="30"/>
      <c r="C79" s="31"/>
      <c r="D79" s="32"/>
      <c r="E79" s="32"/>
      <c r="F79" s="32"/>
      <c r="G79" s="31"/>
      <c r="H79" s="76"/>
    </row>
    <row r="80" spans="2:8" ht="15.75" thickBot="1" x14ac:dyDescent="0.3">
      <c r="B80" s="37" t="s">
        <v>9</v>
      </c>
      <c r="C80" s="38" t="s">
        <v>20</v>
      </c>
      <c r="D80" s="38" t="s">
        <v>10</v>
      </c>
      <c r="E80" s="38" t="s">
        <v>11</v>
      </c>
      <c r="F80" s="38" t="s">
        <v>12</v>
      </c>
      <c r="G80" s="39" t="s">
        <v>13</v>
      </c>
      <c r="H80" s="76"/>
    </row>
    <row r="81" spans="2:13" x14ac:dyDescent="0.25">
      <c r="B81" s="12" t="s">
        <v>14</v>
      </c>
      <c r="C81" s="40">
        <f>C78</f>
        <v>28.79</v>
      </c>
      <c r="D81" s="78"/>
      <c r="E81" s="14">
        <f>C81*D81</f>
        <v>0</v>
      </c>
      <c r="F81" s="15"/>
      <c r="G81" s="16"/>
      <c r="H81" s="76"/>
    </row>
    <row r="82" spans="2:13" ht="15.75" thickBot="1" x14ac:dyDescent="0.3">
      <c r="B82" s="79" t="s">
        <v>31</v>
      </c>
      <c r="C82" s="5"/>
      <c r="D82" s="5"/>
      <c r="E82" s="5"/>
      <c r="F82" s="5"/>
      <c r="G82" s="17"/>
      <c r="H82" s="76"/>
      <c r="K82" s="2"/>
      <c r="L82" s="3"/>
      <c r="M82" s="2"/>
    </row>
    <row r="83" spans="2:13" x14ac:dyDescent="0.25">
      <c r="B83" s="12" t="s">
        <v>32</v>
      </c>
      <c r="C83" s="18">
        <f>C78*1000</f>
        <v>28790</v>
      </c>
      <c r="D83" s="13"/>
      <c r="E83" s="15"/>
      <c r="F83" s="15"/>
      <c r="G83" s="16"/>
      <c r="H83" s="76"/>
    </row>
    <row r="84" spans="2:13" x14ac:dyDescent="0.25">
      <c r="B84" s="8" t="s">
        <v>33</v>
      </c>
      <c r="C84" s="19">
        <f>C78*1000</f>
        <v>28790</v>
      </c>
      <c r="D84" s="20"/>
      <c r="E84" s="21"/>
      <c r="F84" s="21"/>
      <c r="G84" s="22"/>
      <c r="H84" s="76"/>
    </row>
    <row r="85" spans="2:13" x14ac:dyDescent="0.25">
      <c r="B85" s="8" t="s">
        <v>34</v>
      </c>
      <c r="C85" s="20">
        <f>C77*C76</f>
        <v>660</v>
      </c>
      <c r="D85" s="20"/>
      <c r="E85" s="21"/>
      <c r="F85" s="21"/>
      <c r="G85" s="22"/>
      <c r="H85" s="76"/>
    </row>
    <row r="86" spans="2:13" x14ac:dyDescent="0.25">
      <c r="B86" s="8" t="s">
        <v>35</v>
      </c>
      <c r="C86" s="20">
        <f>C77*C76</f>
        <v>660</v>
      </c>
      <c r="D86" s="20"/>
      <c r="E86" s="21"/>
      <c r="F86" s="21"/>
      <c r="G86" s="22"/>
      <c r="H86" s="76"/>
    </row>
    <row r="87" spans="2:13" x14ac:dyDescent="0.25">
      <c r="B87" s="8" t="s">
        <v>15</v>
      </c>
      <c r="C87" s="20">
        <f>C75*C76</f>
        <v>12</v>
      </c>
      <c r="D87" s="23"/>
      <c r="E87" s="21"/>
      <c r="F87" s="21"/>
      <c r="G87" s="22"/>
      <c r="H87" s="76"/>
    </row>
    <row r="88" spans="2:13" x14ac:dyDescent="0.25">
      <c r="B88" s="8" t="s">
        <v>16</v>
      </c>
      <c r="C88" s="24">
        <f>C78</f>
        <v>28.79</v>
      </c>
      <c r="D88" s="20"/>
      <c r="E88" s="21"/>
      <c r="F88" s="21"/>
      <c r="G88" s="22"/>
    </row>
    <row r="89" spans="2:13" x14ac:dyDescent="0.25">
      <c r="B89" s="8" t="s">
        <v>17</v>
      </c>
      <c r="C89" s="24">
        <f>C78</f>
        <v>28.79</v>
      </c>
      <c r="D89" s="20"/>
      <c r="E89" s="21"/>
      <c r="F89" s="21"/>
      <c r="G89" s="22"/>
    </row>
    <row r="90" spans="2:13" x14ac:dyDescent="0.25">
      <c r="B90" s="8" t="s">
        <v>27</v>
      </c>
      <c r="C90" s="24">
        <f>ROUND(C89*0.7,2)</f>
        <v>20.149999999999999</v>
      </c>
      <c r="D90" s="20"/>
      <c r="E90" s="21"/>
      <c r="F90" s="21"/>
      <c r="G90" s="22"/>
    </row>
    <row r="91" spans="2:13" x14ac:dyDescent="0.25">
      <c r="B91" s="8" t="s">
        <v>18</v>
      </c>
      <c r="C91" s="25"/>
      <c r="D91" s="25"/>
      <c r="E91" s="21"/>
      <c r="F91" s="21"/>
      <c r="G91" s="21"/>
    </row>
    <row r="92" spans="2:13" ht="23.25" thickBot="1" x14ac:dyDescent="0.3">
      <c r="B92" s="26" t="s">
        <v>19</v>
      </c>
      <c r="C92" s="27"/>
      <c r="D92" s="28"/>
      <c r="E92" s="28"/>
      <c r="F92" s="28"/>
      <c r="G92" s="29"/>
    </row>
    <row r="94" spans="2:13" ht="15.75" thickBot="1" x14ac:dyDescent="0.3">
      <c r="B94" s="30"/>
      <c r="C94" s="31"/>
      <c r="D94" s="32"/>
      <c r="E94" s="32"/>
      <c r="F94" s="32"/>
      <c r="G94" s="31"/>
    </row>
    <row r="95" spans="2:13" s="43" customFormat="1" x14ac:dyDescent="0.25">
      <c r="B95" s="6" t="s">
        <v>4</v>
      </c>
      <c r="C95" s="7"/>
      <c r="D95" s="32"/>
      <c r="E95" s="32"/>
      <c r="F95" s="32"/>
      <c r="G95" s="31"/>
    </row>
    <row r="96" spans="2:13" s="43" customFormat="1" x14ac:dyDescent="0.25">
      <c r="B96" s="8" t="s">
        <v>0</v>
      </c>
      <c r="C96" s="9" t="s">
        <v>37</v>
      </c>
      <c r="D96" s="32"/>
      <c r="E96" s="32"/>
      <c r="F96" s="32"/>
      <c r="G96" s="31"/>
    </row>
    <row r="97" spans="2:7" s="43" customFormat="1" x14ac:dyDescent="0.25">
      <c r="B97" s="8" t="s">
        <v>21</v>
      </c>
      <c r="C97" s="10">
        <v>14</v>
      </c>
      <c r="D97" s="32"/>
      <c r="E97" s="32"/>
      <c r="F97" s="32"/>
      <c r="G97" s="31"/>
    </row>
    <row r="98" spans="2:7" s="43" customFormat="1" x14ac:dyDescent="0.25">
      <c r="B98" s="8" t="s">
        <v>6</v>
      </c>
      <c r="C98" s="10">
        <v>12</v>
      </c>
      <c r="D98" s="32"/>
      <c r="E98" s="32"/>
      <c r="F98" s="32"/>
      <c r="G98" s="31"/>
    </row>
    <row r="99" spans="2:7" s="43" customFormat="1" x14ac:dyDescent="0.25">
      <c r="B99" s="8" t="s">
        <v>7</v>
      </c>
      <c r="C99" s="10">
        <v>61</v>
      </c>
      <c r="D99" s="32"/>
      <c r="E99" s="32"/>
      <c r="F99" s="32"/>
      <c r="G99" s="31"/>
    </row>
    <row r="100" spans="2:7" s="43" customFormat="1" ht="15.75" thickBot="1" x14ac:dyDescent="0.3">
      <c r="B100" s="11" t="s">
        <v>8</v>
      </c>
      <c r="C100" s="41">
        <v>7.83</v>
      </c>
      <c r="D100" s="32"/>
      <c r="E100" s="32"/>
      <c r="F100" s="32"/>
      <c r="G100" s="31"/>
    </row>
    <row r="101" spans="2:7" s="43" customFormat="1" ht="15.75" thickBot="1" x14ac:dyDescent="0.3"/>
    <row r="102" spans="2:7" s="43" customFormat="1" ht="15.75" thickBot="1" x14ac:dyDescent="0.3">
      <c r="B102" s="37" t="s">
        <v>9</v>
      </c>
      <c r="C102" s="38" t="s">
        <v>20</v>
      </c>
      <c r="D102" s="38" t="s">
        <v>10</v>
      </c>
      <c r="E102" s="38" t="s">
        <v>11</v>
      </c>
      <c r="F102" s="38" t="s">
        <v>12</v>
      </c>
      <c r="G102" s="39" t="s">
        <v>13</v>
      </c>
    </row>
    <row r="103" spans="2:7" s="43" customFormat="1" x14ac:dyDescent="0.25">
      <c r="B103" s="12" t="s">
        <v>14</v>
      </c>
      <c r="C103" s="40">
        <f>C100</f>
        <v>7.83</v>
      </c>
      <c r="D103" s="78"/>
      <c r="E103" s="14"/>
      <c r="F103" s="15"/>
      <c r="G103" s="16"/>
    </row>
    <row r="104" spans="2:7" s="43" customFormat="1" ht="15.75" thickBot="1" x14ac:dyDescent="0.3">
      <c r="B104" s="79" t="s">
        <v>31</v>
      </c>
      <c r="C104" s="5"/>
      <c r="D104" s="5"/>
      <c r="E104" s="5"/>
      <c r="F104" s="5"/>
      <c r="G104" s="17"/>
    </row>
    <row r="105" spans="2:7" s="43" customFormat="1" x14ac:dyDescent="0.25">
      <c r="B105" s="12" t="s">
        <v>32</v>
      </c>
      <c r="C105" s="44">
        <f>C100*1000</f>
        <v>7830</v>
      </c>
      <c r="D105" s="13"/>
      <c r="E105" s="15"/>
      <c r="F105" s="15"/>
      <c r="G105" s="16"/>
    </row>
    <row r="106" spans="2:7" s="43" customFormat="1" x14ac:dyDescent="0.25">
      <c r="B106" s="8" t="s">
        <v>33</v>
      </c>
      <c r="C106" s="35">
        <f>C100*1000</f>
        <v>7830</v>
      </c>
      <c r="D106" s="20"/>
      <c r="E106" s="21"/>
      <c r="F106" s="21"/>
      <c r="G106" s="22"/>
    </row>
    <row r="107" spans="2:7" s="43" customFormat="1" x14ac:dyDescent="0.25">
      <c r="B107" s="8" t="s">
        <v>34</v>
      </c>
      <c r="C107" s="20">
        <f>C98*C97</f>
        <v>168</v>
      </c>
      <c r="D107" s="23"/>
      <c r="E107" s="21"/>
      <c r="F107" s="21"/>
      <c r="G107" s="22"/>
    </row>
    <row r="108" spans="2:7" s="43" customFormat="1" x14ac:dyDescent="0.25">
      <c r="B108" s="8" t="s">
        <v>35</v>
      </c>
      <c r="C108" s="20">
        <f>C98*C97</f>
        <v>168</v>
      </c>
      <c r="D108" s="20"/>
      <c r="E108" s="21"/>
      <c r="F108" s="21"/>
      <c r="G108" s="22"/>
    </row>
    <row r="109" spans="2:7" s="43" customFormat="1" x14ac:dyDescent="0.25">
      <c r="B109" s="8" t="s">
        <v>15</v>
      </c>
      <c r="C109" s="20">
        <f>C97*C98</f>
        <v>168</v>
      </c>
      <c r="D109" s="20"/>
      <c r="E109" s="21"/>
      <c r="F109" s="21"/>
      <c r="G109" s="22"/>
    </row>
    <row r="110" spans="2:7" s="43" customFormat="1" x14ac:dyDescent="0.25">
      <c r="B110" s="8" t="s">
        <v>16</v>
      </c>
      <c r="C110" s="23">
        <f>C100</f>
        <v>7.83</v>
      </c>
      <c r="D110" s="20"/>
      <c r="E110" s="21"/>
      <c r="F110" s="21"/>
      <c r="G110" s="22"/>
    </row>
    <row r="111" spans="2:7" s="43" customFormat="1" x14ac:dyDescent="0.25">
      <c r="B111" s="8" t="s">
        <v>17</v>
      </c>
      <c r="C111" s="23">
        <f>C100</f>
        <v>7.83</v>
      </c>
      <c r="D111" s="20"/>
      <c r="E111" s="21"/>
      <c r="F111" s="21"/>
      <c r="G111" s="22"/>
    </row>
    <row r="112" spans="2:7" x14ac:dyDescent="0.25">
      <c r="B112" s="8" t="s">
        <v>27</v>
      </c>
      <c r="C112" s="24">
        <f>C97*C98</f>
        <v>168</v>
      </c>
      <c r="D112" s="20"/>
      <c r="E112" s="21"/>
      <c r="F112" s="21"/>
      <c r="G112" s="22"/>
    </row>
    <row r="113" spans="1:7" s="43" customFormat="1" x14ac:dyDescent="0.25">
      <c r="B113" s="8" t="s">
        <v>18</v>
      </c>
      <c r="C113" s="25"/>
      <c r="D113" s="25"/>
      <c r="E113" s="21"/>
      <c r="F113" s="21"/>
      <c r="G113" s="21"/>
    </row>
    <row r="114" spans="1:7" s="43" customFormat="1" ht="23.25" thickBot="1" x14ac:dyDescent="0.3">
      <c r="B114" s="26" t="s">
        <v>19</v>
      </c>
      <c r="C114" s="27"/>
      <c r="D114" s="28"/>
      <c r="E114" s="28"/>
      <c r="F114" s="28"/>
      <c r="G114" s="29"/>
    </row>
    <row r="115" spans="1:7" x14ac:dyDescent="0.25">
      <c r="B115" s="45"/>
      <c r="C115" s="46"/>
      <c r="D115" s="47"/>
      <c r="E115" s="47"/>
      <c r="F115" s="47"/>
      <c r="G115" s="46"/>
    </row>
    <row r="116" spans="1:7" ht="15.75" thickBot="1" x14ac:dyDescent="0.3"/>
    <row r="117" spans="1:7" x14ac:dyDescent="0.25">
      <c r="A117" s="43"/>
      <c r="B117" s="6" t="s">
        <v>4</v>
      </c>
      <c r="C117" s="7"/>
      <c r="D117" s="32"/>
      <c r="E117" s="32"/>
      <c r="F117" s="32"/>
      <c r="G117" s="31"/>
    </row>
    <row r="118" spans="1:7" x14ac:dyDescent="0.25">
      <c r="A118" s="43"/>
      <c r="B118" s="8" t="s">
        <v>0</v>
      </c>
      <c r="C118" s="9" t="s">
        <v>38</v>
      </c>
      <c r="D118" s="32"/>
      <c r="E118" s="32"/>
      <c r="F118" s="32"/>
      <c r="G118" s="31"/>
    </row>
    <row r="119" spans="1:7" x14ac:dyDescent="0.25">
      <c r="A119" s="43"/>
      <c r="B119" s="8" t="s">
        <v>21</v>
      </c>
      <c r="C119" s="10">
        <v>1</v>
      </c>
      <c r="D119" s="32"/>
      <c r="E119" s="32"/>
      <c r="F119" s="32"/>
      <c r="G119" s="31"/>
    </row>
    <row r="120" spans="1:7" x14ac:dyDescent="0.25">
      <c r="A120" s="43"/>
      <c r="B120" s="8" t="s">
        <v>6</v>
      </c>
      <c r="C120" s="10">
        <v>12</v>
      </c>
      <c r="D120" s="32"/>
      <c r="E120" s="32"/>
      <c r="F120" s="32"/>
      <c r="G120" s="31"/>
    </row>
    <row r="121" spans="1:7" x14ac:dyDescent="0.25">
      <c r="A121" s="43"/>
      <c r="B121" s="8" t="s">
        <v>7</v>
      </c>
      <c r="C121" s="10">
        <v>60</v>
      </c>
      <c r="D121" s="32"/>
      <c r="E121" s="32"/>
      <c r="F121" s="32"/>
      <c r="G121" s="31"/>
    </row>
    <row r="122" spans="1:7" ht="15.75" thickBot="1" x14ac:dyDescent="0.3">
      <c r="A122" s="43"/>
      <c r="B122" s="11" t="s">
        <v>8</v>
      </c>
      <c r="C122" s="41">
        <v>79.31</v>
      </c>
      <c r="D122" s="32"/>
      <c r="E122" s="32"/>
      <c r="F122" s="32"/>
      <c r="G122" s="31"/>
    </row>
    <row r="123" spans="1:7" ht="15.75" thickBot="1" x14ac:dyDescent="0.3">
      <c r="A123" s="43"/>
      <c r="B123" s="43"/>
      <c r="C123" s="43"/>
      <c r="D123" s="43"/>
      <c r="E123" s="43"/>
      <c r="F123" s="43"/>
      <c r="G123" s="43"/>
    </row>
    <row r="124" spans="1:7" ht="15.75" thickBot="1" x14ac:dyDescent="0.3">
      <c r="A124" s="43"/>
      <c r="B124" s="37" t="s">
        <v>9</v>
      </c>
      <c r="C124" s="38" t="s">
        <v>20</v>
      </c>
      <c r="D124" s="38" t="s">
        <v>10</v>
      </c>
      <c r="E124" s="38" t="s">
        <v>11</v>
      </c>
      <c r="F124" s="38" t="s">
        <v>12</v>
      </c>
      <c r="G124" s="39" t="s">
        <v>13</v>
      </c>
    </row>
    <row r="125" spans="1:7" x14ac:dyDescent="0.25">
      <c r="A125" s="43"/>
      <c r="B125" s="12" t="s">
        <v>14</v>
      </c>
      <c r="C125" s="40">
        <f>C122</f>
        <v>79.31</v>
      </c>
      <c r="D125" s="78"/>
      <c r="E125" s="14"/>
      <c r="F125" s="15"/>
      <c r="G125" s="16"/>
    </row>
    <row r="126" spans="1:7" ht="15.75" thickBot="1" x14ac:dyDescent="0.3">
      <c r="A126" s="43"/>
      <c r="B126" s="79" t="s">
        <v>31</v>
      </c>
      <c r="C126" s="5"/>
      <c r="D126" s="5"/>
      <c r="E126" s="5"/>
      <c r="F126" s="5"/>
      <c r="G126" s="17"/>
    </row>
    <row r="127" spans="1:7" x14ac:dyDescent="0.25">
      <c r="A127" s="43"/>
      <c r="B127" s="12" t="s">
        <v>32</v>
      </c>
      <c r="C127" s="44">
        <f>C122*1000</f>
        <v>79310</v>
      </c>
      <c r="D127" s="13"/>
      <c r="E127" s="15"/>
      <c r="F127" s="15"/>
      <c r="G127" s="16"/>
    </row>
    <row r="128" spans="1:7" x14ac:dyDescent="0.25">
      <c r="A128" s="43"/>
      <c r="B128" s="8" t="s">
        <v>33</v>
      </c>
      <c r="C128" s="35">
        <f>C122*1000</f>
        <v>79310</v>
      </c>
      <c r="D128" s="20"/>
      <c r="E128" s="21"/>
      <c r="F128" s="21"/>
      <c r="G128" s="22"/>
    </row>
    <row r="129" spans="1:7" x14ac:dyDescent="0.25">
      <c r="A129" s="43"/>
      <c r="B129" s="8" t="s">
        <v>34</v>
      </c>
      <c r="C129" s="20">
        <f>C120*C119</f>
        <v>12</v>
      </c>
      <c r="D129" s="23"/>
      <c r="E129" s="21"/>
      <c r="F129" s="21"/>
      <c r="G129" s="22"/>
    </row>
    <row r="130" spans="1:7" x14ac:dyDescent="0.25">
      <c r="A130" s="43"/>
      <c r="B130" s="8" t="s">
        <v>35</v>
      </c>
      <c r="C130" s="20">
        <f>C120*C119</f>
        <v>12</v>
      </c>
      <c r="D130" s="20"/>
      <c r="E130" s="21"/>
      <c r="F130" s="21"/>
      <c r="G130" s="22"/>
    </row>
    <row r="131" spans="1:7" x14ac:dyDescent="0.25">
      <c r="A131" s="43"/>
      <c r="B131" s="8" t="s">
        <v>15</v>
      </c>
      <c r="C131" s="20">
        <f>C119*C120</f>
        <v>12</v>
      </c>
      <c r="D131" s="20"/>
      <c r="E131" s="21"/>
      <c r="F131" s="21"/>
      <c r="G131" s="22"/>
    </row>
    <row r="132" spans="1:7" x14ac:dyDescent="0.25">
      <c r="A132" s="43"/>
      <c r="B132" s="8" t="s">
        <v>16</v>
      </c>
      <c r="C132" s="23">
        <f>C122</f>
        <v>79.31</v>
      </c>
      <c r="D132" s="20"/>
      <c r="E132" s="21"/>
      <c r="F132" s="21"/>
      <c r="G132" s="22"/>
    </row>
    <row r="133" spans="1:7" x14ac:dyDescent="0.25">
      <c r="A133" s="43"/>
      <c r="B133" s="8" t="s">
        <v>17</v>
      </c>
      <c r="C133" s="23">
        <f>C122</f>
        <v>79.31</v>
      </c>
      <c r="D133" s="20"/>
      <c r="E133" s="21"/>
      <c r="F133" s="21"/>
      <c r="G133" s="22"/>
    </row>
    <row r="134" spans="1:7" x14ac:dyDescent="0.25">
      <c r="B134" s="8" t="s">
        <v>27</v>
      </c>
      <c r="C134" s="24">
        <f>C119*C120</f>
        <v>12</v>
      </c>
      <c r="D134" s="20"/>
      <c r="E134" s="21"/>
      <c r="F134" s="21"/>
      <c r="G134" s="22"/>
    </row>
    <row r="135" spans="1:7" x14ac:dyDescent="0.25">
      <c r="A135" s="43"/>
      <c r="B135" s="8" t="s">
        <v>18</v>
      </c>
      <c r="C135" s="25"/>
      <c r="D135" s="25"/>
      <c r="E135" s="21"/>
      <c r="F135" s="21"/>
      <c r="G135" s="21"/>
    </row>
    <row r="136" spans="1:7" ht="23.25" thickBot="1" x14ac:dyDescent="0.3">
      <c r="A136" s="43"/>
      <c r="B136" s="26" t="s">
        <v>19</v>
      </c>
      <c r="C136" s="27"/>
      <c r="D136" s="28"/>
      <c r="E136" s="28"/>
      <c r="F136" s="28"/>
      <c r="G136" s="29"/>
    </row>
    <row r="138" spans="1:7" ht="15.75" thickBot="1" x14ac:dyDescent="0.3"/>
    <row r="139" spans="1:7" x14ac:dyDescent="0.25">
      <c r="A139" s="43"/>
      <c r="B139" s="6" t="s">
        <v>4</v>
      </c>
      <c r="C139" s="7"/>
      <c r="D139" s="32"/>
      <c r="E139" s="32"/>
      <c r="F139" s="32"/>
      <c r="G139" s="31"/>
    </row>
    <row r="140" spans="1:7" x14ac:dyDescent="0.25">
      <c r="A140" s="43"/>
      <c r="B140" s="8" t="s">
        <v>0</v>
      </c>
      <c r="C140" s="9" t="s">
        <v>39</v>
      </c>
      <c r="D140" s="32"/>
      <c r="E140" s="32"/>
      <c r="F140" s="32"/>
      <c r="G140" s="31"/>
    </row>
    <row r="141" spans="1:7" x14ac:dyDescent="0.25">
      <c r="A141" s="43"/>
      <c r="B141" s="8" t="s">
        <v>21</v>
      </c>
      <c r="C141" s="10">
        <v>1</v>
      </c>
      <c r="D141" s="32"/>
      <c r="E141" s="32"/>
      <c r="F141" s="32"/>
      <c r="G141" s="31"/>
    </row>
    <row r="142" spans="1:7" x14ac:dyDescent="0.25">
      <c r="A142" s="43"/>
      <c r="B142" s="8" t="s">
        <v>6</v>
      </c>
      <c r="C142" s="10">
        <v>12</v>
      </c>
      <c r="D142" s="32"/>
      <c r="E142" s="32"/>
      <c r="F142" s="32"/>
      <c r="G142" s="31"/>
    </row>
    <row r="143" spans="1:7" x14ac:dyDescent="0.25">
      <c r="A143" s="43"/>
      <c r="B143" s="8" t="s">
        <v>7</v>
      </c>
      <c r="C143" s="10">
        <v>120</v>
      </c>
      <c r="D143" s="32"/>
      <c r="E143" s="32"/>
      <c r="F143" s="32"/>
      <c r="G143" s="31"/>
    </row>
    <row r="144" spans="1:7" ht="15.75" thickBot="1" x14ac:dyDescent="0.3">
      <c r="A144" s="43"/>
      <c r="B144" s="11" t="s">
        <v>8</v>
      </c>
      <c r="C144" s="41">
        <v>226.6</v>
      </c>
      <c r="D144" s="32"/>
      <c r="E144" s="32"/>
      <c r="F144" s="32"/>
      <c r="G144" s="31"/>
    </row>
    <row r="145" spans="1:7" ht="15.75" thickBot="1" x14ac:dyDescent="0.3">
      <c r="A145" s="43"/>
      <c r="B145" s="43"/>
      <c r="C145" s="43"/>
      <c r="D145" s="43"/>
      <c r="E145" s="43"/>
      <c r="F145" s="43"/>
      <c r="G145" s="43"/>
    </row>
    <row r="146" spans="1:7" ht="15.75" thickBot="1" x14ac:dyDescent="0.3">
      <c r="A146" s="43"/>
      <c r="B146" s="37" t="s">
        <v>9</v>
      </c>
      <c r="C146" s="38" t="s">
        <v>20</v>
      </c>
      <c r="D146" s="38" t="s">
        <v>10</v>
      </c>
      <c r="E146" s="38" t="s">
        <v>11</v>
      </c>
      <c r="F146" s="38" t="s">
        <v>12</v>
      </c>
      <c r="G146" s="39" t="s">
        <v>13</v>
      </c>
    </row>
    <row r="147" spans="1:7" x14ac:dyDescent="0.25">
      <c r="A147" s="43"/>
      <c r="B147" s="12" t="s">
        <v>14</v>
      </c>
      <c r="C147" s="40">
        <f>C144</f>
        <v>226.6</v>
      </c>
      <c r="D147" s="78"/>
      <c r="E147" s="14"/>
      <c r="F147" s="15"/>
      <c r="G147" s="16"/>
    </row>
    <row r="148" spans="1:7" ht="15.75" thickBot="1" x14ac:dyDescent="0.3">
      <c r="A148" s="43"/>
      <c r="B148" s="79" t="s">
        <v>31</v>
      </c>
      <c r="C148" s="5"/>
      <c r="D148" s="5"/>
      <c r="E148" s="5"/>
      <c r="F148" s="5"/>
      <c r="G148" s="17"/>
    </row>
    <row r="149" spans="1:7" x14ac:dyDescent="0.25">
      <c r="A149" s="43"/>
      <c r="B149" s="12" t="s">
        <v>32</v>
      </c>
      <c r="C149" s="44">
        <f>C144*1000</f>
        <v>226600</v>
      </c>
      <c r="D149" s="13"/>
      <c r="E149" s="15"/>
      <c r="F149" s="15"/>
      <c r="G149" s="16"/>
    </row>
    <row r="150" spans="1:7" x14ac:dyDescent="0.25">
      <c r="A150" s="43"/>
      <c r="B150" s="8" t="s">
        <v>33</v>
      </c>
      <c r="C150" s="35">
        <f>C144*1000</f>
        <v>226600</v>
      </c>
      <c r="D150" s="20"/>
      <c r="E150" s="21"/>
      <c r="F150" s="21"/>
      <c r="G150" s="22"/>
    </row>
    <row r="151" spans="1:7" x14ac:dyDescent="0.25">
      <c r="A151" s="43"/>
      <c r="B151" s="8" t="s">
        <v>34</v>
      </c>
      <c r="C151" s="20">
        <f>C142*C141</f>
        <v>12</v>
      </c>
      <c r="D151" s="23"/>
      <c r="E151" s="21"/>
      <c r="F151" s="21"/>
      <c r="G151" s="22"/>
    </row>
    <row r="152" spans="1:7" x14ac:dyDescent="0.25">
      <c r="A152" s="43"/>
      <c r="B152" s="8" t="s">
        <v>35</v>
      </c>
      <c r="C152" s="20">
        <f>C142*C141</f>
        <v>12</v>
      </c>
      <c r="D152" s="20"/>
      <c r="E152" s="21"/>
      <c r="F152" s="21"/>
      <c r="G152" s="22"/>
    </row>
    <row r="153" spans="1:7" x14ac:dyDescent="0.25">
      <c r="A153" s="43"/>
      <c r="B153" s="8" t="s">
        <v>15</v>
      </c>
      <c r="C153" s="20">
        <f>C141*C142</f>
        <v>12</v>
      </c>
      <c r="D153" s="20"/>
      <c r="E153" s="21"/>
      <c r="F153" s="21"/>
      <c r="G153" s="22"/>
    </row>
    <row r="154" spans="1:7" x14ac:dyDescent="0.25">
      <c r="A154" s="43"/>
      <c r="B154" s="8" t="s">
        <v>16</v>
      </c>
      <c r="C154" s="23">
        <f>C144</f>
        <v>226.6</v>
      </c>
      <c r="D154" s="20"/>
      <c r="E154" s="21"/>
      <c r="F154" s="21"/>
      <c r="G154" s="22"/>
    </row>
    <row r="155" spans="1:7" x14ac:dyDescent="0.25">
      <c r="A155" s="43"/>
      <c r="B155" s="8" t="s">
        <v>17</v>
      </c>
      <c r="C155" s="23">
        <f>C144</f>
        <v>226.6</v>
      </c>
      <c r="D155" s="20"/>
      <c r="E155" s="21"/>
      <c r="F155" s="21"/>
      <c r="G155" s="22"/>
    </row>
    <row r="156" spans="1:7" x14ac:dyDescent="0.25">
      <c r="B156" s="8" t="s">
        <v>27</v>
      </c>
      <c r="C156" s="24">
        <f>C141*C142</f>
        <v>12</v>
      </c>
      <c r="D156" s="20"/>
      <c r="E156" s="21"/>
      <c r="F156" s="21"/>
      <c r="G156" s="22"/>
    </row>
    <row r="157" spans="1:7" x14ac:dyDescent="0.25">
      <c r="A157" s="43"/>
      <c r="B157" s="8" t="s">
        <v>18</v>
      </c>
      <c r="C157" s="25"/>
      <c r="D157" s="25"/>
      <c r="E157" s="21"/>
      <c r="F157" s="21"/>
      <c r="G157" s="21"/>
    </row>
    <row r="158" spans="1:7" ht="23.25" thickBot="1" x14ac:dyDescent="0.3">
      <c r="A158" s="43"/>
      <c r="B158" s="26" t="s">
        <v>19</v>
      </c>
      <c r="C158" s="27"/>
      <c r="D158" s="28"/>
      <c r="E158" s="28"/>
      <c r="F158" s="28"/>
      <c r="G158" s="29"/>
    </row>
    <row r="165" spans="2:7" ht="15.75" thickBot="1" x14ac:dyDescent="0.3"/>
    <row r="166" spans="2:7" x14ac:dyDescent="0.25">
      <c r="B166" s="48" t="s">
        <v>22</v>
      </c>
      <c r="C166" s="49">
        <f>SUM(C7+C28+C51+C75+C97+C119+C141)</f>
        <v>177</v>
      </c>
      <c r="D166" s="50"/>
      <c r="E166" s="51"/>
      <c r="F166" s="50"/>
      <c r="G166" s="52"/>
    </row>
    <row r="167" spans="2:7" ht="15.75" thickBot="1" x14ac:dyDescent="0.3">
      <c r="B167" s="53" t="s">
        <v>8</v>
      </c>
      <c r="C167" s="54">
        <f>SUM(C10+C31+C54+C78+C100+C122+C144)</f>
        <v>1926.3599999999997</v>
      </c>
      <c r="D167" s="55"/>
      <c r="E167" s="55"/>
      <c r="F167" s="55"/>
      <c r="G167" s="56"/>
    </row>
    <row r="168" spans="2:7" x14ac:dyDescent="0.25">
      <c r="B168" s="57" t="s">
        <v>23</v>
      </c>
      <c r="C168" s="58"/>
      <c r="D168" s="59"/>
      <c r="E168" s="60"/>
      <c r="F168" s="60"/>
      <c r="G168" s="61"/>
    </row>
    <row r="169" spans="2:7" x14ac:dyDescent="0.25">
      <c r="B169" s="62" t="s">
        <v>24</v>
      </c>
      <c r="C169" s="63"/>
      <c r="D169" s="64"/>
      <c r="E169" s="65"/>
      <c r="F169" s="65"/>
      <c r="G169" s="66"/>
    </row>
    <row r="170" spans="2:7" x14ac:dyDescent="0.25">
      <c r="B170" s="62" t="s">
        <v>25</v>
      </c>
      <c r="C170" s="63"/>
      <c r="D170" s="64"/>
      <c r="E170" s="65"/>
      <c r="F170" s="65"/>
      <c r="G170" s="66"/>
    </row>
    <row r="171" spans="2:7" x14ac:dyDescent="0.25">
      <c r="B171" s="67" t="s">
        <v>12</v>
      </c>
      <c r="C171" s="80">
        <v>0.23</v>
      </c>
      <c r="D171" s="68"/>
      <c r="E171" s="69"/>
      <c r="F171" s="69"/>
      <c r="G171" s="70"/>
    </row>
    <row r="172" spans="2:7" ht="15.75" thickBot="1" x14ac:dyDescent="0.3">
      <c r="B172" s="53" t="s">
        <v>26</v>
      </c>
      <c r="C172" s="71"/>
      <c r="D172" s="72"/>
      <c r="E172" s="55"/>
      <c r="F172" s="55"/>
      <c r="G172" s="7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Formulrz cenowy</vt:lpstr>
      <vt:lpstr>'Formulrz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2023-11-21T09:36:05Z</dcterms:modified>
</cp:coreProperties>
</file>