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01.krew.ad\Shared\przetargi\Przetargi\2023\ZP-39-23 - odczynniki serologiczne\01. Robocze\"/>
    </mc:Choice>
  </mc:AlternateContent>
  <xr:revisionPtr revIDLastSave="0" documentId="13_ncr:1_{290BB362-86FD-4E20-802A-16EB0A8453ED}" xr6:coauthVersionLast="47" xr6:coauthVersionMax="47" xr10:uidLastSave="{00000000-0000-0000-0000-000000000000}"/>
  <bookViews>
    <workbookView xWindow="3120" yWindow="285" windowWidth="25185" windowHeight="20595" xr2:uid="{00000000-000D-0000-FFFF-FFFF00000000}"/>
  </bookViews>
  <sheets>
    <sheet name="Arkusz1" sheetId="1" r:id="rId1"/>
  </sheets>
  <definedNames>
    <definedName name="_xlnm.Print_Area" localSheetId="0">Arkusz1!$A$1:$M$51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3" i="1"/>
  <c r="L51" i="1" l="1"/>
</calcChain>
</file>

<file path=xl/sharedStrings.xml><?xml version="1.0" encoding="utf-8"?>
<sst xmlns="http://schemas.openxmlformats.org/spreadsheetml/2006/main" count="202" uniqueCount="115">
  <si>
    <t>L.p.</t>
  </si>
  <si>
    <t>Wartość netto</t>
  </si>
  <si>
    <t>Wartość brutto</t>
  </si>
  <si>
    <t>Załącznik nr 2 do SWZ</t>
  </si>
  <si>
    <t>Producent</t>
  </si>
  <si>
    <t>Nr katalogowy</t>
  </si>
  <si>
    <t>Stawka VAT</t>
  </si>
  <si>
    <t>Cena ofertowa</t>
  </si>
  <si>
    <t>KALKULACJA CENOWA (Załącznik do Formularza ofertowego)</t>
  </si>
  <si>
    <t>Cena jednostkowa netto</t>
  </si>
  <si>
    <t>5*8</t>
  </si>
  <si>
    <t>5*8 + VAT</t>
  </si>
  <si>
    <t>Uwagi</t>
  </si>
  <si>
    <t>Nr sprawy: ZP-39/23</t>
  </si>
  <si>
    <t>Anty-A zawierający  klon Birma - 1</t>
  </si>
  <si>
    <t>10 ml</t>
  </si>
  <si>
    <t>650 ml</t>
  </si>
  <si>
    <t>Anty-A inny klon niż w pozycji 1</t>
  </si>
  <si>
    <t>450 ml</t>
  </si>
  <si>
    <t>Anty-B  zawierający klon klon LB2</t>
  </si>
  <si>
    <t>Anty-B inny klon niż w pozycji 3</t>
  </si>
  <si>
    <t>60 ml</t>
  </si>
  <si>
    <t>Odczynnik anty-D RUM-1</t>
  </si>
  <si>
    <t>960 ml</t>
  </si>
  <si>
    <t>Odczynnik anty-D IgG+IgM (1 klon)</t>
  </si>
  <si>
    <t>200 ml</t>
  </si>
  <si>
    <t>Odczynnik anty-D IgG+IgM (2 klon)</t>
  </si>
  <si>
    <t>Odczynnik anty-Cw, IgM</t>
  </si>
  <si>
    <t>280 ml</t>
  </si>
  <si>
    <t>Odczynnik anty-RhC IgM</t>
  </si>
  <si>
    <t>Odczynnik anty-Rhc IgM</t>
  </si>
  <si>
    <t>obj. 5 do 10 ml</t>
  </si>
  <si>
    <t>Odczynnik anty-RhE IgM</t>
  </si>
  <si>
    <t>Odczynnik anty-Rhe IgM</t>
  </si>
  <si>
    <t>Obj. 5 do 10 ml</t>
  </si>
  <si>
    <t>Odczynnik anty-K IgM (klon 1)</t>
  </si>
  <si>
    <t>180 ml</t>
  </si>
  <si>
    <t>Odczynnik anty-K, IgM (klon 2)</t>
  </si>
  <si>
    <t>Odczynnik anty-S, IgM</t>
  </si>
  <si>
    <t>5 ml</t>
  </si>
  <si>
    <t>160 ml</t>
  </si>
  <si>
    <t>Odczynnik anty-s, IgM</t>
  </si>
  <si>
    <t>150 ml</t>
  </si>
  <si>
    <t>40 ml</t>
  </si>
  <si>
    <t>Odczynnik anty-P1, IgM</t>
  </si>
  <si>
    <t>90 ml</t>
  </si>
  <si>
    <t>Odczynnik anty-M, IgM</t>
  </si>
  <si>
    <t>Odczynnik anty-N, IgM</t>
  </si>
  <si>
    <t>50 ml</t>
  </si>
  <si>
    <t xml:space="preserve"> 10 x 2 ml</t>
  </si>
  <si>
    <t>800 ml</t>
  </si>
  <si>
    <t>Papina ST</t>
  </si>
  <si>
    <t>1 x 5 ml</t>
  </si>
  <si>
    <t>240 ml</t>
  </si>
  <si>
    <t>Odczynnik antyglobulinowy poliwalentny do ustalania nieregularnych przeciwciał antyerytrocytarnych zawierający monoklonalne przeciwciała anty-IgG i przeciwciała do składników dopełniacza zielony</t>
  </si>
  <si>
    <t>1600 ml</t>
  </si>
  <si>
    <t>Odczynnik antyglobulinowy anty-IgG do ustalania nieregularnych przeciwciał antyerytrocytarnych zawierający monoklonalne przeciwciała anty-IgG bezbarwny</t>
  </si>
  <si>
    <t>500 ml</t>
  </si>
  <si>
    <t>Krwinki wzorcowe do wykrywania przeciwciał w bezpośrednich metodach probówkowych, PTA (klasycznym, LISS, PEG), w testach enzymatycznych</t>
  </si>
  <si>
    <t>Krwinki wzorcowe do identyfikacji przeciwciał w bezpośrednich metodach probówkowych, PTA (klasycznym, LISS, PEG), w testach enzymatycznych</t>
  </si>
  <si>
    <t>Odczynnik anty-k, IgM</t>
  </si>
  <si>
    <t>450µl</t>
  </si>
  <si>
    <t>Anty-C3d</t>
  </si>
  <si>
    <t>Odczynnik anty-A1</t>
  </si>
  <si>
    <t>Odczynnik anty-H</t>
  </si>
  <si>
    <t xml:space="preserve">5 ml </t>
  </si>
  <si>
    <t>LISS w opakowaniu umożliwiającym bezpośrednie przemywanie krwinek bez użycia dodatkowych końcówek i pipet</t>
  </si>
  <si>
    <t xml:space="preserve"> 100 ml</t>
  </si>
  <si>
    <t>PEG</t>
  </si>
  <si>
    <t>Buforowany roztwór 0,15 M NaCl o pH 6,85-7,2 (PBS)</t>
  </si>
  <si>
    <t>5 litrów</t>
  </si>
  <si>
    <t>Buforowany roztwór 0,15 M NaCl o pH 6,85-7,2 (PBS) w jednorazowym opakowaniu „tryskawce” umożliwiającym bezpośrednie przemywanie krwinek bez użycia dodatkowych końcówek i pipet</t>
  </si>
  <si>
    <t>Odczynnik do neutralizacji aktywnych w surowicy przeciwciał anty-Le a i anty Le b</t>
  </si>
  <si>
    <t>2 ml</t>
  </si>
  <si>
    <t>Zestaw do kwaśnej elucji przeciwciał związanych z krwinkami ( metoda z kwaśną glicyną i EDTA-Na2)</t>
  </si>
  <si>
    <t>Zestaw- ok 10 elucji</t>
  </si>
  <si>
    <t>Opis opakowań jednostkowych</t>
  </si>
  <si>
    <t>Ilość zamawiana</t>
  </si>
  <si>
    <t>Odczynnik anty-AB
Zawierający klon  ES15</t>
  </si>
  <si>
    <t xml:space="preserve"> 40 ml</t>
  </si>
  <si>
    <t>Odczynnik Dara-Ex- czynnik neutralizujący przeciwciała anty-CD38
-kontrola DaraEx</t>
  </si>
  <si>
    <t xml:space="preserve"> 300 µl
</t>
  </si>
  <si>
    <t>30 ml</t>
  </si>
  <si>
    <t>4 x 10 ml</t>
  </si>
  <si>
    <t>Jednostka miary</t>
  </si>
  <si>
    <t>Określenie przedmiotu zamówienia</t>
  </si>
  <si>
    <t xml:space="preserve">opak. </t>
  </si>
  <si>
    <t xml:space="preserve">szt. </t>
  </si>
  <si>
    <t>zestaw</t>
  </si>
  <si>
    <t>16 rodzajów krwinek z co najmniej 3 ml zawartością (łącznie 48 ml)</t>
  </si>
  <si>
    <t>ml</t>
  </si>
  <si>
    <t xml:space="preserve"> Co najmniej 2 ml, nie więcej niż 5 ml</t>
  </si>
  <si>
    <t>3 x 4 ml</t>
  </si>
  <si>
    <t>Zużycie szacowane</t>
  </si>
  <si>
    <t>1560 ml</t>
  </si>
  <si>
    <t>1296 ml</t>
  </si>
  <si>
    <t>4 opak.</t>
  </si>
  <si>
    <t>2 opak.</t>
  </si>
  <si>
    <t>20000 ml</t>
  </si>
  <si>
    <t>6 ml</t>
  </si>
  <si>
    <t>540 ml</t>
  </si>
  <si>
    <t>2160 ml</t>
  </si>
  <si>
    <t>150000 ml</t>
  </si>
  <si>
    <t>8 ml</t>
  </si>
  <si>
    <t>500L</t>
  </si>
  <si>
    <t>Krwinki 0, A1, A2, B (wraz z  jednorazowymi płytami do oznaczania grup krwi 6X – 5 rzędów po 6 wgłębień w ilości 4000 szt. )</t>
  </si>
  <si>
    <t>10 x 10 ml</t>
  </si>
  <si>
    <r>
      <t>Odczynnik anty-Jk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 IgM</t>
    </r>
  </si>
  <si>
    <r>
      <t>Odczynnik anty-Jk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 IgM</t>
    </r>
  </si>
  <si>
    <r>
      <t>Odczynnika anty-Fy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</t>
    </r>
  </si>
  <si>
    <r>
      <t>Odczynnik anty-Fy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</t>
    </r>
  </si>
  <si>
    <r>
      <t>Odczynnik anty-Le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 IgM</t>
    </r>
  </si>
  <si>
    <r>
      <t>Odczynnik anty-Le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 IgM</t>
    </r>
  </si>
  <si>
    <r>
      <t xml:space="preserve">Materiał kontrolny do ustalania nieregularnych przeciwciał antyerytrocytarnych - standard-D </t>
    </r>
    <r>
      <rPr>
        <sz val="10"/>
        <color rgb="FF000000"/>
        <rFont val="Arial Narrow"/>
        <family val="2"/>
        <charset val="238"/>
      </rPr>
      <t>o stężeniu przeciwciał anty-D klasy IgG nie większym niż 0,1 IU IgG /ml</t>
    </r>
  </si>
  <si>
    <r>
      <t>Krwinki uczulone –ujemne w</t>
    </r>
    <r>
      <rPr>
        <sz val="10"/>
        <rFont val="Arial Narrow"/>
        <family val="2"/>
        <charset val="238"/>
      </rPr>
      <t xml:space="preserve">yniki PTA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</si>
</sst>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5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5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7" fillId="6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  <protection locked="0" hidden="1"/>
    </xf>
    <xf numFmtId="0" fontId="2" fillId="7" borderId="1" xfId="0" applyFont="1" applyFill="1" applyBorder="1" applyAlignment="1" applyProtection="1">
      <alignment horizontal="center" vertical="center"/>
      <protection locked="0" hidden="1"/>
    </xf>
    <xf numFmtId="0" fontId="2" fillId="7" borderId="1" xfId="0" quotePrefix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6" fillId="9" borderId="1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>
      <alignment horizontal="center" vertical="center"/>
    </xf>
    <xf numFmtId="0" fontId="8" fillId="0" borderId="1" xfId="0" applyFont="1" applyBorder="1"/>
    <xf numFmtId="0" fontId="3" fillId="3" borderId="5" xfId="0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8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1" fillId="8" borderId="1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4" fontId="4" fillId="6" borderId="7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topLeftCell="A22" workbookViewId="0">
      <selection activeCell="J35" sqref="J35"/>
    </sheetView>
  </sheetViews>
  <sheetFormatPr defaultRowHeight="15" x14ac:dyDescent="0.25"/>
  <cols>
    <col min="1" max="1" width="4.140625" customWidth="1"/>
    <col min="2" max="2" width="34.85546875" customWidth="1"/>
    <col min="3" max="3" width="15.28515625" customWidth="1"/>
    <col min="4" max="4" width="8.7109375" customWidth="1"/>
    <col min="5" max="5" width="7.7109375" customWidth="1"/>
    <col min="6" max="6" width="8.140625" customWidth="1"/>
    <col min="7" max="7" width="11.42578125" customWidth="1"/>
    <col min="8" max="8" width="10.42578125" customWidth="1"/>
    <col min="10" max="10" width="10.7109375" customWidth="1"/>
    <col min="11" max="11" width="6.85546875" customWidth="1"/>
    <col min="12" max="12" width="10.28515625" customWidth="1"/>
  </cols>
  <sheetData>
    <row r="1" spans="1:13" x14ac:dyDescent="0.25">
      <c r="A1" t="s">
        <v>13</v>
      </c>
      <c r="L1" s="1" t="s">
        <v>3</v>
      </c>
    </row>
    <row r="2" spans="1:13" ht="18.75" x14ac:dyDescent="0.3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40.5" x14ac:dyDescent="0.25">
      <c r="A3" s="12" t="s">
        <v>0</v>
      </c>
      <c r="B3" s="10" t="s">
        <v>85</v>
      </c>
      <c r="C3" s="34" t="s">
        <v>76</v>
      </c>
      <c r="D3" s="34" t="s">
        <v>93</v>
      </c>
      <c r="E3" s="10" t="s">
        <v>84</v>
      </c>
      <c r="F3" s="10" t="s">
        <v>77</v>
      </c>
      <c r="G3" s="10" t="s">
        <v>4</v>
      </c>
      <c r="H3" s="10" t="s">
        <v>5</v>
      </c>
      <c r="I3" s="10" t="s">
        <v>9</v>
      </c>
      <c r="J3" s="11" t="s">
        <v>1</v>
      </c>
      <c r="K3" s="11" t="s">
        <v>6</v>
      </c>
      <c r="L3" s="11" t="s">
        <v>2</v>
      </c>
      <c r="M3" s="11" t="s">
        <v>12</v>
      </c>
    </row>
    <row r="4" spans="1:13" ht="7.5" customHeight="1" x14ac:dyDescent="0.25">
      <c r="A4" s="4">
        <v>1</v>
      </c>
      <c r="B4" s="5">
        <v>2</v>
      </c>
      <c r="C4" s="5">
        <v>3</v>
      </c>
      <c r="D4" s="5">
        <v>4</v>
      </c>
      <c r="E4" s="6">
        <v>5</v>
      </c>
      <c r="F4" s="6"/>
      <c r="G4" s="7">
        <v>6</v>
      </c>
      <c r="H4" s="7">
        <v>7</v>
      </c>
      <c r="I4" s="7">
        <v>8</v>
      </c>
      <c r="J4" s="8" t="s">
        <v>10</v>
      </c>
      <c r="K4" s="8">
        <v>9</v>
      </c>
      <c r="L4" s="8" t="s">
        <v>11</v>
      </c>
      <c r="M4" s="9"/>
    </row>
    <row r="5" spans="1:13" x14ac:dyDescent="0.25">
      <c r="A5" s="13">
        <v>1</v>
      </c>
      <c r="B5" s="36" t="s">
        <v>14</v>
      </c>
      <c r="C5" s="24" t="s">
        <v>15</v>
      </c>
      <c r="D5" s="24" t="s">
        <v>16</v>
      </c>
      <c r="E5" s="26" t="s">
        <v>86</v>
      </c>
      <c r="F5" s="33">
        <v>65</v>
      </c>
      <c r="G5" s="15"/>
      <c r="H5" s="16"/>
      <c r="I5" s="16"/>
      <c r="J5" s="17"/>
      <c r="K5" s="27">
        <v>8</v>
      </c>
      <c r="L5" s="17"/>
      <c r="M5" s="14"/>
    </row>
    <row r="6" spans="1:13" x14ac:dyDescent="0.25">
      <c r="A6" s="13">
        <v>2</v>
      </c>
      <c r="B6" s="36" t="s">
        <v>17</v>
      </c>
      <c r="C6" s="24" t="s">
        <v>15</v>
      </c>
      <c r="D6" s="24" t="s">
        <v>18</v>
      </c>
      <c r="E6" s="26" t="s">
        <v>86</v>
      </c>
      <c r="F6" s="33">
        <v>45</v>
      </c>
      <c r="G6" s="15"/>
      <c r="H6" s="16"/>
      <c r="I6" s="16"/>
      <c r="J6" s="17"/>
      <c r="K6" s="27">
        <v>8</v>
      </c>
      <c r="L6" s="17"/>
      <c r="M6" s="14"/>
    </row>
    <row r="7" spans="1:13" x14ac:dyDescent="0.25">
      <c r="A7" s="13">
        <v>3</v>
      </c>
      <c r="B7" s="36" t="s">
        <v>19</v>
      </c>
      <c r="C7" s="24" t="s">
        <v>15</v>
      </c>
      <c r="D7" s="24" t="s">
        <v>16</v>
      </c>
      <c r="E7" s="26" t="s">
        <v>86</v>
      </c>
      <c r="F7" s="33">
        <v>65</v>
      </c>
      <c r="G7" s="15"/>
      <c r="H7" s="16"/>
      <c r="I7" s="16"/>
      <c r="J7" s="17"/>
      <c r="K7" s="27">
        <v>8</v>
      </c>
      <c r="L7" s="17"/>
      <c r="M7" s="14"/>
    </row>
    <row r="8" spans="1:13" x14ac:dyDescent="0.25">
      <c r="A8" s="13">
        <v>4</v>
      </c>
      <c r="B8" s="36" t="s">
        <v>20</v>
      </c>
      <c r="C8" s="24" t="s">
        <v>15</v>
      </c>
      <c r="D8" s="24" t="s">
        <v>18</v>
      </c>
      <c r="E8" s="26" t="s">
        <v>86</v>
      </c>
      <c r="F8" s="33">
        <v>45</v>
      </c>
      <c r="G8" s="15"/>
      <c r="H8" s="16"/>
      <c r="I8" s="16"/>
      <c r="J8" s="17"/>
      <c r="K8" s="27">
        <v>8</v>
      </c>
      <c r="L8" s="17"/>
      <c r="M8" s="14"/>
    </row>
    <row r="9" spans="1:13" ht="25.5" x14ac:dyDescent="0.25">
      <c r="A9" s="13">
        <v>5</v>
      </c>
      <c r="B9" s="36" t="s">
        <v>78</v>
      </c>
      <c r="C9" s="24" t="s">
        <v>15</v>
      </c>
      <c r="D9" s="24" t="s">
        <v>21</v>
      </c>
      <c r="E9" s="26" t="s">
        <v>86</v>
      </c>
      <c r="F9" s="33">
        <v>6</v>
      </c>
      <c r="G9" s="15"/>
      <c r="H9" s="16"/>
      <c r="I9" s="16"/>
      <c r="J9" s="17"/>
      <c r="K9" s="27">
        <v>8</v>
      </c>
      <c r="L9" s="17"/>
      <c r="M9" s="14"/>
    </row>
    <row r="10" spans="1:13" x14ac:dyDescent="0.25">
      <c r="A10" s="13">
        <v>6</v>
      </c>
      <c r="B10" s="36" t="s">
        <v>22</v>
      </c>
      <c r="C10" s="24" t="s">
        <v>15</v>
      </c>
      <c r="D10" s="24" t="s">
        <v>23</v>
      </c>
      <c r="E10" s="26" t="s">
        <v>86</v>
      </c>
      <c r="F10" s="33">
        <v>96</v>
      </c>
      <c r="G10" s="15"/>
      <c r="H10" s="16"/>
      <c r="I10" s="16"/>
      <c r="J10" s="17"/>
      <c r="K10" s="27">
        <v>8</v>
      </c>
      <c r="L10" s="17"/>
      <c r="M10" s="14"/>
    </row>
    <row r="11" spans="1:13" x14ac:dyDescent="0.25">
      <c r="A11" s="13">
        <v>7</v>
      </c>
      <c r="B11" s="36" t="s">
        <v>24</v>
      </c>
      <c r="C11" s="24" t="s">
        <v>15</v>
      </c>
      <c r="D11" s="24" t="s">
        <v>25</v>
      </c>
      <c r="E11" s="26" t="s">
        <v>86</v>
      </c>
      <c r="F11" s="33">
        <v>20</v>
      </c>
      <c r="G11" s="15"/>
      <c r="H11" s="16"/>
      <c r="I11" s="16"/>
      <c r="J11" s="17"/>
      <c r="K11" s="27">
        <v>8</v>
      </c>
      <c r="L11" s="17"/>
      <c r="M11" s="14"/>
    </row>
    <row r="12" spans="1:13" x14ac:dyDescent="0.25">
      <c r="A12" s="13">
        <v>8</v>
      </c>
      <c r="B12" s="36" t="s">
        <v>26</v>
      </c>
      <c r="C12" s="24" t="s">
        <v>15</v>
      </c>
      <c r="D12" s="24" t="s">
        <v>25</v>
      </c>
      <c r="E12" s="26" t="s">
        <v>86</v>
      </c>
      <c r="F12" s="33">
        <v>20</v>
      </c>
      <c r="G12" s="18"/>
      <c r="H12" s="19"/>
      <c r="I12" s="19"/>
      <c r="J12" s="17"/>
      <c r="K12" s="27">
        <v>8</v>
      </c>
      <c r="L12" s="17"/>
      <c r="M12" s="14"/>
    </row>
    <row r="13" spans="1:13" x14ac:dyDescent="0.25">
      <c r="A13" s="13">
        <v>9</v>
      </c>
      <c r="B13" s="36" t="s">
        <v>27</v>
      </c>
      <c r="C13" s="24" t="s">
        <v>39</v>
      </c>
      <c r="D13" s="24" t="s">
        <v>28</v>
      </c>
      <c r="E13" s="26" t="s">
        <v>86</v>
      </c>
      <c r="F13" s="33">
        <f>280/5</f>
        <v>56</v>
      </c>
      <c r="G13" s="18"/>
      <c r="H13" s="19"/>
      <c r="I13" s="19"/>
      <c r="J13" s="17"/>
      <c r="K13" s="27">
        <v>8</v>
      </c>
      <c r="L13" s="17"/>
      <c r="M13" s="14"/>
    </row>
    <row r="14" spans="1:13" x14ac:dyDescent="0.25">
      <c r="A14" s="13">
        <v>10</v>
      </c>
      <c r="B14" s="36" t="s">
        <v>29</v>
      </c>
      <c r="C14" s="24" t="s">
        <v>34</v>
      </c>
      <c r="D14" s="24" t="s">
        <v>28</v>
      </c>
      <c r="E14" s="26" t="s">
        <v>90</v>
      </c>
      <c r="F14" s="33">
        <v>280</v>
      </c>
      <c r="G14" s="18"/>
      <c r="H14" s="19"/>
      <c r="I14" s="19"/>
      <c r="J14" s="17"/>
      <c r="K14" s="27">
        <v>8</v>
      </c>
      <c r="L14" s="17"/>
      <c r="M14" s="14"/>
    </row>
    <row r="15" spans="1:13" x14ac:dyDescent="0.25">
      <c r="A15" s="13">
        <v>11</v>
      </c>
      <c r="B15" s="36" t="s">
        <v>30</v>
      </c>
      <c r="C15" s="24" t="s">
        <v>31</v>
      </c>
      <c r="D15" s="24" t="s">
        <v>28</v>
      </c>
      <c r="E15" s="26" t="s">
        <v>90</v>
      </c>
      <c r="F15" s="3">
        <v>280</v>
      </c>
      <c r="G15" s="18"/>
      <c r="H15" s="19"/>
      <c r="I15" s="19"/>
      <c r="J15" s="17"/>
      <c r="K15" s="27">
        <v>8</v>
      </c>
      <c r="L15" s="17"/>
      <c r="M15" s="14"/>
    </row>
    <row r="16" spans="1:13" x14ac:dyDescent="0.25">
      <c r="A16" s="13">
        <v>12</v>
      </c>
      <c r="B16" s="36" t="s">
        <v>32</v>
      </c>
      <c r="C16" s="24" t="s">
        <v>34</v>
      </c>
      <c r="D16" s="24" t="s">
        <v>28</v>
      </c>
      <c r="E16" s="26" t="s">
        <v>90</v>
      </c>
      <c r="F16" s="3">
        <v>280</v>
      </c>
      <c r="G16" s="18"/>
      <c r="H16" s="19"/>
      <c r="I16" s="19"/>
      <c r="J16" s="17"/>
      <c r="K16" s="27">
        <v>8</v>
      </c>
      <c r="L16" s="17"/>
      <c r="M16" s="14"/>
    </row>
    <row r="17" spans="1:13" x14ac:dyDescent="0.25">
      <c r="A17" s="13">
        <v>13</v>
      </c>
      <c r="B17" s="36" t="s">
        <v>33</v>
      </c>
      <c r="C17" s="24" t="s">
        <v>34</v>
      </c>
      <c r="D17" s="24" t="s">
        <v>28</v>
      </c>
      <c r="E17" s="26" t="s">
        <v>90</v>
      </c>
      <c r="F17" s="3">
        <v>280</v>
      </c>
      <c r="G17" s="18"/>
      <c r="H17" s="19"/>
      <c r="I17" s="19"/>
      <c r="J17" s="17"/>
      <c r="K17" s="27">
        <v>8</v>
      </c>
      <c r="L17" s="17"/>
      <c r="M17" s="14"/>
    </row>
    <row r="18" spans="1:13" x14ac:dyDescent="0.25">
      <c r="A18" s="13">
        <v>14</v>
      </c>
      <c r="B18" s="36" t="s">
        <v>35</v>
      </c>
      <c r="C18" s="24" t="s">
        <v>34</v>
      </c>
      <c r="D18" s="3" t="s">
        <v>36</v>
      </c>
      <c r="E18" s="26" t="s">
        <v>90</v>
      </c>
      <c r="F18" s="3">
        <v>180</v>
      </c>
      <c r="G18" s="18"/>
      <c r="H18" s="19"/>
      <c r="I18" s="19"/>
      <c r="J18" s="17"/>
      <c r="K18" s="27">
        <v>8</v>
      </c>
      <c r="L18" s="17"/>
      <c r="M18" s="14"/>
    </row>
    <row r="19" spans="1:13" x14ac:dyDescent="0.25">
      <c r="A19" s="13">
        <v>15</v>
      </c>
      <c r="B19" s="36" t="s">
        <v>37</v>
      </c>
      <c r="C19" s="24" t="s">
        <v>34</v>
      </c>
      <c r="D19" s="3" t="s">
        <v>36</v>
      </c>
      <c r="E19" s="26" t="s">
        <v>90</v>
      </c>
      <c r="F19" s="3">
        <v>180</v>
      </c>
      <c r="G19" s="18"/>
      <c r="H19" s="19"/>
      <c r="I19" s="19"/>
      <c r="J19" s="17"/>
      <c r="K19" s="27">
        <v>8</v>
      </c>
      <c r="L19" s="17"/>
      <c r="M19" s="14"/>
    </row>
    <row r="20" spans="1:13" x14ac:dyDescent="0.25">
      <c r="A20" s="13">
        <v>16</v>
      </c>
      <c r="B20" s="36" t="s">
        <v>38</v>
      </c>
      <c r="C20" s="24" t="s">
        <v>39</v>
      </c>
      <c r="D20" s="3" t="s">
        <v>40</v>
      </c>
      <c r="E20" s="26" t="s">
        <v>86</v>
      </c>
      <c r="F20" s="33">
        <f>160/5</f>
        <v>32</v>
      </c>
      <c r="G20" s="18"/>
      <c r="H20" s="19"/>
      <c r="I20" s="19"/>
      <c r="J20" s="17"/>
      <c r="K20" s="27">
        <v>8</v>
      </c>
      <c r="L20" s="17"/>
      <c r="M20" s="14"/>
    </row>
    <row r="21" spans="1:13" x14ac:dyDescent="0.25">
      <c r="A21" s="13">
        <v>17</v>
      </c>
      <c r="B21" s="36" t="s">
        <v>41</v>
      </c>
      <c r="C21" s="24" t="s">
        <v>39</v>
      </c>
      <c r="D21" s="3" t="s">
        <v>40</v>
      </c>
      <c r="E21" s="26" t="s">
        <v>86</v>
      </c>
      <c r="F21" s="33">
        <f>160/5</f>
        <v>32</v>
      </c>
      <c r="G21" s="18"/>
      <c r="H21" s="19"/>
      <c r="I21" s="19"/>
      <c r="J21" s="17"/>
      <c r="K21" s="27">
        <v>8</v>
      </c>
      <c r="L21" s="17"/>
      <c r="M21" s="14"/>
    </row>
    <row r="22" spans="1:13" x14ac:dyDescent="0.25">
      <c r="A22" s="13">
        <v>18</v>
      </c>
      <c r="B22" s="36" t="s">
        <v>107</v>
      </c>
      <c r="C22" s="24" t="s">
        <v>39</v>
      </c>
      <c r="D22" s="3" t="s">
        <v>42</v>
      </c>
      <c r="E22" s="26" t="s">
        <v>86</v>
      </c>
      <c r="F22" s="33">
        <f>150/5</f>
        <v>30</v>
      </c>
      <c r="G22" s="18"/>
      <c r="H22" s="19"/>
      <c r="I22" s="19"/>
      <c r="J22" s="17"/>
      <c r="K22" s="27">
        <v>8</v>
      </c>
      <c r="L22" s="17"/>
      <c r="M22" s="14"/>
    </row>
    <row r="23" spans="1:13" x14ac:dyDescent="0.25">
      <c r="A23" s="13">
        <v>19</v>
      </c>
      <c r="B23" s="36" t="s">
        <v>108</v>
      </c>
      <c r="C23" s="24" t="s">
        <v>39</v>
      </c>
      <c r="D23" s="3" t="s">
        <v>42</v>
      </c>
      <c r="E23" s="26" t="s">
        <v>86</v>
      </c>
      <c r="F23" s="33">
        <f>150/5</f>
        <v>30</v>
      </c>
      <c r="G23" s="18"/>
      <c r="H23" s="19"/>
      <c r="I23" s="19"/>
      <c r="J23" s="17"/>
      <c r="K23" s="27">
        <v>8</v>
      </c>
      <c r="L23" s="17"/>
      <c r="M23" s="14"/>
    </row>
    <row r="24" spans="1:13" x14ac:dyDescent="0.25">
      <c r="A24" s="13">
        <v>20</v>
      </c>
      <c r="B24" s="36" t="s">
        <v>109</v>
      </c>
      <c r="C24" s="24" t="s">
        <v>39</v>
      </c>
      <c r="D24" s="3" t="s">
        <v>43</v>
      </c>
      <c r="E24" s="26" t="s">
        <v>86</v>
      </c>
      <c r="F24" s="33">
        <f>40/5</f>
        <v>8</v>
      </c>
      <c r="G24" s="18"/>
      <c r="H24" s="19"/>
      <c r="I24" s="19"/>
      <c r="J24" s="17"/>
      <c r="K24" s="27">
        <v>8</v>
      </c>
      <c r="L24" s="17"/>
      <c r="M24" s="14"/>
    </row>
    <row r="25" spans="1:13" x14ac:dyDescent="0.25">
      <c r="A25" s="13">
        <v>21</v>
      </c>
      <c r="B25" s="36" t="s">
        <v>110</v>
      </c>
      <c r="C25" s="24" t="s">
        <v>39</v>
      </c>
      <c r="D25" s="3" t="s">
        <v>79</v>
      </c>
      <c r="E25" s="26" t="s">
        <v>86</v>
      </c>
      <c r="F25" s="33">
        <f>40/5</f>
        <v>8</v>
      </c>
      <c r="G25" s="20"/>
      <c r="H25" s="21"/>
      <c r="I25" s="21"/>
      <c r="J25" s="17"/>
      <c r="K25" s="27">
        <v>8</v>
      </c>
      <c r="L25" s="17"/>
      <c r="M25" s="14"/>
    </row>
    <row r="26" spans="1:13" x14ac:dyDescent="0.25">
      <c r="A26" s="13">
        <v>22</v>
      </c>
      <c r="B26" s="36" t="s">
        <v>44</v>
      </c>
      <c r="C26" s="24" t="s">
        <v>39</v>
      </c>
      <c r="D26" s="3" t="s">
        <v>45</v>
      </c>
      <c r="E26" s="26" t="s">
        <v>86</v>
      </c>
      <c r="F26" s="33">
        <f>90/5</f>
        <v>18</v>
      </c>
      <c r="G26" s="20"/>
      <c r="H26" s="21"/>
      <c r="I26" s="21"/>
      <c r="J26" s="17"/>
      <c r="K26" s="27">
        <v>8</v>
      </c>
      <c r="L26" s="17"/>
      <c r="M26" s="14"/>
    </row>
    <row r="27" spans="1:13" x14ac:dyDescent="0.25">
      <c r="A27" s="13">
        <v>23</v>
      </c>
      <c r="B27" s="36" t="s">
        <v>46</v>
      </c>
      <c r="C27" s="24" t="s">
        <v>39</v>
      </c>
      <c r="D27" s="3" t="s">
        <v>36</v>
      </c>
      <c r="E27" s="26" t="s">
        <v>86</v>
      </c>
      <c r="F27" s="33">
        <f>180/5</f>
        <v>36</v>
      </c>
      <c r="G27" s="20"/>
      <c r="H27" s="21"/>
      <c r="I27" s="21"/>
      <c r="J27" s="17"/>
      <c r="K27" s="27">
        <v>8</v>
      </c>
      <c r="L27" s="17"/>
      <c r="M27" s="14"/>
    </row>
    <row r="28" spans="1:13" x14ac:dyDescent="0.25">
      <c r="A28" s="13">
        <v>24</v>
      </c>
      <c r="B28" s="36" t="s">
        <v>47</v>
      </c>
      <c r="C28" s="24" t="s">
        <v>39</v>
      </c>
      <c r="D28" s="3" t="s">
        <v>36</v>
      </c>
      <c r="E28" s="26" t="s">
        <v>86</v>
      </c>
      <c r="F28" s="33">
        <f>180/5</f>
        <v>36</v>
      </c>
      <c r="G28" s="20"/>
      <c r="H28" s="21"/>
      <c r="I28" s="21"/>
      <c r="J28" s="17"/>
      <c r="K28" s="27">
        <v>8</v>
      </c>
      <c r="L28" s="17"/>
      <c r="M28" s="14"/>
    </row>
    <row r="29" spans="1:13" x14ac:dyDescent="0.25">
      <c r="A29" s="13">
        <v>25</v>
      </c>
      <c r="B29" s="36" t="s">
        <v>111</v>
      </c>
      <c r="C29" s="24" t="s">
        <v>39</v>
      </c>
      <c r="D29" s="24" t="s">
        <v>48</v>
      </c>
      <c r="E29" s="31" t="s">
        <v>86</v>
      </c>
      <c r="F29" s="31">
        <f>50/5</f>
        <v>10</v>
      </c>
      <c r="G29" s="22"/>
      <c r="H29" s="22"/>
      <c r="I29" s="22"/>
      <c r="J29" s="17"/>
      <c r="K29" s="27">
        <v>8</v>
      </c>
      <c r="L29" s="17"/>
      <c r="M29" s="14"/>
    </row>
    <row r="30" spans="1:13" x14ac:dyDescent="0.25">
      <c r="A30" s="13">
        <v>26</v>
      </c>
      <c r="B30" s="36" t="s">
        <v>112</v>
      </c>
      <c r="C30" s="24" t="s">
        <v>39</v>
      </c>
      <c r="D30" s="24" t="s">
        <v>48</v>
      </c>
      <c r="E30" s="31" t="s">
        <v>86</v>
      </c>
      <c r="F30" s="31">
        <f>50/5</f>
        <v>10</v>
      </c>
      <c r="G30" s="22"/>
      <c r="H30" s="22"/>
      <c r="I30" s="22"/>
      <c r="J30" s="17"/>
      <c r="K30" s="27">
        <v>8</v>
      </c>
      <c r="L30" s="17"/>
      <c r="M30" s="14"/>
    </row>
    <row r="31" spans="1:13" ht="51" x14ac:dyDescent="0.25">
      <c r="A31" s="13">
        <v>27</v>
      </c>
      <c r="B31" s="36" t="s">
        <v>113</v>
      </c>
      <c r="C31" s="24" t="s">
        <v>49</v>
      </c>
      <c r="D31" s="24" t="s">
        <v>50</v>
      </c>
      <c r="E31" s="31" t="s">
        <v>86</v>
      </c>
      <c r="F31" s="31">
        <f>800/20</f>
        <v>40</v>
      </c>
      <c r="G31" s="22"/>
      <c r="H31" s="22"/>
      <c r="I31" s="22"/>
      <c r="J31" s="17"/>
      <c r="K31" s="27">
        <v>8</v>
      </c>
      <c r="L31" s="17"/>
      <c r="M31" s="14"/>
    </row>
    <row r="32" spans="1:13" x14ac:dyDescent="0.25">
      <c r="A32" s="13">
        <v>28</v>
      </c>
      <c r="B32" s="36" t="s">
        <v>51</v>
      </c>
      <c r="C32" s="24" t="s">
        <v>52</v>
      </c>
      <c r="D32" s="24" t="s">
        <v>53</v>
      </c>
      <c r="E32" s="31" t="s">
        <v>86</v>
      </c>
      <c r="F32" s="31">
        <f>240/5</f>
        <v>48</v>
      </c>
      <c r="G32" s="23"/>
      <c r="H32" s="23"/>
      <c r="I32" s="23"/>
      <c r="J32" s="17"/>
      <c r="K32" s="27">
        <v>8</v>
      </c>
      <c r="L32" s="17"/>
      <c r="M32" s="14"/>
    </row>
    <row r="33" spans="1:13" ht="63.75" x14ac:dyDescent="0.25">
      <c r="A33" s="13">
        <v>29</v>
      </c>
      <c r="B33" s="36" t="s">
        <v>54</v>
      </c>
      <c r="C33" s="24" t="s">
        <v>15</v>
      </c>
      <c r="D33" s="24" t="s">
        <v>55</v>
      </c>
      <c r="E33" s="31" t="s">
        <v>86</v>
      </c>
      <c r="F33" s="31">
        <f>1600/10</f>
        <v>160</v>
      </c>
      <c r="G33" s="22"/>
      <c r="H33" s="22"/>
      <c r="I33" s="22"/>
      <c r="J33" s="17"/>
      <c r="K33" s="27">
        <v>8</v>
      </c>
      <c r="L33" s="17"/>
      <c r="M33" s="14"/>
    </row>
    <row r="34" spans="1:13" ht="51" x14ac:dyDescent="0.25">
      <c r="A34" s="13">
        <v>30</v>
      </c>
      <c r="B34" s="36" t="s">
        <v>56</v>
      </c>
      <c r="C34" s="24" t="s">
        <v>15</v>
      </c>
      <c r="D34" s="24" t="s">
        <v>57</v>
      </c>
      <c r="E34" s="30" t="s">
        <v>86</v>
      </c>
      <c r="F34" s="31">
        <f>500/10</f>
        <v>50</v>
      </c>
      <c r="G34" s="19"/>
      <c r="H34" s="22"/>
      <c r="I34" s="22"/>
      <c r="J34" s="17"/>
      <c r="K34" s="27">
        <v>8</v>
      </c>
      <c r="L34" s="17"/>
      <c r="M34" s="14"/>
    </row>
    <row r="35" spans="1:13" ht="51" x14ac:dyDescent="0.25">
      <c r="A35" s="25">
        <v>31</v>
      </c>
      <c r="B35" s="36" t="s">
        <v>58</v>
      </c>
      <c r="C35" s="24" t="s">
        <v>92</v>
      </c>
      <c r="D35" s="24" t="s">
        <v>94</v>
      </c>
      <c r="E35" s="31" t="s">
        <v>86</v>
      </c>
      <c r="F35" s="31">
        <v>130</v>
      </c>
      <c r="G35" s="35"/>
      <c r="H35" s="22"/>
      <c r="I35" s="22"/>
      <c r="J35" s="17"/>
      <c r="K35" s="27">
        <v>8</v>
      </c>
      <c r="L35" s="17"/>
      <c r="M35" s="14"/>
    </row>
    <row r="36" spans="1:13" ht="63.75" x14ac:dyDescent="0.25">
      <c r="A36" s="25">
        <v>32</v>
      </c>
      <c r="B36" s="37" t="s">
        <v>59</v>
      </c>
      <c r="C36" s="28" t="s">
        <v>89</v>
      </c>
      <c r="D36" s="29" t="s">
        <v>95</v>
      </c>
      <c r="E36" s="30" t="s">
        <v>86</v>
      </c>
      <c r="F36" s="30">
        <v>27</v>
      </c>
      <c r="G36" s="35"/>
      <c r="H36" s="22"/>
      <c r="I36" s="22"/>
      <c r="J36" s="17"/>
      <c r="K36" s="27">
        <v>8</v>
      </c>
      <c r="L36" s="17"/>
      <c r="M36" s="14"/>
    </row>
    <row r="37" spans="1:13" ht="38.25" x14ac:dyDescent="0.25">
      <c r="A37" s="13">
        <v>33</v>
      </c>
      <c r="B37" s="36" t="s">
        <v>60</v>
      </c>
      <c r="C37" s="24" t="s">
        <v>91</v>
      </c>
      <c r="D37" s="24" t="s">
        <v>43</v>
      </c>
      <c r="E37" s="31" t="s">
        <v>90</v>
      </c>
      <c r="F37" s="31">
        <v>40</v>
      </c>
      <c r="G37" s="19"/>
      <c r="H37" s="22"/>
      <c r="I37" s="22"/>
      <c r="J37" s="17"/>
      <c r="K37" s="27">
        <v>8</v>
      </c>
      <c r="L37" s="17"/>
      <c r="M37" s="14"/>
    </row>
    <row r="38" spans="1:13" ht="38.25" x14ac:dyDescent="0.25">
      <c r="A38" s="13">
        <v>34</v>
      </c>
      <c r="B38" s="36" t="s">
        <v>80</v>
      </c>
      <c r="C38" s="24" t="s">
        <v>81</v>
      </c>
      <c r="D38" s="24" t="s">
        <v>96</v>
      </c>
      <c r="E38" s="31" t="s">
        <v>86</v>
      </c>
      <c r="F38" s="31">
        <v>4</v>
      </c>
      <c r="G38" s="19"/>
      <c r="H38" s="22"/>
      <c r="I38" s="22"/>
      <c r="J38" s="17"/>
      <c r="K38" s="27">
        <v>23</v>
      </c>
      <c r="L38" s="17"/>
      <c r="M38" s="14"/>
    </row>
    <row r="39" spans="1:13" ht="38.25" x14ac:dyDescent="0.25">
      <c r="A39" s="13">
        <v>35</v>
      </c>
      <c r="B39" s="36" t="s">
        <v>80</v>
      </c>
      <c r="C39" s="32" t="s">
        <v>61</v>
      </c>
      <c r="D39" s="24" t="s">
        <v>97</v>
      </c>
      <c r="E39" s="24" t="s">
        <v>86</v>
      </c>
      <c r="F39" s="24">
        <v>2</v>
      </c>
      <c r="G39" s="19"/>
      <c r="H39" s="22"/>
      <c r="I39" s="22"/>
      <c r="J39" s="17"/>
      <c r="K39" s="27">
        <v>23</v>
      </c>
      <c r="L39" s="17"/>
      <c r="M39" s="14"/>
    </row>
    <row r="40" spans="1:13" ht="38.25" x14ac:dyDescent="0.25">
      <c r="A40" s="13">
        <v>36</v>
      </c>
      <c r="B40" s="36" t="s">
        <v>62</v>
      </c>
      <c r="C40" s="24" t="s">
        <v>91</v>
      </c>
      <c r="D40" s="29" t="s">
        <v>99</v>
      </c>
      <c r="E40" s="31" t="s">
        <v>90</v>
      </c>
      <c r="F40" s="31">
        <v>6</v>
      </c>
      <c r="G40" s="14"/>
      <c r="H40" s="14"/>
      <c r="I40" s="14"/>
      <c r="J40" s="17"/>
      <c r="K40" s="27">
        <v>8</v>
      </c>
      <c r="L40" s="17"/>
      <c r="M40" s="14"/>
    </row>
    <row r="41" spans="1:13" x14ac:dyDescent="0.25">
      <c r="A41" s="13">
        <v>37</v>
      </c>
      <c r="B41" s="36" t="s">
        <v>63</v>
      </c>
      <c r="C41" s="24" t="s">
        <v>39</v>
      </c>
      <c r="D41" s="24" t="s">
        <v>43</v>
      </c>
      <c r="E41" s="31" t="s">
        <v>86</v>
      </c>
      <c r="F41" s="31">
        <f>40/5</f>
        <v>8</v>
      </c>
      <c r="G41" s="14"/>
      <c r="H41" s="14"/>
      <c r="I41" s="14"/>
      <c r="J41" s="17"/>
      <c r="K41" s="27">
        <v>8</v>
      </c>
      <c r="L41" s="17"/>
      <c r="M41" s="14"/>
    </row>
    <row r="42" spans="1:13" x14ac:dyDescent="0.25">
      <c r="A42" s="13">
        <v>38</v>
      </c>
      <c r="B42" s="36" t="s">
        <v>64</v>
      </c>
      <c r="C42" s="24" t="s">
        <v>65</v>
      </c>
      <c r="D42" s="24" t="s">
        <v>82</v>
      </c>
      <c r="E42" s="31" t="s">
        <v>86</v>
      </c>
      <c r="F42" s="31">
        <f>30/5</f>
        <v>6</v>
      </c>
      <c r="G42" s="14"/>
      <c r="H42" s="14"/>
      <c r="I42" s="14"/>
      <c r="J42" s="17"/>
      <c r="K42" s="27">
        <v>8</v>
      </c>
      <c r="L42" s="17"/>
      <c r="M42" s="14"/>
    </row>
    <row r="43" spans="1:13" ht="38.25" x14ac:dyDescent="0.25">
      <c r="A43" s="13">
        <v>39</v>
      </c>
      <c r="B43" s="36" t="s">
        <v>66</v>
      </c>
      <c r="C43" s="24" t="s">
        <v>67</v>
      </c>
      <c r="D43" s="24" t="s">
        <v>98</v>
      </c>
      <c r="E43" s="31" t="s">
        <v>86</v>
      </c>
      <c r="F43" s="31">
        <v>200</v>
      </c>
      <c r="G43" s="14"/>
      <c r="H43" s="14"/>
      <c r="I43" s="14"/>
      <c r="J43" s="17"/>
      <c r="K43" s="27">
        <v>8</v>
      </c>
      <c r="L43" s="17"/>
      <c r="M43" s="14"/>
    </row>
    <row r="44" spans="1:13" x14ac:dyDescent="0.25">
      <c r="A44" s="13">
        <v>40</v>
      </c>
      <c r="B44" s="36" t="s">
        <v>68</v>
      </c>
      <c r="C44" s="24" t="s">
        <v>106</v>
      </c>
      <c r="D44" s="24" t="s">
        <v>57</v>
      </c>
      <c r="E44" s="31" t="s">
        <v>86</v>
      </c>
      <c r="F44" s="41">
        <v>5</v>
      </c>
      <c r="G44" s="14"/>
      <c r="H44" s="14"/>
      <c r="I44" s="14"/>
      <c r="J44" s="17"/>
      <c r="K44" s="27">
        <v>8</v>
      </c>
      <c r="L44" s="17"/>
      <c r="M44" s="14"/>
    </row>
    <row r="45" spans="1:13" x14ac:dyDescent="0.25">
      <c r="A45" s="13">
        <v>41</v>
      </c>
      <c r="B45" s="36" t="s">
        <v>114</v>
      </c>
      <c r="C45" s="24" t="s">
        <v>15</v>
      </c>
      <c r="D45" s="24" t="s">
        <v>100</v>
      </c>
      <c r="E45" s="31" t="s">
        <v>87</v>
      </c>
      <c r="F45" s="31">
        <v>54</v>
      </c>
      <c r="G45" s="35"/>
      <c r="H45" s="14"/>
      <c r="I45" s="14"/>
      <c r="J45" s="17"/>
      <c r="K45" s="27">
        <v>8</v>
      </c>
      <c r="L45" s="17"/>
      <c r="M45" s="14"/>
    </row>
    <row r="46" spans="1:13" ht="38.25" x14ac:dyDescent="0.25">
      <c r="A46" s="13">
        <v>42</v>
      </c>
      <c r="B46" s="36" t="s">
        <v>105</v>
      </c>
      <c r="C46" s="24" t="s">
        <v>83</v>
      </c>
      <c r="D46" s="29" t="s">
        <v>101</v>
      </c>
      <c r="E46" s="30" t="s">
        <v>87</v>
      </c>
      <c r="F46" s="30">
        <v>54</v>
      </c>
      <c r="G46" s="35"/>
      <c r="H46" s="14"/>
      <c r="I46" s="14"/>
      <c r="J46" s="17"/>
      <c r="K46" s="27">
        <v>8</v>
      </c>
      <c r="L46" s="17"/>
      <c r="M46" s="14"/>
    </row>
    <row r="47" spans="1:13" ht="25.5" x14ac:dyDescent="0.25">
      <c r="A47" s="13">
        <v>43</v>
      </c>
      <c r="B47" s="36" t="s">
        <v>69</v>
      </c>
      <c r="C47" s="24" t="s">
        <v>70</v>
      </c>
      <c r="D47" s="29" t="s">
        <v>104</v>
      </c>
      <c r="E47" s="30" t="s">
        <v>86</v>
      </c>
      <c r="F47" s="30">
        <v>100</v>
      </c>
      <c r="G47" s="14"/>
      <c r="H47" s="14"/>
      <c r="I47" s="14"/>
      <c r="J47" s="17"/>
      <c r="K47" s="27">
        <v>8</v>
      </c>
      <c r="L47" s="17"/>
      <c r="M47" s="14"/>
    </row>
    <row r="48" spans="1:13" ht="63.75" x14ac:dyDescent="0.25">
      <c r="A48" s="13">
        <v>44</v>
      </c>
      <c r="B48" s="36" t="s">
        <v>71</v>
      </c>
      <c r="C48" s="24" t="s">
        <v>57</v>
      </c>
      <c r="D48" s="29" t="s">
        <v>102</v>
      </c>
      <c r="E48" s="30" t="s">
        <v>86</v>
      </c>
      <c r="F48" s="30">
        <v>300</v>
      </c>
      <c r="G48" s="14"/>
      <c r="H48" s="14"/>
      <c r="I48" s="14"/>
      <c r="J48" s="17"/>
      <c r="K48" s="27">
        <v>8</v>
      </c>
      <c r="L48" s="17"/>
      <c r="M48" s="14"/>
    </row>
    <row r="49" spans="1:13" ht="25.5" x14ac:dyDescent="0.25">
      <c r="A49" s="13">
        <v>45</v>
      </c>
      <c r="B49" s="36" t="s">
        <v>72</v>
      </c>
      <c r="C49" s="24" t="s">
        <v>73</v>
      </c>
      <c r="D49" s="24" t="s">
        <v>103</v>
      </c>
      <c r="E49" s="31" t="s">
        <v>87</v>
      </c>
      <c r="F49" s="31">
        <v>4</v>
      </c>
      <c r="G49" s="14"/>
      <c r="H49" s="14"/>
      <c r="I49" s="14"/>
      <c r="J49" s="17"/>
      <c r="K49" s="27">
        <v>8</v>
      </c>
      <c r="L49" s="17"/>
      <c r="M49" s="14"/>
    </row>
    <row r="50" spans="1:13" ht="38.25" x14ac:dyDescent="0.25">
      <c r="A50" s="13">
        <v>46</v>
      </c>
      <c r="B50" s="36" t="s">
        <v>74</v>
      </c>
      <c r="C50" s="24" t="s">
        <v>75</v>
      </c>
      <c r="D50" s="24">
        <v>4</v>
      </c>
      <c r="E50" s="31" t="s">
        <v>88</v>
      </c>
      <c r="F50" s="31">
        <v>4</v>
      </c>
      <c r="G50" s="14"/>
      <c r="H50" s="14"/>
      <c r="I50" s="14"/>
      <c r="J50" s="17"/>
      <c r="K50" s="27">
        <v>8</v>
      </c>
      <c r="L50" s="17"/>
      <c r="M50" s="14"/>
    </row>
    <row r="51" spans="1:13" ht="21" customHeight="1" x14ac:dyDescent="0.25">
      <c r="J51" s="38" t="s">
        <v>7</v>
      </c>
      <c r="K51" s="39"/>
      <c r="L51" s="2">
        <f>SUM(L5:L50)</f>
        <v>0</v>
      </c>
    </row>
  </sheetData>
  <mergeCells count="2">
    <mergeCell ref="J51:K51"/>
    <mergeCell ref="A2:L2"/>
  </mergeCells>
  <pageMargins left="0.51181102362204722" right="0.31496062992125984" top="0.74803149606299213" bottom="0.74803149606299213" header="0.31496062992125984" footer="0.31496062992125984"/>
  <pageSetup paperSize="9" scale="64" fitToHeight="0" orientation="portrait" verticalDpi="0" r:id="rId1"/>
  <ignoredErrors>
    <ignoredError sqref="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Baziak</dc:creator>
  <cp:lastModifiedBy>Jowita Samek</cp:lastModifiedBy>
  <cp:lastPrinted>2023-11-29T09:32:06Z</cp:lastPrinted>
  <dcterms:created xsi:type="dcterms:W3CDTF">2023-11-10T13:24:29Z</dcterms:created>
  <dcterms:modified xsi:type="dcterms:W3CDTF">2023-12-08T09:44:25Z</dcterms:modified>
</cp:coreProperties>
</file>