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2"/>
  </bookViews>
  <sheets>
    <sheet name="Karta tytułowa" sheetId="1" r:id="rId1"/>
    <sheet name="1_CZĘŚĆ DROGOWA" sheetId="2" r:id="rId2"/>
    <sheet name="2_CZĘŚĆ MOSTOWA" sheetId="3" r:id="rId3"/>
  </sheets>
  <definedNames>
    <definedName name="_xlnm.Print_Area" localSheetId="1">'1_CZĘŚĆ DROGOWA'!$A$1:$G$26</definedName>
    <definedName name="_xlnm.Print_Area" localSheetId="2">'2_CZĘŚĆ MOSTOWA'!$A$1:$G$51</definedName>
    <definedName name="_xlnm.Print_Area" localSheetId="0">'Karta tytułowa'!$A$1:$C$41</definedName>
  </definedNames>
  <calcPr fullCalcOnLoad="1"/>
</workbook>
</file>

<file path=xl/sharedStrings.xml><?xml version="1.0" encoding="utf-8"?>
<sst xmlns="http://schemas.openxmlformats.org/spreadsheetml/2006/main" count="263" uniqueCount="176">
  <si>
    <t>Budowa:</t>
  </si>
  <si>
    <t/>
  </si>
  <si>
    <t>Obiekt lub rodzaj robót:</t>
  </si>
  <si>
    <t>DROGOWA, MOSTOWA</t>
  </si>
  <si>
    <t>Lokalizacja:</t>
  </si>
  <si>
    <t>Inwestor:</t>
  </si>
  <si>
    <t>NADLEŚNICTWO NAWOJOWA
Lipowa 1, 33-335 NAWOJOWA
tel. +48 18 445 70 12, +48 18 445 72 21
fax. +48 18 446 38 95
e-mail: nawojowa@kraków.lasy.gov.pl
https://nawojowa.krakow.lasy.gov.pl</t>
  </si>
  <si>
    <t>Data opracowania: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</si>
  <si>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</si>
  <si>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</si>
  <si>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</si>
  <si>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</si>
  <si>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</si>
  <si>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</si>
  <si>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</si>
  <si>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</t>
  </si>
  <si>
    <t>Element</t>
  </si>
  <si>
    <t>1.1</t>
  </si>
  <si>
    <t>Roboty pomiarowe przy liniowych robotach ziemnych, trasa dróg w terenie równinnym</t>
  </si>
  <si>
    <t>km</t>
  </si>
  <si>
    <t>2</t>
  </si>
  <si>
    <t>ROBOTY ROZBIÓRKOWE</t>
  </si>
  <si>
    <t>2.1</t>
  </si>
  <si>
    <t>Roboty remontowe, frezowanie nawierzchni bitumicznej z wywozem materiału z rozbiórki na odległość do 1·km, nawierzchnia gr. do 4·cm</t>
  </si>
  <si>
    <t>m2</t>
  </si>
  <si>
    <t>2.2</t>
  </si>
  <si>
    <t>Roboty remontowe, frezowanie nawierzchni bitumicznej z wywozem materiału z rozbiórki na odległość do 1·km, nawierzchnia gr. 7·cm</t>
  </si>
  <si>
    <t>2.3</t>
  </si>
  <si>
    <t>Rozebranie nawierzchni, z tłucznia mechanicznie, grubość nawierzchni 15·cm</t>
  </si>
  <si>
    <t>2.4</t>
  </si>
  <si>
    <t>Rozebranie nawierzchni, z tłucznia mechanicznie, dodatek za każdy dalszy 1·cm grubości
Krotność = 20</t>
  </si>
  <si>
    <t>2.5</t>
  </si>
  <si>
    <t>Wywóz ziemi samochodami samowyładowczymi do 1·km, grunt kategorii IV - WRAZ Z UTYLIZACJĄ</t>
  </si>
  <si>
    <t>m3</t>
  </si>
  <si>
    <t>3</t>
  </si>
  <si>
    <t>ODTWORZENIE NAWIERZCHNI</t>
  </si>
  <si>
    <t>3.1</t>
  </si>
  <si>
    <t>Profilowanie i zagęszczanie podłoża pod warstwy konstrukcyjne nawierzchni, mechanicznie, grunt kategorii I-IV</t>
  </si>
  <si>
    <t>3.2</t>
  </si>
  <si>
    <t>Podbudowy z kruszyw, tłuczeń, warstwa dolna, grubość warstwy po zagęszczeniu 15·cm DOCELOWO 25 CM</t>
  </si>
  <si>
    <t>3.3</t>
  </si>
  <si>
    <t>Podbudowy z kruszyw, tłuczeń, warstwa dolna, dodatek za każdy dalszy 1·cm grubości
Krotność = 10</t>
  </si>
  <si>
    <t>3.4</t>
  </si>
  <si>
    <t>Podbudowy z kruszyw, tłuczeń, warstwa górna, grubość warstwy po zagęszczeniu 8·cm DOCELOWO 10 CM</t>
  </si>
  <si>
    <t>3.5</t>
  </si>
  <si>
    <t>Podbudowy z kruszyw, tłuczeń, warstwa górna, dodatek za każdy dalszy 1·cm grubości
Krotność = 2</t>
  </si>
  <si>
    <t>3.6</t>
  </si>
  <si>
    <t>Mechaniczne oczyszczenie i skropienie emulsją asfaltową na zimno, podbudowa tłuczniowa lub z gruntu stabilizowanego cementem, zużycie emulsji 0,8·kg/m2</t>
  </si>
  <si>
    <t>3.7</t>
  </si>
  <si>
    <t>Nawierzchnie z mieszanek mineralno-bitumicznych, warstwa wiążąca gr.5·cm, przy wydajności rozkładarki 200·t/dzień - AC 16W 50/70</t>
  </si>
  <si>
    <t>3.8</t>
  </si>
  <si>
    <t>Skropienie nawierzchni drogowej asfaltem</t>
  </si>
  <si>
    <t>3.9</t>
  </si>
  <si>
    <t>Nawierzchnie z mieszanek mineralno-bitumicznych, warstwa ścieralna gr.4·cm, przy wydajności rozkładarki 200·t/dzień - AC 11S 50/70</t>
  </si>
  <si>
    <t>4</t>
  </si>
  <si>
    <t>ODMULENIE/OCZYSZCZENIE ROWÓW PRZYDROŻNYCH</t>
  </si>
  <si>
    <t>4.1</t>
  </si>
  <si>
    <t>Oczyszczanie rowu z namułu, z wyprofilowaniem skarp, grubość namułu 30·cm - ANALOGIA rowy w ciągu drogi odmulenie/oddtworzenie</t>
  </si>
  <si>
    <t>m</t>
  </si>
  <si>
    <t>5</t>
  </si>
  <si>
    <t>POBOCZA Z KRUSZYWA</t>
  </si>
  <si>
    <t>5.1</t>
  </si>
  <si>
    <t>Podbudowy z kruszyw, tłuczeń, warstwa dolna, grubość warstwy po zagęszczeniu 15·cm - POBOCZA Z KR. 0/31,5 GR. 44CM
Krotność = 2,93</t>
  </si>
  <si>
    <t>PRZEBUDOWA DROGI LEŚNEJ NR 1 NR INW. 220/732 W LEŚNICTWIE KRÓLOWA GÓRNA BUDOWA PRZEPUSTU POD DROGĄ NR 1 NR INW. 220/732 W LEŚNICTWIE KRÓLOWA GÓRNA</t>
  </si>
  <si>
    <t>PRZEPUST</t>
  </si>
  <si>
    <t>Województwo:małopolskie,
powiat:nowosądecki,
gmina: 121004_2 Grybów Wieś,
Obręb ewid.: 0012 Ptaszkowa
Nr działki ewid.: 2529/5, 2531/2,</t>
  </si>
  <si>
    <t>Autor opracowania:</t>
  </si>
  <si>
    <t>ROZBIÓRKA ISTNIEJĄCEGO PRZEPUSTU I BUDOWA NOWEGO PRZEPUSTU</t>
  </si>
  <si>
    <t>Numer</t>
  </si>
  <si>
    <t>Wyszczególnienie</t>
  </si>
  <si>
    <t>Cena</t>
  </si>
  <si>
    <t>Wartość</t>
  </si>
  <si>
    <t>Specyfikacji Technicznej</t>
  </si>
  <si>
    <t>elementów rozliczeniowych</t>
  </si>
  <si>
    <t>Nazwa</t>
  </si>
  <si>
    <t xml:space="preserve">jednostkowa  </t>
  </si>
  <si>
    <t>M.01.00.00</t>
  </si>
  <si>
    <t>ROBOTY PRZYGOTOWAWCZE</t>
  </si>
  <si>
    <t>M.01.01.01</t>
  </si>
  <si>
    <t>Wytycznie obiektu</t>
  </si>
  <si>
    <t>Wytyczenie obiektu</t>
  </si>
  <si>
    <t>m.</t>
  </si>
  <si>
    <t>M.21.00.00</t>
  </si>
  <si>
    <t>FUNDAMENTOWANIE</t>
  </si>
  <si>
    <t>M.21.01.00</t>
  </si>
  <si>
    <t>Roboty ziemne pod fundamenty</t>
  </si>
  <si>
    <t>M.21.01.04</t>
  </si>
  <si>
    <t>Zasypanie wykopów gruntem przepuszczalnym o Is=1.0 z dowozu wraz z zagęszczeniem</t>
  </si>
  <si>
    <t>Zasypanie podmytego koryta cieku narzutem kamiennym</t>
  </si>
  <si>
    <t>M.21.01.07</t>
  </si>
  <si>
    <t>Wykopy pod fundamenty w gruncie niespoistym bez umocnienia</t>
  </si>
  <si>
    <t>Wykopy i odmulenie koryta cieku</t>
  </si>
  <si>
    <t>M.21.07.00</t>
  </si>
  <si>
    <t>Różne roboty fundamentowe</t>
  </si>
  <si>
    <t>M.21.07.01</t>
  </si>
  <si>
    <t xml:space="preserve">Beton wyrównawczy (chudy beton) klasy C12/15  pod fundamenty, </t>
  </si>
  <si>
    <t>M.22.00.00</t>
  </si>
  <si>
    <t>Korpusy podpór</t>
  </si>
  <si>
    <t>M.22.22.00</t>
  </si>
  <si>
    <t>Ścianka czołowa</t>
  </si>
  <si>
    <t>M.22.22.01</t>
  </si>
  <si>
    <t>Wykonanie ścinek czołowych z betonu klasy C30/37</t>
  </si>
  <si>
    <t>M.22.22.03</t>
  </si>
  <si>
    <t xml:space="preserve">Wykonanie ścianek czołowych stalą klasy  A-IIIN   </t>
  </si>
  <si>
    <t>kg</t>
  </si>
  <si>
    <t>M.23.00.00</t>
  </si>
  <si>
    <t>USTROJE NOŚNE</t>
  </si>
  <si>
    <t>M.23.01.00</t>
  </si>
  <si>
    <t>Prefabrykaty żelbetowe</t>
  </si>
  <si>
    <t>M.23.01.01</t>
  </si>
  <si>
    <t>szt.</t>
  </si>
  <si>
    <t>M.23.02.00</t>
  </si>
  <si>
    <t>Płyta uciąglająca</t>
  </si>
  <si>
    <t>M.23.02.01</t>
  </si>
  <si>
    <t>Wykonanie płyty uciąglającej z betonu klasy C30/37</t>
  </si>
  <si>
    <t>M.23.02.03</t>
  </si>
  <si>
    <t xml:space="preserve">Wykonanie płyty uciąglającej stalą klasy  A-IIIN   </t>
  </si>
  <si>
    <t>M.27.00.00</t>
  </si>
  <si>
    <t>HYDROIZOLACJA</t>
  </si>
  <si>
    <t>M.27.01.00</t>
  </si>
  <si>
    <t>Izolacje powłokowe</t>
  </si>
  <si>
    <t>M.27.01.01</t>
  </si>
  <si>
    <t>Powłokowa izolacja bitumiczna na zimno</t>
  </si>
  <si>
    <t xml:space="preserve">M.27.02.00  </t>
  </si>
  <si>
    <t>Izolacje arkuszowe</t>
  </si>
  <si>
    <t xml:space="preserve">M.27.02.01  </t>
  </si>
  <si>
    <t>Izolacja z papy termozgrzewalnej - układanej na powierzchniach betonowych</t>
  </si>
  <si>
    <t>M.27.15.00</t>
  </si>
  <si>
    <t xml:space="preserve">Zabezpieczenie antykorozyjne </t>
  </si>
  <si>
    <t>M.27.15.01</t>
  </si>
  <si>
    <t>Zabezpieczenie antykorozyjne powierzchni betonowych powłoką akrylową</t>
  </si>
  <si>
    <t xml:space="preserve">M.27.16.00  </t>
  </si>
  <si>
    <t>Ochrona izolacji</t>
  </si>
  <si>
    <t xml:space="preserve">M.27.16.01  </t>
  </si>
  <si>
    <t xml:space="preserve">Wykonanie zabezpieczenia powierzchni zaizolowanej z betonu C30/37 o grubości 5cm </t>
  </si>
  <si>
    <t xml:space="preserve">Zbrojenie warstwy ochronnej stalą klasy  A-IIIN   </t>
  </si>
  <si>
    <t>M.28.00.00</t>
  </si>
  <si>
    <t>WYPOSAŻENIE</t>
  </si>
  <si>
    <t>M.28.05.00</t>
  </si>
  <si>
    <t>Balustrady</t>
  </si>
  <si>
    <t>M.28.05.01</t>
  </si>
  <si>
    <t>Wykonanie balustrad stalowych dla obsługi na ścianach czołowych</t>
  </si>
  <si>
    <t>mb</t>
  </si>
  <si>
    <t>M.29.00.00</t>
  </si>
  <si>
    <t>ROBOTY PRZYOBIEKTOWE</t>
  </si>
  <si>
    <t>M.29.01.00</t>
  </si>
  <si>
    <t>Umocnienie koryta cieku</t>
  </si>
  <si>
    <t>M.29.01.01</t>
  </si>
  <si>
    <t>Umocnienie skarp koryta cieku kamieniem łamanym na zaprawie cementowo-piaskowej</t>
  </si>
  <si>
    <t>M.34.00.00</t>
  </si>
  <si>
    <t>M.34.01.01</t>
  </si>
  <si>
    <t>Rozbiórka prefabrykatów betonowych</t>
  </si>
  <si>
    <t>Rozbiórka żelbetowych ścianek</t>
  </si>
  <si>
    <t>Rozbiórka drewnianych elementów kaszyc</t>
  </si>
  <si>
    <t>M.35.00.00</t>
  </si>
  <si>
    <t>ROBOTY POZOSTAŁE</t>
  </si>
  <si>
    <t>M.35.12.01</t>
  </si>
  <si>
    <t>Powykonawcza inwentaryzacja geodezyjna</t>
  </si>
  <si>
    <t>Zabezpieczenie ciągłości przepływu wody</t>
  </si>
  <si>
    <r>
      <t>m</t>
    </r>
    <r>
      <rPr>
        <sz val="9.85"/>
        <color indexed="8"/>
        <rFont val="Arial"/>
        <family val="2"/>
      </rPr>
      <t>3</t>
    </r>
  </si>
  <si>
    <r>
      <t>m</t>
    </r>
    <r>
      <rPr>
        <sz val="9.85"/>
        <color indexed="8"/>
        <rFont val="Arial"/>
        <family val="2"/>
      </rPr>
      <t>2</t>
    </r>
  </si>
  <si>
    <t>M.00.00.00</t>
  </si>
  <si>
    <t>SST D</t>
  </si>
  <si>
    <t>LISTA NR 1 - PRZEBUDOWA DROGI LEŚNEJ NR 1 NR INW. 220/732 W LEŚNICTWIE KRÓLOWA GÓRNA 
BUDOWA PRZEPUSTU POD DROGĄ NR 1 NR INW. 220/732 W LEŚNICTWIE KRÓLOWA GÓRNA</t>
  </si>
  <si>
    <t>KOSZTORYS OFERTOWY</t>
  </si>
  <si>
    <t>RAZEM netto</t>
  </si>
  <si>
    <t>wartość kosztorysu:</t>
  </si>
  <si>
    <t>w tym część drogowa:</t>
  </si>
  <si>
    <t>w tym część mostowa:</t>
  </si>
  <si>
    <t>…</t>
  </si>
  <si>
    <r>
      <rPr>
        <b/>
        <sz val="10"/>
        <color indexed="8"/>
        <rFont val="Arial"/>
        <family val="2"/>
      </rPr>
      <t>KOSZTORYS INWESTORSKI</t>
    </r>
    <r>
      <rPr>
        <b/>
        <sz val="10"/>
        <color indexed="8"/>
        <rFont val="Arial"/>
        <family val="2"/>
      </rPr>
      <t xml:space="preserve">
PRZEBUDOWA DROGI LEŚNEJ NR 1 NR INW. 220/732 W LEŚNICTWIE KRÓLOWA GÓRNA
BUDOWA PRZEPUSTU POD DROGĄ NR 1 NR INW. 220/732 W LEŚNICTWIE KRÓLOWA GÓRNA</t>
    </r>
  </si>
  <si>
    <t>SUMA</t>
  </si>
  <si>
    <t>podatek Vat 23%</t>
  </si>
  <si>
    <t>RAZEM brutto</t>
  </si>
  <si>
    <t>Wykonanie barier drogowych N2/W2/B z pochwytem na wysokości 1.2m 2x30m zakończenie proste</t>
  </si>
  <si>
    <r>
      <t>Montaż przepustu z prefabykatów żelbetowych 3</t>
    </r>
    <r>
      <rPr>
        <sz val="10"/>
        <rFont val="Arial"/>
        <family val="2"/>
      </rPr>
      <t>00x200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</si>
</sst>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0"/>
    <numFmt numFmtId="173" formatCode="#\ ###\ ###\ ##0.00"/>
    <numFmt numFmtId="174" formatCode="0.0"/>
    <numFmt numFmtId="175" formatCode="#,##0.00\ [$zł-415];[Red]\-#,##0.00\ [$zł-415]"/>
    <numFmt numFmtId="176" formatCode="#,##0.00&quot; zł&quot;"/>
    <numFmt numFmtId="177" formatCode="_-* #,##0.00\ _z_ł_-;\-* #,##0.00\ _z_ł_-;_-* &quot;-&quot;??\ _z_ł_-;_-@_-"/>
    <numFmt numFmtId="178" formatCode="_-* #,##0.00\ [$zł-415]_-;\-* #,##0.00\ [$zł-415]_-;_-* &quot;-&quot;??\ [$zł-415]_-;_-@_-"/>
  </numFmts>
  <fonts count="44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.85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Alignment="0"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17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5" fontId="4" fillId="0" borderId="13" xfId="0" applyNumberFormat="1" applyFont="1" applyBorder="1" applyAlignment="1">
      <alignment horizontal="center" vertical="center" wrapText="1"/>
    </xf>
    <xf numFmtId="175" fontId="4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5" fontId="0" fillId="0" borderId="13" xfId="0" applyNumberFormat="1" applyBorder="1" applyAlignment="1">
      <alignment horizontal="center" vertical="center" wrapText="1"/>
    </xf>
    <xf numFmtId="174" fontId="7" fillId="0" borderId="16" xfId="0" applyNumberFormat="1" applyFont="1" applyBorder="1" applyAlignment="1">
      <alignment horizontal="center" vertical="center" wrapText="1"/>
    </xf>
    <xf numFmtId="175" fontId="3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5" fontId="7" fillId="0" borderId="13" xfId="0" applyNumberFormat="1" applyFont="1" applyBorder="1" applyAlignment="1">
      <alignment horizontal="center" vertical="center" wrapText="1"/>
    </xf>
    <xf numFmtId="174" fontId="7" fillId="0" borderId="17" xfId="0" applyNumberFormat="1" applyFont="1" applyBorder="1" applyAlignment="1">
      <alignment horizontal="center" vertical="center" wrapText="1"/>
    </xf>
    <xf numFmtId="174" fontId="7" fillId="0" borderId="18" xfId="0" applyNumberFormat="1" applyFont="1" applyBorder="1" applyAlignment="1">
      <alignment horizontal="center" vertical="center" wrapText="1"/>
    </xf>
    <xf numFmtId="174" fontId="7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175" fontId="9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/>
    </xf>
    <xf numFmtId="174" fontId="0" fillId="0" borderId="22" xfId="0" applyNumberForma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175" fontId="9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8" fontId="3" fillId="0" borderId="0" xfId="58" applyNumberFormat="1" applyFont="1" applyAlignment="1">
      <alignment/>
      <protection/>
    </xf>
    <xf numFmtId="0" fontId="0" fillId="0" borderId="1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/>
    </xf>
    <xf numFmtId="178" fontId="0" fillId="0" borderId="0" xfId="58" applyNumberFormat="1" applyFont="1" applyAlignment="1">
      <alignment/>
      <protection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174" fontId="7" fillId="0" borderId="28" xfId="0" applyNumberFormat="1" applyFont="1" applyBorder="1" applyAlignment="1">
      <alignment horizontal="center" vertical="center" wrapText="1"/>
    </xf>
    <xf numFmtId="175" fontId="4" fillId="0" borderId="28" xfId="0" applyNumberFormat="1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0" fontId="0" fillId="0" borderId="22" xfId="42" applyFont="1" applyBorder="1" applyAlignment="1">
      <alignment vertical="center" wrapText="1"/>
      <protection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175" fontId="0" fillId="0" borderId="22" xfId="0" applyNumberFormat="1" applyBorder="1" applyAlignment="1">
      <alignment horizontal="center" vertical="center" wrapText="1"/>
    </xf>
    <xf numFmtId="175" fontId="4" fillId="0" borderId="23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0" fillId="0" borderId="31" xfId="0" applyBorder="1" applyAlignment="1">
      <alignment/>
    </xf>
    <xf numFmtId="174" fontId="0" fillId="0" borderId="31" xfId="0" applyNumberForma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175" fontId="9" fillId="0" borderId="3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31"/>
  <sheetViews>
    <sheetView view="pageBreakPreview" zoomScaleNormal="85" zoomScaleSheetLayoutView="100" zoomScalePageLayoutView="0" workbookViewId="0" topLeftCell="A1">
      <selection activeCell="B24" sqref="B24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164</v>
      </c>
    </row>
    <row r="5" spans="1:2" ht="30.75" customHeight="1">
      <c r="A5" s="71" t="s">
        <v>63</v>
      </c>
      <c r="B5" s="72"/>
    </row>
    <row r="7" spans="1:2" ht="15">
      <c r="A7" s="2" t="s">
        <v>0</v>
      </c>
      <c r="B7" s="3" t="s">
        <v>64</v>
      </c>
    </row>
    <row r="8" spans="1:2" ht="15">
      <c r="A8" s="2" t="s">
        <v>2</v>
      </c>
      <c r="B8" s="3" t="s">
        <v>3</v>
      </c>
    </row>
    <row r="9" spans="1:2" ht="75">
      <c r="A9" s="2" t="s">
        <v>4</v>
      </c>
      <c r="B9" s="3" t="s">
        <v>65</v>
      </c>
    </row>
    <row r="10" spans="1:2" ht="90">
      <c r="A10" s="2" t="s">
        <v>5</v>
      </c>
      <c r="B10" s="3" t="s">
        <v>6</v>
      </c>
    </row>
    <row r="11" spans="1:2" ht="54" customHeight="1">
      <c r="A11" s="2"/>
      <c r="B11" s="10"/>
    </row>
    <row r="12" spans="1:2" ht="81" customHeight="1">
      <c r="A12" s="12"/>
      <c r="B12" s="9"/>
    </row>
    <row r="17" spans="1:3" ht="12.75" customHeight="1">
      <c r="A17" s="45"/>
      <c r="B17" s="46"/>
      <c r="C17" s="11"/>
    </row>
    <row r="18" spans="1:3" ht="12.75" customHeight="1">
      <c r="A18" s="2" t="s">
        <v>166</v>
      </c>
      <c r="B18" s="49" t="s">
        <v>169</v>
      </c>
      <c r="C18" s="11"/>
    </row>
    <row r="19" spans="1:3" ht="12.75" customHeight="1">
      <c r="A19" s="2" t="s">
        <v>167</v>
      </c>
      <c r="B19" s="49" t="s">
        <v>169</v>
      </c>
      <c r="C19" s="11"/>
    </row>
    <row r="20" spans="1:2" ht="12.75" customHeight="1">
      <c r="A20" s="2" t="s">
        <v>168</v>
      </c>
      <c r="B20" t="s">
        <v>169</v>
      </c>
    </row>
    <row r="30" spans="1:2" ht="15">
      <c r="A30" s="2" t="s">
        <v>7</v>
      </c>
      <c r="B30" s="3"/>
    </row>
    <row r="31" spans="1:2" ht="24.75" customHeight="1">
      <c r="A31" s="2" t="s">
        <v>66</v>
      </c>
      <c r="B31" s="9"/>
    </row>
  </sheetData>
  <sheetProtection/>
  <mergeCells count="1">
    <mergeCell ref="A5:B5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6"/>
  <sheetViews>
    <sheetView view="pageBreakPreview" zoomScaleSheetLayoutView="100" zoomScalePageLayoutView="0" workbookViewId="0" topLeftCell="A19">
      <selection activeCell="D27" sqref="D27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5" ht="46.5" customHeight="1">
      <c r="A1" s="73" t="s">
        <v>163</v>
      </c>
      <c r="B1" s="73"/>
      <c r="C1" s="73"/>
      <c r="D1" s="73"/>
      <c r="E1" s="73"/>
    </row>
    <row r="2" spans="1:7" ht="33.75" customHeight="1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15</v>
      </c>
      <c r="B4" s="5" t="s">
        <v>1</v>
      </c>
      <c r="C4" s="76" t="s">
        <v>16</v>
      </c>
      <c r="D4" s="77" t="s">
        <v>1</v>
      </c>
      <c r="E4" s="77" t="s">
        <v>1</v>
      </c>
      <c r="F4" s="77" t="s">
        <v>1</v>
      </c>
      <c r="G4" s="77" t="s">
        <v>1</v>
      </c>
    </row>
    <row r="5" spans="1:7" ht="25.5" outlineLevel="1">
      <c r="A5" s="5" t="s">
        <v>17</v>
      </c>
      <c r="B5" s="47" t="s">
        <v>162</v>
      </c>
      <c r="C5" s="5" t="s">
        <v>18</v>
      </c>
      <c r="D5" s="5" t="s">
        <v>19</v>
      </c>
      <c r="E5" s="6">
        <v>0.03</v>
      </c>
      <c r="F5" s="7"/>
      <c r="G5" s="7"/>
    </row>
    <row r="6" spans="1:7" ht="12.75">
      <c r="A6" s="5" t="s">
        <v>20</v>
      </c>
      <c r="B6" s="5" t="s">
        <v>1</v>
      </c>
      <c r="C6" s="76" t="s">
        <v>21</v>
      </c>
      <c r="D6" s="77" t="s">
        <v>1</v>
      </c>
      <c r="E6" s="77" t="s">
        <v>1</v>
      </c>
      <c r="F6" s="77" t="s">
        <v>1</v>
      </c>
      <c r="G6" s="77" t="s">
        <v>1</v>
      </c>
    </row>
    <row r="7" spans="1:7" ht="38.25" outlineLevel="1">
      <c r="A7" s="5" t="s">
        <v>22</v>
      </c>
      <c r="B7" s="47" t="s">
        <v>162</v>
      </c>
      <c r="C7" s="5" t="s">
        <v>23</v>
      </c>
      <c r="D7" s="5" t="s">
        <v>24</v>
      </c>
      <c r="E7" s="6">
        <v>105</v>
      </c>
      <c r="F7" s="7"/>
      <c r="G7" s="7"/>
    </row>
    <row r="8" spans="1:7" ht="38.25" outlineLevel="1">
      <c r="A8" s="5" t="s">
        <v>25</v>
      </c>
      <c r="B8" s="47" t="s">
        <v>162</v>
      </c>
      <c r="C8" s="5" t="s">
        <v>26</v>
      </c>
      <c r="D8" s="5" t="s">
        <v>24</v>
      </c>
      <c r="E8" s="6">
        <v>72</v>
      </c>
      <c r="F8" s="7"/>
      <c r="G8" s="7"/>
    </row>
    <row r="9" spans="1:7" ht="25.5" outlineLevel="1">
      <c r="A9" s="5" t="s">
        <v>27</v>
      </c>
      <c r="B9" s="47" t="s">
        <v>162</v>
      </c>
      <c r="C9" s="5" t="s">
        <v>28</v>
      </c>
      <c r="D9" s="5" t="s">
        <v>24</v>
      </c>
      <c r="E9" s="6">
        <v>74</v>
      </c>
      <c r="F9" s="7"/>
      <c r="G9" s="7"/>
    </row>
    <row r="10" spans="1:7" ht="38.25" outlineLevel="1">
      <c r="A10" s="5" t="s">
        <v>29</v>
      </c>
      <c r="B10" s="47" t="s">
        <v>162</v>
      </c>
      <c r="C10" s="5" t="s">
        <v>30</v>
      </c>
      <c r="D10" s="5" t="s">
        <v>24</v>
      </c>
      <c r="E10" s="6">
        <v>74</v>
      </c>
      <c r="F10" s="7"/>
      <c r="G10" s="7"/>
    </row>
    <row r="11" spans="1:7" ht="25.5" outlineLevel="1">
      <c r="A11" s="5" t="s">
        <v>31</v>
      </c>
      <c r="B11" s="47" t="s">
        <v>162</v>
      </c>
      <c r="C11" s="5" t="s">
        <v>32</v>
      </c>
      <c r="D11" s="5" t="s">
        <v>33</v>
      </c>
      <c r="E11" s="6">
        <v>35.14</v>
      </c>
      <c r="F11" s="7"/>
      <c r="G11" s="7"/>
    </row>
    <row r="12" spans="1:7" ht="12.75">
      <c r="A12" s="5" t="s">
        <v>34</v>
      </c>
      <c r="B12" s="5" t="s">
        <v>1</v>
      </c>
      <c r="C12" s="76" t="s">
        <v>35</v>
      </c>
      <c r="D12" s="77" t="s">
        <v>1</v>
      </c>
      <c r="E12" s="77" t="s">
        <v>1</v>
      </c>
      <c r="F12" s="77" t="s">
        <v>1</v>
      </c>
      <c r="G12" s="77" t="s">
        <v>1</v>
      </c>
    </row>
    <row r="13" spans="1:7" ht="38.25" outlineLevel="1">
      <c r="A13" s="5" t="s">
        <v>36</v>
      </c>
      <c r="B13" s="47" t="s">
        <v>162</v>
      </c>
      <c r="C13" s="5" t="s">
        <v>37</v>
      </c>
      <c r="D13" s="5" t="s">
        <v>24</v>
      </c>
      <c r="E13" s="6">
        <v>74</v>
      </c>
      <c r="F13" s="7"/>
      <c r="G13" s="7"/>
    </row>
    <row r="14" spans="1:7" ht="25.5" outlineLevel="1">
      <c r="A14" s="5" t="s">
        <v>38</v>
      </c>
      <c r="B14" s="47" t="s">
        <v>162</v>
      </c>
      <c r="C14" s="5" t="s">
        <v>39</v>
      </c>
      <c r="D14" s="5" t="s">
        <v>24</v>
      </c>
      <c r="E14" s="6">
        <v>74</v>
      </c>
      <c r="F14" s="7"/>
      <c r="G14" s="7"/>
    </row>
    <row r="15" spans="1:7" ht="38.25" outlineLevel="1">
      <c r="A15" s="5" t="s">
        <v>40</v>
      </c>
      <c r="B15" s="47" t="s">
        <v>162</v>
      </c>
      <c r="C15" s="5" t="s">
        <v>41</v>
      </c>
      <c r="D15" s="5" t="s">
        <v>24</v>
      </c>
      <c r="E15" s="6">
        <v>74</v>
      </c>
      <c r="F15" s="7"/>
      <c r="G15" s="7"/>
    </row>
    <row r="16" spans="1:7" ht="25.5" outlineLevel="1">
      <c r="A16" s="5" t="s">
        <v>42</v>
      </c>
      <c r="B16" s="47" t="s">
        <v>162</v>
      </c>
      <c r="C16" s="5" t="s">
        <v>43</v>
      </c>
      <c r="D16" s="5" t="s">
        <v>24</v>
      </c>
      <c r="E16" s="6">
        <v>74</v>
      </c>
      <c r="F16" s="7"/>
      <c r="G16" s="7"/>
    </row>
    <row r="17" spans="1:7" ht="38.25" outlineLevel="1">
      <c r="A17" s="5" t="s">
        <v>44</v>
      </c>
      <c r="B17" s="47" t="s">
        <v>162</v>
      </c>
      <c r="C17" s="5" t="s">
        <v>45</v>
      </c>
      <c r="D17" s="5" t="s">
        <v>24</v>
      </c>
      <c r="E17" s="6">
        <v>74</v>
      </c>
      <c r="F17" s="7"/>
      <c r="G17" s="7"/>
    </row>
    <row r="18" spans="1:7" ht="38.25" outlineLevel="1">
      <c r="A18" s="5" t="s">
        <v>46</v>
      </c>
      <c r="B18" s="47" t="s">
        <v>162</v>
      </c>
      <c r="C18" s="5" t="s">
        <v>47</v>
      </c>
      <c r="D18" s="5" t="s">
        <v>24</v>
      </c>
      <c r="E18" s="6">
        <v>74</v>
      </c>
      <c r="F18" s="7"/>
      <c r="G18" s="7"/>
    </row>
    <row r="19" spans="1:7" ht="38.25" outlineLevel="1">
      <c r="A19" s="5" t="s">
        <v>48</v>
      </c>
      <c r="B19" s="47" t="s">
        <v>162</v>
      </c>
      <c r="C19" s="5" t="s">
        <v>49</v>
      </c>
      <c r="D19" s="5" t="s">
        <v>24</v>
      </c>
      <c r="E19" s="6">
        <v>74</v>
      </c>
      <c r="F19" s="7"/>
      <c r="G19" s="7"/>
    </row>
    <row r="20" spans="1:7" ht="12.75" outlineLevel="1">
      <c r="A20" s="5" t="s">
        <v>50</v>
      </c>
      <c r="B20" s="47" t="s">
        <v>162</v>
      </c>
      <c r="C20" s="5" t="s">
        <v>51</v>
      </c>
      <c r="D20" s="5" t="s">
        <v>24</v>
      </c>
      <c r="E20" s="6">
        <v>108</v>
      </c>
      <c r="F20" s="7"/>
      <c r="G20" s="7"/>
    </row>
    <row r="21" spans="1:7" ht="38.25" outlineLevel="1">
      <c r="A21" s="5" t="s">
        <v>52</v>
      </c>
      <c r="B21" s="47" t="s">
        <v>162</v>
      </c>
      <c r="C21" s="5" t="s">
        <v>53</v>
      </c>
      <c r="D21" s="5" t="s">
        <v>24</v>
      </c>
      <c r="E21" s="6">
        <v>105</v>
      </c>
      <c r="F21" s="7"/>
      <c r="G21" s="7"/>
    </row>
    <row r="22" spans="1:7" ht="12.75">
      <c r="A22" s="5" t="s">
        <v>54</v>
      </c>
      <c r="B22" s="5" t="s">
        <v>1</v>
      </c>
      <c r="C22" s="76" t="s">
        <v>55</v>
      </c>
      <c r="D22" s="77" t="s">
        <v>1</v>
      </c>
      <c r="E22" s="77" t="s">
        <v>1</v>
      </c>
      <c r="F22" s="77" t="s">
        <v>1</v>
      </c>
      <c r="G22" s="77" t="s">
        <v>1</v>
      </c>
    </row>
    <row r="23" spans="1:7" ht="38.25" outlineLevel="1">
      <c r="A23" s="5" t="s">
        <v>56</v>
      </c>
      <c r="B23" s="47" t="s">
        <v>162</v>
      </c>
      <c r="C23" s="5" t="s">
        <v>57</v>
      </c>
      <c r="D23" s="5" t="s">
        <v>58</v>
      </c>
      <c r="E23" s="7">
        <v>52.5</v>
      </c>
      <c r="F23" s="7"/>
      <c r="G23" s="7"/>
    </row>
    <row r="24" spans="1:7" ht="12.75">
      <c r="A24" s="5" t="s">
        <v>59</v>
      </c>
      <c r="B24" s="47" t="s">
        <v>162</v>
      </c>
      <c r="C24" s="76" t="s">
        <v>60</v>
      </c>
      <c r="D24" s="77" t="s">
        <v>1</v>
      </c>
      <c r="E24" s="77" t="s">
        <v>1</v>
      </c>
      <c r="F24" s="77" t="s">
        <v>1</v>
      </c>
      <c r="G24" s="77" t="s">
        <v>1</v>
      </c>
    </row>
    <row r="25" spans="1:7" ht="51" outlineLevel="1">
      <c r="A25" s="5" t="s">
        <v>61</v>
      </c>
      <c r="B25" s="47" t="s">
        <v>162</v>
      </c>
      <c r="C25" s="5" t="s">
        <v>62</v>
      </c>
      <c r="D25" s="5" t="s">
        <v>24</v>
      </c>
      <c r="E25" s="6">
        <v>45</v>
      </c>
      <c r="F25" s="7"/>
      <c r="G25" s="7"/>
    </row>
    <row r="26" spans="1:7" ht="15">
      <c r="A26" s="48"/>
      <c r="B26" s="48"/>
      <c r="C26" s="48"/>
      <c r="D26" s="74" t="s">
        <v>165</v>
      </c>
      <c r="E26" s="74"/>
      <c r="F26" s="75"/>
      <c r="G26" s="8"/>
    </row>
  </sheetData>
  <sheetProtection/>
  <mergeCells count="7">
    <mergeCell ref="A1:E1"/>
    <mergeCell ref="D26:F26"/>
    <mergeCell ref="C4:G4"/>
    <mergeCell ref="C6:G6"/>
    <mergeCell ref="C12:G12"/>
    <mergeCell ref="C22:G22"/>
    <mergeCell ref="C24:G24"/>
  </mergeCells>
  <printOptions/>
  <pageMargins left="0.7" right="0.7" top="0.75" bottom="0.75" header="0.3" footer="0.3"/>
  <pageSetup horizontalDpi="600" verticalDpi="600" orientation="portrait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3">
      <selection activeCell="C24" sqref="C24"/>
    </sheetView>
  </sheetViews>
  <sheetFormatPr defaultColWidth="9.140625" defaultRowHeight="12.75"/>
  <cols>
    <col min="2" max="2" width="13.28125" style="0" customWidth="1"/>
    <col min="3" max="3" width="43.7109375" style="0" customWidth="1"/>
    <col min="4" max="4" width="12.28125" style="0" customWidth="1"/>
    <col min="5" max="5" width="11.140625" style="0" customWidth="1"/>
    <col min="6" max="6" width="14.8515625" style="0" customWidth="1"/>
    <col min="7" max="7" width="17.7109375" style="0" customWidth="1"/>
  </cols>
  <sheetData>
    <row r="1" spans="1:7" ht="13.5" customHeight="1" thickBot="1">
      <c r="A1" s="88" t="s">
        <v>170</v>
      </c>
      <c r="B1" s="88"/>
      <c r="C1" s="88"/>
      <c r="D1" s="88"/>
      <c r="E1" s="88"/>
      <c r="F1" s="88"/>
      <c r="G1" s="88"/>
    </row>
    <row r="2" spans="1:7" ht="16.5" customHeight="1" thickBot="1">
      <c r="A2" s="89" t="s">
        <v>67</v>
      </c>
      <c r="B2" s="90"/>
      <c r="C2" s="90"/>
      <c r="D2" s="90"/>
      <c r="E2" s="90"/>
      <c r="F2" s="90"/>
      <c r="G2" s="91"/>
    </row>
    <row r="3" spans="1:7" ht="15.75">
      <c r="A3" s="82" t="s">
        <v>8</v>
      </c>
      <c r="B3" s="13" t="s">
        <v>68</v>
      </c>
      <c r="C3" s="13" t="s">
        <v>69</v>
      </c>
      <c r="D3" s="84" t="s">
        <v>11</v>
      </c>
      <c r="E3" s="85"/>
      <c r="F3" s="13" t="s">
        <v>70</v>
      </c>
      <c r="G3" s="86" t="s">
        <v>71</v>
      </c>
    </row>
    <row r="4" spans="1:7" ht="63.75" thickBot="1">
      <c r="A4" s="83"/>
      <c r="B4" s="14" t="s">
        <v>72</v>
      </c>
      <c r="C4" s="14" t="s">
        <v>73</v>
      </c>
      <c r="D4" s="15" t="s">
        <v>74</v>
      </c>
      <c r="E4" s="16" t="s">
        <v>12</v>
      </c>
      <c r="F4" s="17" t="s">
        <v>75</v>
      </c>
      <c r="G4" s="87"/>
    </row>
    <row r="5" spans="1:7" ht="13.5" thickBot="1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2">
        <v>7</v>
      </c>
    </row>
    <row r="6" spans="1:7" ht="12.75">
      <c r="A6" s="53">
        <v>1</v>
      </c>
      <c r="B6" s="54" t="s">
        <v>76</v>
      </c>
      <c r="C6" s="54" t="s">
        <v>77</v>
      </c>
      <c r="D6" s="55"/>
      <c r="E6" s="56"/>
      <c r="F6" s="57"/>
      <c r="G6" s="58"/>
    </row>
    <row r="7" spans="1:7" ht="12.75">
      <c r="A7" s="59">
        <v>2</v>
      </c>
      <c r="B7" s="18" t="s">
        <v>78</v>
      </c>
      <c r="C7" s="18" t="s">
        <v>79</v>
      </c>
      <c r="D7" s="19"/>
      <c r="E7" s="20"/>
      <c r="F7" s="21"/>
      <c r="G7" s="22"/>
    </row>
    <row r="8" spans="1:7" ht="12.75">
      <c r="A8" s="59">
        <v>3</v>
      </c>
      <c r="B8" s="23" t="s">
        <v>78</v>
      </c>
      <c r="C8" s="23" t="s">
        <v>80</v>
      </c>
      <c r="D8" s="24" t="s">
        <v>81</v>
      </c>
      <c r="E8" s="25">
        <v>21</v>
      </c>
      <c r="F8" s="26"/>
      <c r="G8" s="22"/>
    </row>
    <row r="9" spans="1:7" ht="12.75">
      <c r="A9" s="59">
        <v>4</v>
      </c>
      <c r="B9" s="18" t="s">
        <v>82</v>
      </c>
      <c r="C9" s="18" t="s">
        <v>83</v>
      </c>
      <c r="D9" s="19"/>
      <c r="E9" s="27"/>
      <c r="F9" s="28"/>
      <c r="G9" s="22"/>
    </row>
    <row r="10" spans="1:7" ht="12.75">
      <c r="A10" s="59">
        <v>5</v>
      </c>
      <c r="B10" s="18" t="s">
        <v>84</v>
      </c>
      <c r="C10" s="18" t="s">
        <v>85</v>
      </c>
      <c r="D10" s="19"/>
      <c r="E10" s="27"/>
      <c r="F10" s="28"/>
      <c r="G10" s="22"/>
    </row>
    <row r="11" spans="1:7" ht="36" customHeight="1">
      <c r="A11" s="59">
        <v>6</v>
      </c>
      <c r="B11" s="23" t="s">
        <v>86</v>
      </c>
      <c r="C11" s="23" t="s">
        <v>87</v>
      </c>
      <c r="D11" s="24" t="s">
        <v>159</v>
      </c>
      <c r="E11" s="27">
        <f>53*9</f>
        <v>477</v>
      </c>
      <c r="F11" s="26"/>
      <c r="G11" s="22"/>
    </row>
    <row r="12" spans="1:7" ht="36" customHeight="1">
      <c r="A12" s="59">
        <v>7</v>
      </c>
      <c r="B12" s="23" t="s">
        <v>86</v>
      </c>
      <c r="C12" s="23" t="s">
        <v>88</v>
      </c>
      <c r="D12" s="24" t="s">
        <v>159</v>
      </c>
      <c r="E12" s="27">
        <f>15*1.5*0.5*5.5</f>
        <v>61.875</v>
      </c>
      <c r="F12" s="26"/>
      <c r="G12" s="22"/>
    </row>
    <row r="13" spans="1:7" ht="36" customHeight="1">
      <c r="A13" s="59">
        <v>8</v>
      </c>
      <c r="B13" s="23" t="s">
        <v>89</v>
      </c>
      <c r="C13" s="23" t="s">
        <v>90</v>
      </c>
      <c r="D13" s="24" t="s">
        <v>33</v>
      </c>
      <c r="E13" s="27">
        <f>(70*12)</f>
        <v>840</v>
      </c>
      <c r="F13" s="26"/>
      <c r="G13" s="22"/>
    </row>
    <row r="14" spans="1:7" ht="36" customHeight="1">
      <c r="A14" s="59">
        <v>9</v>
      </c>
      <c r="B14" s="23" t="s">
        <v>89</v>
      </c>
      <c r="C14" s="23" t="s">
        <v>91</v>
      </c>
      <c r="D14" s="24" t="s">
        <v>33</v>
      </c>
      <c r="E14" s="27">
        <f>15*1.5*0.5*5</f>
        <v>56.25</v>
      </c>
      <c r="F14" s="26"/>
      <c r="G14" s="22"/>
    </row>
    <row r="15" spans="1:7" ht="12.75">
      <c r="A15" s="59">
        <v>10</v>
      </c>
      <c r="B15" s="18" t="s">
        <v>92</v>
      </c>
      <c r="C15" s="18" t="s">
        <v>93</v>
      </c>
      <c r="D15" s="24"/>
      <c r="E15" s="27"/>
      <c r="F15" s="26"/>
      <c r="G15" s="22"/>
    </row>
    <row r="16" spans="1:7" ht="36" customHeight="1">
      <c r="A16" s="59">
        <v>11</v>
      </c>
      <c r="B16" s="23" t="s">
        <v>94</v>
      </c>
      <c r="C16" s="23" t="s">
        <v>95</v>
      </c>
      <c r="D16" s="24" t="s">
        <v>159</v>
      </c>
      <c r="E16" s="27">
        <v>35</v>
      </c>
      <c r="F16" s="26"/>
      <c r="G16" s="22"/>
    </row>
    <row r="17" spans="1:7" ht="12.75">
      <c r="A17" s="59">
        <v>12</v>
      </c>
      <c r="B17" s="18" t="s">
        <v>96</v>
      </c>
      <c r="C17" s="18" t="s">
        <v>97</v>
      </c>
      <c r="D17" s="19"/>
      <c r="E17" s="27"/>
      <c r="F17" s="28"/>
      <c r="G17" s="22"/>
    </row>
    <row r="18" spans="1:7" ht="12.75">
      <c r="A18" s="59">
        <v>13</v>
      </c>
      <c r="B18" s="18" t="s">
        <v>98</v>
      </c>
      <c r="C18" s="18" t="s">
        <v>99</v>
      </c>
      <c r="D18" s="19"/>
      <c r="E18" s="27"/>
      <c r="F18" s="28"/>
      <c r="G18" s="22"/>
    </row>
    <row r="19" spans="1:7" ht="36" customHeight="1">
      <c r="A19" s="59">
        <v>14</v>
      </c>
      <c r="B19" s="23" t="s">
        <v>100</v>
      </c>
      <c r="C19" s="23" t="s">
        <v>101</v>
      </c>
      <c r="D19" s="24" t="s">
        <v>159</v>
      </c>
      <c r="E19" s="27">
        <v>46</v>
      </c>
      <c r="F19" s="26"/>
      <c r="G19" s="22"/>
    </row>
    <row r="20" spans="1:7" ht="36" customHeight="1">
      <c r="A20" s="59">
        <v>15</v>
      </c>
      <c r="B20" s="23" t="s">
        <v>102</v>
      </c>
      <c r="C20" s="23" t="s">
        <v>103</v>
      </c>
      <c r="D20" s="24" t="s">
        <v>104</v>
      </c>
      <c r="E20" s="27">
        <v>3838.8</v>
      </c>
      <c r="F20" s="26"/>
      <c r="G20" s="22"/>
    </row>
    <row r="21" spans="1:7" ht="12.75">
      <c r="A21" s="59">
        <v>16</v>
      </c>
      <c r="B21" s="18" t="s">
        <v>105</v>
      </c>
      <c r="C21" s="18" t="s">
        <v>106</v>
      </c>
      <c r="D21" s="24"/>
      <c r="E21" s="27"/>
      <c r="F21" s="26"/>
      <c r="G21" s="22"/>
    </row>
    <row r="22" spans="1:7" ht="12.75">
      <c r="A22" s="59">
        <v>17</v>
      </c>
      <c r="B22" s="18" t="s">
        <v>107</v>
      </c>
      <c r="C22" s="18" t="s">
        <v>108</v>
      </c>
      <c r="D22" s="19"/>
      <c r="E22" s="27"/>
      <c r="F22" s="28"/>
      <c r="G22" s="22"/>
    </row>
    <row r="23" spans="1:7" ht="36" customHeight="1">
      <c r="A23" s="59">
        <v>18</v>
      </c>
      <c r="B23" s="23" t="s">
        <v>109</v>
      </c>
      <c r="C23" s="23" t="s">
        <v>175</v>
      </c>
      <c r="D23" s="24" t="s">
        <v>110</v>
      </c>
      <c r="E23" s="27">
        <v>13</v>
      </c>
      <c r="F23" s="26"/>
      <c r="G23" s="22"/>
    </row>
    <row r="24" spans="1:7" ht="12.75">
      <c r="A24" s="59">
        <v>19</v>
      </c>
      <c r="B24" s="18" t="s">
        <v>111</v>
      </c>
      <c r="C24" s="18" t="s">
        <v>112</v>
      </c>
      <c r="D24" s="19"/>
      <c r="E24" s="27"/>
      <c r="F24" s="28"/>
      <c r="G24" s="22"/>
    </row>
    <row r="25" spans="1:7" ht="36" customHeight="1">
      <c r="A25" s="59">
        <v>20</v>
      </c>
      <c r="B25" s="23" t="s">
        <v>113</v>
      </c>
      <c r="C25" s="23" t="s">
        <v>114</v>
      </c>
      <c r="D25" s="24" t="s">
        <v>159</v>
      </c>
      <c r="E25" s="27">
        <v>6.1</v>
      </c>
      <c r="F25" s="26"/>
      <c r="G25" s="22"/>
    </row>
    <row r="26" spans="1:7" ht="36" customHeight="1">
      <c r="A26" s="59">
        <v>21</v>
      </c>
      <c r="B26" s="23" t="s">
        <v>115</v>
      </c>
      <c r="C26" s="23" t="s">
        <v>116</v>
      </c>
      <c r="D26" s="24" t="s">
        <v>104</v>
      </c>
      <c r="E26" s="27">
        <v>685.4</v>
      </c>
      <c r="F26" s="26"/>
      <c r="G26" s="22"/>
    </row>
    <row r="27" spans="1:7" ht="12.75">
      <c r="A27" s="59">
        <v>22</v>
      </c>
      <c r="B27" s="18" t="s">
        <v>117</v>
      </c>
      <c r="C27" s="18" t="s">
        <v>118</v>
      </c>
      <c r="D27" s="19"/>
      <c r="E27" s="27"/>
      <c r="F27" s="28"/>
      <c r="G27" s="22"/>
    </row>
    <row r="28" spans="1:7" ht="12.75">
      <c r="A28" s="59">
        <v>23</v>
      </c>
      <c r="B28" s="18" t="s">
        <v>119</v>
      </c>
      <c r="C28" s="18" t="s">
        <v>120</v>
      </c>
      <c r="D28" s="24"/>
      <c r="E28" s="27"/>
      <c r="F28" s="26"/>
      <c r="G28" s="22"/>
    </row>
    <row r="29" spans="1:7" ht="36" customHeight="1">
      <c r="A29" s="59">
        <v>24</v>
      </c>
      <c r="B29" s="23" t="s">
        <v>121</v>
      </c>
      <c r="C29" s="23" t="s">
        <v>122</v>
      </c>
      <c r="D29" s="24" t="s">
        <v>24</v>
      </c>
      <c r="E29" s="27">
        <f>(25+26)*2</f>
        <v>102</v>
      </c>
      <c r="F29" s="26"/>
      <c r="G29" s="22"/>
    </row>
    <row r="30" spans="1:7" ht="12.75">
      <c r="A30" s="59">
        <v>25</v>
      </c>
      <c r="B30" s="18" t="s">
        <v>123</v>
      </c>
      <c r="C30" s="18" t="s">
        <v>124</v>
      </c>
      <c r="D30" s="24"/>
      <c r="E30" s="27"/>
      <c r="F30" s="29"/>
      <c r="G30" s="22"/>
    </row>
    <row r="31" spans="1:7" ht="36" customHeight="1">
      <c r="A31" s="59">
        <v>26</v>
      </c>
      <c r="B31" s="23" t="s">
        <v>125</v>
      </c>
      <c r="C31" s="23" t="s">
        <v>126</v>
      </c>
      <c r="D31" s="24" t="s">
        <v>24</v>
      </c>
      <c r="E31" s="27">
        <f>3.5*13+12*1*15</f>
        <v>225.5</v>
      </c>
      <c r="F31" s="29"/>
      <c r="G31" s="22"/>
    </row>
    <row r="32" spans="1:7" ht="12.75">
      <c r="A32" s="59">
        <v>27</v>
      </c>
      <c r="B32" s="18" t="s">
        <v>127</v>
      </c>
      <c r="C32" s="18" t="s">
        <v>128</v>
      </c>
      <c r="D32" s="24"/>
      <c r="E32" s="27"/>
      <c r="F32" s="26"/>
      <c r="G32" s="22"/>
    </row>
    <row r="33" spans="1:7" ht="36" customHeight="1">
      <c r="A33" s="59">
        <v>28</v>
      </c>
      <c r="B33" s="23" t="s">
        <v>129</v>
      </c>
      <c r="C33" s="23" t="s">
        <v>130</v>
      </c>
      <c r="D33" s="24" t="s">
        <v>24</v>
      </c>
      <c r="E33" s="27">
        <f>2*30</f>
        <v>60</v>
      </c>
      <c r="F33" s="26"/>
      <c r="G33" s="22"/>
    </row>
    <row r="34" spans="1:7" ht="12.75">
      <c r="A34" s="59">
        <v>29</v>
      </c>
      <c r="B34" s="18" t="s">
        <v>131</v>
      </c>
      <c r="C34" s="18" t="s">
        <v>132</v>
      </c>
      <c r="D34" s="24"/>
      <c r="E34" s="27"/>
      <c r="F34" s="30"/>
      <c r="G34" s="22"/>
    </row>
    <row r="35" spans="1:7" ht="36" customHeight="1">
      <c r="A35" s="59">
        <v>30</v>
      </c>
      <c r="B35" s="23" t="s">
        <v>133</v>
      </c>
      <c r="C35" s="23" t="s">
        <v>134</v>
      </c>
      <c r="D35" s="24" t="s">
        <v>33</v>
      </c>
      <c r="E35" s="27">
        <v>2.3</v>
      </c>
      <c r="F35" s="31"/>
      <c r="G35" s="22"/>
    </row>
    <row r="36" spans="1:7" ht="36" customHeight="1">
      <c r="A36" s="59">
        <v>31</v>
      </c>
      <c r="B36" s="23" t="s">
        <v>133</v>
      </c>
      <c r="C36" s="23" t="s">
        <v>135</v>
      </c>
      <c r="D36" s="24" t="s">
        <v>104</v>
      </c>
      <c r="E36" s="27">
        <v>189.2</v>
      </c>
      <c r="F36" s="26"/>
      <c r="G36" s="22"/>
    </row>
    <row r="37" spans="1:7" ht="12.75">
      <c r="A37" s="59">
        <v>32</v>
      </c>
      <c r="B37" s="18" t="s">
        <v>136</v>
      </c>
      <c r="C37" s="18" t="s">
        <v>137</v>
      </c>
      <c r="D37" s="19"/>
      <c r="E37" s="32"/>
      <c r="F37" s="28"/>
      <c r="G37" s="22"/>
    </row>
    <row r="38" spans="1:7" ht="12.75">
      <c r="A38" s="59">
        <v>33</v>
      </c>
      <c r="B38" s="18" t="s">
        <v>138</v>
      </c>
      <c r="C38" s="18" t="s">
        <v>139</v>
      </c>
      <c r="D38" s="24"/>
      <c r="E38" s="32"/>
      <c r="F38" s="26"/>
      <c r="G38" s="22"/>
    </row>
    <row r="39" spans="1:7" ht="36" customHeight="1">
      <c r="A39" s="59">
        <v>34</v>
      </c>
      <c r="B39" s="23" t="s">
        <v>140</v>
      </c>
      <c r="C39" s="23" t="s">
        <v>141</v>
      </c>
      <c r="D39" s="24" t="s">
        <v>142</v>
      </c>
      <c r="E39" s="32">
        <v>28.8</v>
      </c>
      <c r="F39" s="26"/>
      <c r="G39" s="22"/>
    </row>
    <row r="40" spans="1:7" ht="38.25">
      <c r="A40" s="59">
        <v>35</v>
      </c>
      <c r="B40" s="23" t="s">
        <v>140</v>
      </c>
      <c r="C40" s="23" t="s">
        <v>174</v>
      </c>
      <c r="D40" s="24" t="s">
        <v>142</v>
      </c>
      <c r="E40" s="32">
        <v>30</v>
      </c>
      <c r="F40" s="26"/>
      <c r="G40" s="22"/>
    </row>
    <row r="41" spans="1:7" ht="12.75">
      <c r="A41" s="59">
        <v>36</v>
      </c>
      <c r="B41" s="23" t="s">
        <v>143</v>
      </c>
      <c r="C41" s="18" t="s">
        <v>144</v>
      </c>
      <c r="D41" s="24"/>
      <c r="E41" s="32"/>
      <c r="F41" s="31"/>
      <c r="G41" s="22"/>
    </row>
    <row r="42" spans="1:7" ht="36" customHeight="1">
      <c r="A42" s="59">
        <v>37</v>
      </c>
      <c r="B42" s="18" t="s">
        <v>145</v>
      </c>
      <c r="C42" s="18" t="s">
        <v>146</v>
      </c>
      <c r="D42" s="24"/>
      <c r="E42" s="32"/>
      <c r="F42" s="21"/>
      <c r="G42" s="22"/>
    </row>
    <row r="43" spans="1:7" ht="25.5">
      <c r="A43" s="59">
        <v>38</v>
      </c>
      <c r="B43" s="23" t="s">
        <v>147</v>
      </c>
      <c r="C43" s="23" t="s">
        <v>148</v>
      </c>
      <c r="D43" s="24" t="s">
        <v>160</v>
      </c>
      <c r="E43" s="32">
        <f>4*3*4</f>
        <v>48</v>
      </c>
      <c r="F43" s="31"/>
      <c r="G43" s="22"/>
    </row>
    <row r="44" spans="1:7" ht="36" customHeight="1">
      <c r="A44" s="59">
        <v>39</v>
      </c>
      <c r="B44" s="18" t="s">
        <v>149</v>
      </c>
      <c r="C44" s="18" t="s">
        <v>21</v>
      </c>
      <c r="D44" s="24"/>
      <c r="E44" s="32"/>
      <c r="F44" s="31"/>
      <c r="G44" s="22"/>
    </row>
    <row r="45" spans="1:7" ht="36" customHeight="1">
      <c r="A45" s="59">
        <v>40</v>
      </c>
      <c r="B45" s="23" t="s">
        <v>150</v>
      </c>
      <c r="C45" s="23" t="s">
        <v>151</v>
      </c>
      <c r="D45" s="24" t="s">
        <v>142</v>
      </c>
      <c r="E45" s="33">
        <v>26</v>
      </c>
      <c r="F45" s="31"/>
      <c r="G45" s="22"/>
    </row>
    <row r="46" spans="1:7" ht="36" customHeight="1">
      <c r="A46" s="59">
        <v>41</v>
      </c>
      <c r="B46" s="23" t="s">
        <v>150</v>
      </c>
      <c r="C46" s="23" t="s">
        <v>152</v>
      </c>
      <c r="D46" s="24" t="s">
        <v>33</v>
      </c>
      <c r="E46" s="33">
        <v>5</v>
      </c>
      <c r="F46" s="31"/>
      <c r="G46" s="22"/>
    </row>
    <row r="47" spans="1:7" ht="12.75">
      <c r="A47" s="59">
        <v>42</v>
      </c>
      <c r="B47" s="23" t="s">
        <v>150</v>
      </c>
      <c r="C47" s="23" t="s">
        <v>153</v>
      </c>
      <c r="D47" s="24" t="s">
        <v>33</v>
      </c>
      <c r="E47" s="33">
        <v>3</v>
      </c>
      <c r="F47" s="31"/>
      <c r="G47" s="22"/>
    </row>
    <row r="48" spans="1:7" ht="42.75" customHeight="1">
      <c r="A48" s="59">
        <v>43</v>
      </c>
      <c r="B48" s="18" t="s">
        <v>154</v>
      </c>
      <c r="C48" s="18" t="s">
        <v>155</v>
      </c>
      <c r="D48" s="24"/>
      <c r="E48" s="32"/>
      <c r="F48" s="26"/>
      <c r="G48" s="22"/>
    </row>
    <row r="49" spans="1:7" ht="33" customHeight="1">
      <c r="A49" s="59">
        <v>44</v>
      </c>
      <c r="B49" s="23" t="s">
        <v>156</v>
      </c>
      <c r="C49" s="23" t="s">
        <v>157</v>
      </c>
      <c r="D49" s="24" t="s">
        <v>110</v>
      </c>
      <c r="E49" s="33">
        <v>1</v>
      </c>
      <c r="F49" s="26"/>
      <c r="G49" s="22"/>
    </row>
    <row r="50" spans="1:7" ht="13.5" thickBot="1">
      <c r="A50" s="60">
        <v>45</v>
      </c>
      <c r="B50" s="61" t="s">
        <v>161</v>
      </c>
      <c r="C50" s="62" t="s">
        <v>158</v>
      </c>
      <c r="D50" s="63" t="s">
        <v>110</v>
      </c>
      <c r="E50" s="34">
        <v>1</v>
      </c>
      <c r="F50" s="64"/>
      <c r="G50" s="65"/>
    </row>
    <row r="51" spans="1:7" ht="15.75">
      <c r="A51" s="78"/>
      <c r="B51" s="79"/>
      <c r="C51" s="66" t="s">
        <v>165</v>
      </c>
      <c r="D51" s="67"/>
      <c r="E51" s="68"/>
      <c r="F51" s="69" t="s">
        <v>171</v>
      </c>
      <c r="G51" s="70">
        <f>SUM(G6:G50)</f>
        <v>0</v>
      </c>
    </row>
    <row r="52" spans="1:7" ht="15.75">
      <c r="A52" s="78"/>
      <c r="B52" s="79"/>
      <c r="C52" s="35" t="s">
        <v>172</v>
      </c>
      <c r="D52" s="36"/>
      <c r="E52" s="37"/>
      <c r="F52" s="38" t="s">
        <v>171</v>
      </c>
      <c r="G52" s="39">
        <f>G51*0.23</f>
        <v>0</v>
      </c>
    </row>
    <row r="53" spans="1:7" ht="16.5" thickBot="1">
      <c r="A53" s="80"/>
      <c r="B53" s="81"/>
      <c r="C53" s="40" t="s">
        <v>173</v>
      </c>
      <c r="D53" s="41"/>
      <c r="E53" s="42"/>
      <c r="F53" s="43" t="s">
        <v>171</v>
      </c>
      <c r="G53" s="44">
        <f>G51+G52</f>
        <v>0</v>
      </c>
    </row>
  </sheetData>
  <sheetProtection/>
  <mergeCells count="6">
    <mergeCell ref="A51:B53"/>
    <mergeCell ref="A3:A4"/>
    <mergeCell ref="D3:E3"/>
    <mergeCell ref="G3:G4"/>
    <mergeCell ref="A1:G1"/>
    <mergeCell ref="A2:G2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Marcin Ludwig</cp:lastModifiedBy>
  <cp:lastPrinted>2023-04-13T11:15:59Z</cp:lastPrinted>
  <dcterms:created xsi:type="dcterms:W3CDTF">2013-03-19T16:38:19Z</dcterms:created>
  <dcterms:modified xsi:type="dcterms:W3CDTF">2023-04-14T11:05:49Z</dcterms:modified>
  <cp:category/>
  <cp:version/>
  <cp:contentType/>
  <cp:contentStatus/>
</cp:coreProperties>
</file>