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KRAJOWE I UNIJNE 2023\WSA-ZP-02-2023 OCHRONA\Wyjasnienia SWZ\Wyjaśnienia SWZ 04.04.2023\"/>
    </mc:Choice>
  </mc:AlternateContent>
  <xr:revisionPtr revIDLastSave="0" documentId="13_ncr:1_{7087B989-B349-4382-84DD-FB5C388C0A9B}" xr6:coauthVersionLast="36" xr6:coauthVersionMax="36" xr10:uidLastSave="{00000000-0000-0000-0000-000000000000}"/>
  <bookViews>
    <workbookView xWindow="0" yWindow="0" windowWidth="38400" windowHeight="17610" tabRatio="207" xr2:uid="{00000000-000D-0000-FFFF-FFFF00000000}"/>
  </bookViews>
  <sheets>
    <sheet name="Arkusz1" sheetId="1" r:id="rId1"/>
  </sheets>
  <definedNames>
    <definedName name="_xlnm.Print_Area" localSheetId="0">Arkusz1!$E$1:$X$45</definedName>
  </definedNames>
  <calcPr calcId="191029"/>
</workbook>
</file>

<file path=xl/calcChain.xml><?xml version="1.0" encoding="utf-8"?>
<calcChain xmlns="http://schemas.openxmlformats.org/spreadsheetml/2006/main">
  <c r="N19" i="1" l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K11" i="1" l="1"/>
  <c r="R35" i="1"/>
  <c r="M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11" i="1"/>
  <c r="Q11" i="1" s="1"/>
  <c r="T11" i="1" s="1"/>
  <c r="S35" i="1"/>
  <c r="P35" i="1" l="1"/>
  <c r="U11" i="1"/>
  <c r="K12" i="1" l="1"/>
  <c r="M12" i="1" s="1"/>
  <c r="K13" i="1"/>
  <c r="M13" i="1" s="1"/>
  <c r="Q13" i="1" s="1"/>
  <c r="T13" i="1" s="1"/>
  <c r="U13" i="1" s="1"/>
  <c r="K14" i="1"/>
  <c r="M14" i="1" s="1"/>
  <c r="Q14" i="1" s="1"/>
  <c r="T14" i="1" s="1"/>
  <c r="U14" i="1" s="1"/>
  <c r="K15" i="1"/>
  <c r="M15" i="1" s="1"/>
  <c r="Q15" i="1" s="1"/>
  <c r="T15" i="1" s="1"/>
  <c r="U15" i="1" s="1"/>
  <c r="K16" i="1"/>
  <c r="M16" i="1" s="1"/>
  <c r="Q16" i="1" s="1"/>
  <c r="T16" i="1" s="1"/>
  <c r="U16" i="1" s="1"/>
  <c r="K17" i="1"/>
  <c r="M17" i="1" s="1"/>
  <c r="Q17" i="1" s="1"/>
  <c r="T17" i="1" s="1"/>
  <c r="U17" i="1" s="1"/>
  <c r="K18" i="1"/>
  <c r="M18" i="1" s="1"/>
  <c r="Q18" i="1" s="1"/>
  <c r="T18" i="1" s="1"/>
  <c r="U18" i="1" s="1"/>
  <c r="K19" i="1"/>
  <c r="M19" i="1" s="1"/>
  <c r="Q19" i="1" s="1"/>
  <c r="T19" i="1" s="1"/>
  <c r="U19" i="1" s="1"/>
  <c r="K20" i="1"/>
  <c r="M20" i="1" s="1"/>
  <c r="Q20" i="1" s="1"/>
  <c r="T20" i="1" s="1"/>
  <c r="U20" i="1" s="1"/>
  <c r="K21" i="1"/>
  <c r="M21" i="1" s="1"/>
  <c r="Q21" i="1" s="1"/>
  <c r="T21" i="1" s="1"/>
  <c r="U21" i="1" s="1"/>
  <c r="K22" i="1"/>
  <c r="M22" i="1" s="1"/>
  <c r="Q22" i="1" s="1"/>
  <c r="T22" i="1" s="1"/>
  <c r="U22" i="1" s="1"/>
  <c r="K23" i="1"/>
  <c r="M23" i="1" s="1"/>
  <c r="Q23" i="1" s="1"/>
  <c r="T23" i="1" s="1"/>
  <c r="U23" i="1" s="1"/>
  <c r="K24" i="1"/>
  <c r="M24" i="1" s="1"/>
  <c r="Q24" i="1" s="1"/>
  <c r="T24" i="1" s="1"/>
  <c r="U24" i="1" s="1"/>
  <c r="K25" i="1"/>
  <c r="M25" i="1" s="1"/>
  <c r="Q25" i="1" s="1"/>
  <c r="T25" i="1" s="1"/>
  <c r="U25" i="1" s="1"/>
  <c r="K26" i="1"/>
  <c r="M26" i="1" s="1"/>
  <c r="Q26" i="1" s="1"/>
  <c r="T26" i="1" s="1"/>
  <c r="U26" i="1" s="1"/>
  <c r="K27" i="1"/>
  <c r="M27" i="1" s="1"/>
  <c r="Q27" i="1" s="1"/>
  <c r="T27" i="1" s="1"/>
  <c r="U27" i="1" s="1"/>
  <c r="K28" i="1"/>
  <c r="M28" i="1" s="1"/>
  <c r="Q28" i="1" s="1"/>
  <c r="T28" i="1" s="1"/>
  <c r="U28" i="1" s="1"/>
  <c r="K29" i="1"/>
  <c r="M29" i="1" s="1"/>
  <c r="Q29" i="1" s="1"/>
  <c r="T29" i="1" s="1"/>
  <c r="U29" i="1" s="1"/>
  <c r="K30" i="1"/>
  <c r="M30" i="1" s="1"/>
  <c r="Q30" i="1" s="1"/>
  <c r="T30" i="1" s="1"/>
  <c r="U30" i="1" s="1"/>
  <c r="K31" i="1"/>
  <c r="M31" i="1" s="1"/>
  <c r="Q31" i="1" s="1"/>
  <c r="T31" i="1" s="1"/>
  <c r="U31" i="1" s="1"/>
  <c r="K32" i="1"/>
  <c r="M32" i="1" s="1"/>
  <c r="Q32" i="1" s="1"/>
  <c r="T32" i="1" s="1"/>
  <c r="U32" i="1" s="1"/>
  <c r="K33" i="1"/>
  <c r="M33" i="1" s="1"/>
  <c r="Q33" i="1" s="1"/>
  <c r="T33" i="1" s="1"/>
  <c r="U33" i="1" s="1"/>
  <c r="K34" i="1"/>
  <c r="M34" i="1" s="1"/>
  <c r="Q34" i="1" s="1"/>
  <c r="T34" i="1" s="1"/>
  <c r="U34" i="1" s="1"/>
  <c r="M35" i="1" l="1"/>
  <c r="Q12" i="1"/>
  <c r="V25" i="1"/>
  <c r="V11" i="1"/>
  <c r="V33" i="1"/>
  <c r="V27" i="1"/>
  <c r="V16" i="1"/>
  <c r="V13" i="1"/>
  <c r="V14" i="1"/>
  <c r="V28" i="1"/>
  <c r="V18" i="1"/>
  <c r="V30" i="1"/>
  <c r="V15" i="1"/>
  <c r="V20" i="1"/>
  <c r="V29" i="1"/>
  <c r="V22" i="1"/>
  <c r="V32" i="1"/>
  <c r="V17" i="1"/>
  <c r="V31" i="1"/>
  <c r="V21" i="1"/>
  <c r="V23" i="1"/>
  <c r="V34" i="1"/>
  <c r="V19" i="1"/>
  <c r="V24" i="1"/>
  <c r="V26" i="1"/>
  <c r="T12" i="1" l="1"/>
  <c r="Q35" i="1"/>
  <c r="U12" i="1" l="1"/>
  <c r="U35" i="1" s="1"/>
  <c r="T35" i="1"/>
  <c r="V12" i="1" l="1"/>
  <c r="V35" i="1" s="1"/>
</calcChain>
</file>

<file path=xl/sharedStrings.xml><?xml version="1.0" encoding="utf-8"?>
<sst xmlns="http://schemas.openxmlformats.org/spreadsheetml/2006/main" count="31" uniqueCount="31">
  <si>
    <t>Miesiąc rozliczeniowy</t>
  </si>
  <si>
    <t>..................................................................................</t>
  </si>
  <si>
    <t xml:space="preserve">KOSZTORYS OFERTOWY </t>
  </si>
  <si>
    <t xml:space="preserve"> Utworzony dokument należy zapisać w formacie PDF i opatrzyć kwalifikowanym podpisem elektronicznym </t>
  </si>
  <si>
    <t xml:space="preserve">ZAŁĄCZNIK NR 1A do SWZ </t>
  </si>
  <si>
    <t xml:space="preserve">Koszt zatrudnienia pracownika ochrony na umowę o pracę w przeliczeniu na jeden etat w danym miesiącu kalendarzowym (na kwotę nie mniejsza niż minimalne wynagrodzenie  zgodnie z zawartą umową o pracę z pracownikiem ochrony </t>
  </si>
  <si>
    <t>Liczba etatów - budynek Warszawa Jasna 2/4</t>
  </si>
  <si>
    <t>Liczba etatów - budynek Warszawa Pankiewicza 4</t>
  </si>
  <si>
    <t>Liczba etatów - budynek Radom Juliusza Słowackiego 7</t>
  </si>
  <si>
    <t>Całodobowa ochrona fizyczna osób i mienia wraz z obsługą urządzeń ochrony technicznej w budynkach Wojewódzkiego Sądu Administracyjnego w Warszawie</t>
  </si>
  <si>
    <t>SPRAWA WSA-ZP-02-2023</t>
  </si>
  <si>
    <t xml:space="preserve">Koszt jednej godziny za pracę w porze nocnej </t>
  </si>
  <si>
    <t>Razem koszty osobowe zatrudnionych pracowników ochrony na umowę o prace       (kol. 7 + kol.10)</t>
  </si>
  <si>
    <t xml:space="preserve">Pozostałe koszty stałe w tym w szczególności koszty zarządu, koszty nadzoru, koszty obsługi urządzeń RTG, zysk,  itp. (w miesiącu kalendarzowym) </t>
  </si>
  <si>
    <t>Razem (kol 11+kol 12+kol 13)</t>
  </si>
  <si>
    <t>Wartośc podatku VAT 23% (kol.14x23%)</t>
  </si>
  <si>
    <t xml:space="preserve">Całkowity koszt dodatku za pracę w porze nocnej (kol. 8 *kol. 9. ) </t>
  </si>
  <si>
    <t xml:space="preserve">PODSUMOWANIE:                                          Wartość oferty wraz z podatkiem VAT                  (kol. 14 + kol. 15) </t>
  </si>
  <si>
    <t>Razem koszty osobowe zatrudnionych pracowników ochrony na umowę o prace       (kol. 5 *kol.6)</t>
  </si>
  <si>
    <t xml:space="preserve">Uwagi: </t>
  </si>
  <si>
    <t xml:space="preserve">kolumny koloru zielonego wypełnia wykonawca, pozostałe kolumny zawierają formuły. </t>
  </si>
  <si>
    <t xml:space="preserve">Wpisywane wartości w kol. 12 i 13 są wartościami netto. Wartość podsumowania kolumny 16 należy przenieść do formularza ofertowego. </t>
  </si>
  <si>
    <t>(kwalifikowany podpis elektroniczny uprawnionego przedstawiciela wykonawcy)</t>
  </si>
  <si>
    <t xml:space="preserve">Ryczałtowe koszty monitoringu, centrum powiadamniania, elektronicznych systemów antynapadowych i kontroli obchodów (w miesiącu kalendzarzowym) w tym ewentualny przyjazd patrolu interwencyjnego. </t>
  </si>
  <si>
    <t>Razem liczba etatów we wszystkich budynkach WSA</t>
  </si>
  <si>
    <t>liczba godzin do których będzie uzględniony dodatek za pracę w porze nocnej w danym miesiącu dla pracowników wykonujących prace w porze nocnej (ilośc dni w m-cu x liczba godzin nocnych x liczba pracowników [6 osób we wszytkich lokalizacjach])</t>
  </si>
  <si>
    <r>
      <rPr>
        <b/>
        <sz val="11"/>
        <color theme="1"/>
        <rFont val="Cambria"/>
        <family val="1"/>
        <charset val="238"/>
        <scheme val="major"/>
      </rPr>
      <t xml:space="preserve">kol. 6 </t>
    </r>
    <r>
      <rPr>
        <sz val="11"/>
        <color theme="1"/>
        <rFont val="Cambria"/>
        <family val="1"/>
        <charset val="238"/>
        <scheme val="major"/>
      </rPr>
      <t xml:space="preserve">- co najmniej minimalne wynagrodzenie + dodatkowe obciążenia pracodawcy dotyczące części składki na ubezpieczenie emerytalne i rentowe oraz składki wypadkowej, Fundusz Pracy i składki na Fundusz Gwarantowanych Świadczeń Pracowniczych. W roku 2023 należy uwględnić zmianę minimalnego wynagrodzenia od 1 lipca 2023. W latach 2024 i 2025 należy zachować koszty minimalnego wynagrodzenia znane wykonawcy na dzień składania ofert, w przypadku zmiany minimalnego wynagrodzenia, wynagrodzenie wykonawcy bedzie waloryzowane zgodnie z warunkami umowy. </t>
    </r>
  </si>
  <si>
    <r>
      <rPr>
        <b/>
        <sz val="11"/>
        <color theme="1"/>
        <rFont val="Cambria"/>
        <family val="1"/>
        <charset val="238"/>
        <scheme val="major"/>
      </rPr>
      <t xml:space="preserve">Zgodnie z §27 umowy, </t>
    </r>
    <r>
      <rPr>
        <sz val="11"/>
        <color theme="1"/>
        <rFont val="Cambria"/>
        <family val="1"/>
        <charset val="238"/>
        <scheme val="major"/>
      </rPr>
      <t xml:space="preserve">koszty pracy określone w kol. 6 i 9 są waloryzowane. </t>
    </r>
    <r>
      <rPr>
        <b/>
        <sz val="11"/>
        <color theme="1"/>
        <rFont val="Cambria"/>
        <family val="1"/>
        <charset val="238"/>
        <scheme val="major"/>
      </rPr>
      <t>Zgodnie z §28 umowy,</t>
    </r>
    <r>
      <rPr>
        <sz val="11"/>
        <color theme="1"/>
        <rFont val="Cambria"/>
        <family val="1"/>
        <charset val="238"/>
        <scheme val="major"/>
      </rPr>
      <t xml:space="preserve"> koszty określone w kol. 12 i 13 są indeksowane. </t>
    </r>
  </si>
  <si>
    <r>
      <rPr>
        <b/>
        <sz val="11"/>
        <color theme="1"/>
        <rFont val="Cambria"/>
        <family val="1"/>
        <charset val="238"/>
        <scheme val="major"/>
      </rPr>
      <t>kol. 9</t>
    </r>
    <r>
      <rPr>
        <sz val="11"/>
        <color theme="1"/>
        <rFont val="Cambria"/>
        <family val="1"/>
        <charset val="238"/>
        <scheme val="major"/>
      </rPr>
      <t xml:space="preserve"> - (zgodnie z art. 151 Kodeksu pracy) dodatkowe wynagrodzenie w wysokości 20% stawki godzinowej wynikającej z minimalnego wynagrodzenia za pracę, za każdą godzinę pracy w porze nocnej, kwotę dodatku dolicza się do normalnego wynagrodzenia za pracę pracownika. W latach 2024 i 2025 nalezy przyjąc stawkę jak w 2023, w przypadku zmiany minimalnego wynagrodzenia, wynagrodzenie wykonawcy bedzie waloryzowane zgodnie z warunkami umowy. DODATEK = Wysokość minimalnego wynagrodzenia / wymiar czasu pracy w danym miesiącu x 20%. W stosunku do pracowników wykonujących pracę w porze nocnej stale poza zakładem pracy dodatek, może być zastąpiony ryczałtem, którego wysokość odpowiada przewidywanemu wymiarowi pracy w porze nocnej.</t>
    </r>
  </si>
  <si>
    <t>PODSUMOWANIE</t>
  </si>
  <si>
    <t xml:space="preserve">wer. 1.1. z dn. 05.04.2023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</si>
</sst>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vertAlign val="superscript"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2" fillId="0" borderId="0" xfId="0" applyFont="1" applyAlignment="1"/>
    <xf numFmtId="0" fontId="2" fillId="4" borderId="0" xfId="0" applyFont="1" applyFill="1" applyBorder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64" fontId="13" fillId="5" borderId="1" xfId="1" applyNumberFormat="1" applyFont="1" applyFill="1" applyBorder="1" applyProtection="1">
      <protection locked="0"/>
    </xf>
    <xf numFmtId="164" fontId="13" fillId="5" borderId="1" xfId="0" applyNumberFormat="1" applyFont="1" applyFill="1" applyBorder="1" applyProtection="1">
      <protection locked="0"/>
    </xf>
    <xf numFmtId="164" fontId="6" fillId="6" borderId="5" xfId="0" applyNumberFormat="1" applyFont="1" applyFill="1" applyBorder="1" applyAlignment="1" applyProtection="1">
      <alignment horizontal="right" vertical="center" wrapText="1"/>
    </xf>
    <xf numFmtId="164" fontId="6" fillId="6" borderId="5" xfId="1" applyNumberFormat="1" applyFont="1" applyFill="1" applyBorder="1" applyAlignment="1" applyProtection="1">
      <alignment horizontal="right" vertical="center" wrapText="1"/>
    </xf>
    <xf numFmtId="164" fontId="13" fillId="6" borderId="5" xfId="1" applyNumberFormat="1" applyFont="1" applyFill="1" applyBorder="1" applyProtection="1"/>
    <xf numFmtId="164" fontId="13" fillId="5" borderId="5" xfId="1" applyNumberFormat="1" applyFont="1" applyFill="1" applyBorder="1" applyProtection="1">
      <protection locked="0"/>
    </xf>
    <xf numFmtId="164" fontId="13" fillId="5" borderId="5" xfId="0" applyNumberFormat="1" applyFont="1" applyFill="1" applyBorder="1" applyProtection="1">
      <protection locked="0"/>
    </xf>
    <xf numFmtId="164" fontId="13" fillId="5" borderId="10" xfId="1" applyNumberFormat="1" applyFont="1" applyFill="1" applyBorder="1" applyProtection="1">
      <protection locked="0"/>
    </xf>
    <xf numFmtId="164" fontId="13" fillId="5" borderId="10" xfId="0" applyNumberFormat="1" applyFont="1" applyFill="1" applyBorder="1" applyProtection="1">
      <protection locked="0"/>
    </xf>
    <xf numFmtId="17" fontId="6" fillId="8" borderId="4" xfId="0" applyNumberFormat="1" applyFont="1" applyFill="1" applyBorder="1" applyAlignment="1" applyProtection="1">
      <alignment vertical="center" wrapText="1"/>
    </xf>
    <xf numFmtId="17" fontId="6" fillId="8" borderId="7" xfId="0" applyNumberFormat="1" applyFont="1" applyFill="1" applyBorder="1" applyAlignment="1" applyProtection="1">
      <alignment vertical="center" wrapText="1"/>
    </xf>
    <xf numFmtId="17" fontId="6" fillId="9" borderId="4" xfId="0" applyNumberFormat="1" applyFont="1" applyFill="1" applyBorder="1" applyAlignment="1" applyProtection="1">
      <alignment vertic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3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10" xfId="1" applyNumberFormat="1" applyFont="1" applyFill="1" applyBorder="1" applyAlignment="1" applyProtection="1">
      <alignment horizontal="right" vertical="center" wrapText="1"/>
      <protection locked="0"/>
    </xf>
    <xf numFmtId="164" fontId="13" fillId="6" borderId="5" xfId="0" applyNumberFormat="1" applyFont="1" applyFill="1" applyBorder="1" applyProtection="1"/>
    <xf numFmtId="16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0" xfId="0" applyNumberFormat="1" applyFont="1" applyFill="1" applyBorder="1" applyAlignment="1" applyProtection="1">
      <alignment horizontal="right" vertical="center" wrapText="1"/>
    </xf>
    <xf numFmtId="3" fontId="6" fillId="4" borderId="1" xfId="0" applyNumberFormat="1" applyFont="1" applyFill="1" applyBorder="1" applyAlignment="1" applyProtection="1">
      <alignment horizontal="right" vertical="center" wrapText="1"/>
    </xf>
    <xf numFmtId="3" fontId="6" fillId="4" borderId="5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/>
    <xf numFmtId="164" fontId="6" fillId="6" borderId="1" xfId="0" applyNumberFormat="1" applyFont="1" applyFill="1" applyBorder="1" applyAlignment="1" applyProtection="1">
      <alignment horizontal="right" vertical="center" wrapText="1"/>
    </xf>
    <xf numFmtId="164" fontId="6" fillId="6" borderId="1" xfId="1" applyNumberFormat="1" applyFont="1" applyFill="1" applyBorder="1" applyAlignment="1" applyProtection="1">
      <alignment horizontal="right" vertical="center" wrapText="1"/>
    </xf>
    <xf numFmtId="164" fontId="13" fillId="6" borderId="1" xfId="1" applyNumberFormat="1" applyFont="1" applyFill="1" applyBorder="1" applyProtection="1"/>
    <xf numFmtId="164" fontId="13" fillId="6" borderId="1" xfId="0" applyNumberFormat="1" applyFont="1" applyFill="1" applyBorder="1" applyProtection="1"/>
    <xf numFmtId="164" fontId="7" fillId="10" borderId="6" xfId="0" applyNumberFormat="1" applyFont="1" applyFill="1" applyBorder="1" applyProtection="1"/>
    <xf numFmtId="164" fontId="7" fillId="10" borderId="8" xfId="0" applyNumberFormat="1" applyFont="1" applyFill="1" applyBorder="1" applyProtection="1"/>
    <xf numFmtId="17" fontId="6" fillId="8" borderId="9" xfId="0" applyNumberFormat="1" applyFont="1" applyFill="1" applyBorder="1" applyAlignment="1" applyProtection="1">
      <alignment vertical="center" wrapText="1"/>
    </xf>
    <xf numFmtId="164" fontId="6" fillId="6" borderId="10" xfId="0" applyNumberFormat="1" applyFont="1" applyFill="1" applyBorder="1" applyAlignment="1" applyProtection="1">
      <alignment horizontal="right" vertical="center" wrapText="1"/>
    </xf>
    <xf numFmtId="164" fontId="6" fillId="6" borderId="10" xfId="1" applyNumberFormat="1" applyFont="1" applyFill="1" applyBorder="1" applyAlignment="1" applyProtection="1">
      <alignment horizontal="right" vertical="center" wrapText="1"/>
    </xf>
    <xf numFmtId="164" fontId="13" fillId="6" borderId="10" xfId="1" applyNumberFormat="1" applyFont="1" applyFill="1" applyBorder="1" applyProtection="1"/>
    <xf numFmtId="164" fontId="13" fillId="6" borderId="10" xfId="0" applyNumberFormat="1" applyFont="1" applyFill="1" applyBorder="1" applyProtection="1"/>
    <xf numFmtId="164" fontId="7" fillId="10" borderId="11" xfId="0" applyNumberFormat="1" applyFont="1" applyFill="1" applyBorder="1" applyProtection="1"/>
    <xf numFmtId="3" fontId="5" fillId="3" borderId="14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/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Protection="1"/>
    <xf numFmtId="164" fontId="8" fillId="10" borderId="15" xfId="0" applyNumberFormat="1" applyFont="1" applyFill="1" applyBorder="1" applyProtection="1"/>
    <xf numFmtId="3" fontId="6" fillId="4" borderId="1" xfId="0" applyNumberFormat="1" applyFont="1" applyFill="1" applyBorder="1" applyAlignment="1" applyProtection="1">
      <alignment horizontal="right" vertical="center" wrapText="1"/>
    </xf>
    <xf numFmtId="3" fontId="6" fillId="4" borderId="10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3" fontId="6" fillId="4" borderId="10" xfId="0" applyNumberFormat="1" applyFont="1" applyFill="1" applyBorder="1" applyAlignment="1" applyProtection="1">
      <alignment horizontal="right" vertical="center" wrapText="1"/>
    </xf>
    <xf numFmtId="3" fontId="6" fillId="4" borderId="1" xfId="0" applyNumberFormat="1" applyFont="1" applyFill="1" applyBorder="1" applyAlignment="1" applyProtection="1">
      <alignment horizontal="right" vertical="center" wrapText="1"/>
    </xf>
    <xf numFmtId="3" fontId="6" fillId="4" borderId="5" xfId="0" applyNumberFormat="1" applyFont="1" applyFill="1" applyBorder="1" applyAlignment="1" applyProtection="1">
      <alignment horizontal="right" vertical="center" wrapText="1"/>
    </xf>
    <xf numFmtId="17" fontId="5" fillId="8" borderId="19" xfId="0" applyNumberFormat="1" applyFont="1" applyFill="1" applyBorder="1" applyAlignment="1" applyProtection="1">
      <alignment horizontal="left" vertical="center" wrapText="1"/>
    </xf>
    <xf numFmtId="17" fontId="6" fillId="8" borderId="20" xfId="0" applyNumberFormat="1" applyFont="1" applyFill="1" applyBorder="1" applyAlignment="1" applyProtection="1">
      <alignment horizontal="left" vertical="center" wrapText="1"/>
    </xf>
    <xf numFmtId="17" fontId="6" fillId="8" borderId="2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3" borderId="5" xfId="0" applyFont="1" applyFill="1" applyBorder="1" applyAlignment="1" applyProtection="1">
      <alignment horizontal="center" textRotation="90" wrapText="1"/>
      <protection locked="0"/>
    </xf>
    <xf numFmtId="0" fontId="5" fillId="3" borderId="1" xfId="0" applyFont="1" applyFill="1" applyBorder="1" applyAlignment="1" applyProtection="1">
      <alignment horizontal="center" textRotation="90" wrapText="1"/>
      <protection locked="0"/>
    </xf>
    <xf numFmtId="0" fontId="5" fillId="3" borderId="10" xfId="0" applyFont="1" applyFill="1" applyBorder="1" applyAlignment="1" applyProtection="1">
      <alignment horizontal="center" textRotation="90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3" borderId="6" xfId="0" applyFont="1" applyFill="1" applyBorder="1" applyAlignment="1" applyProtection="1">
      <alignment horizontal="center" textRotation="90" wrapText="1"/>
      <protection locked="0"/>
    </xf>
    <xf numFmtId="0" fontId="5" fillId="3" borderId="8" xfId="0" applyFont="1" applyFill="1" applyBorder="1" applyAlignment="1" applyProtection="1">
      <alignment horizontal="center" textRotation="90" wrapText="1"/>
      <protection locked="0"/>
    </xf>
    <xf numFmtId="0" fontId="5" fillId="3" borderId="11" xfId="0" applyFont="1" applyFill="1" applyBorder="1" applyAlignment="1" applyProtection="1">
      <alignment horizontal="center" textRotation="90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164" fontId="6" fillId="5" borderId="16" xfId="1" applyNumberFormat="1" applyFont="1" applyFill="1" applyBorder="1" applyAlignment="1" applyProtection="1">
      <alignment horizontal="center" vertical="center" wrapText="1"/>
      <protection locked="0"/>
    </xf>
    <xf numFmtId="164" fontId="6" fillId="5" borderId="17" xfId="1" applyNumberFormat="1" applyFont="1" applyFill="1" applyBorder="1" applyAlignment="1" applyProtection="1">
      <alignment horizontal="center" vertical="center" wrapText="1"/>
      <protection locked="0"/>
    </xf>
    <xf numFmtId="164" fontId="6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textRotation="90" wrapText="1"/>
      <protection locked="0"/>
    </xf>
    <xf numFmtId="0" fontId="5" fillId="3" borderId="7" xfId="0" applyFont="1" applyFill="1" applyBorder="1" applyAlignment="1" applyProtection="1">
      <alignment horizontal="center" textRotation="90" wrapText="1"/>
      <protection locked="0"/>
    </xf>
    <xf numFmtId="0" fontId="5" fillId="3" borderId="9" xfId="0" applyFont="1" applyFill="1" applyBorder="1" applyAlignment="1" applyProtection="1">
      <alignment horizontal="center" textRotation="90" wrapText="1"/>
      <protection locked="0"/>
    </xf>
    <xf numFmtId="17" fontId="6" fillId="9" borderId="1" xfId="0" applyNumberFormat="1" applyFont="1" applyFill="1" applyBorder="1" applyAlignment="1" applyProtection="1">
      <alignment vertical="center" wrapText="1"/>
    </xf>
    <xf numFmtId="164" fontId="7" fillId="10" borderId="1" xfId="0" applyNumberFormat="1" applyFont="1" applyFill="1" applyBorder="1" applyProtection="1"/>
    <xf numFmtId="17" fontId="6" fillId="8" borderId="1" xfId="0" applyNumberFormat="1" applyFont="1" applyFill="1" applyBorder="1" applyAlignment="1" applyProtection="1">
      <alignment vertical="center" wrapText="1"/>
    </xf>
    <xf numFmtId="17" fontId="6" fillId="8" borderId="22" xfId="0" applyNumberFormat="1" applyFont="1" applyFill="1" applyBorder="1" applyAlignment="1" applyProtection="1">
      <alignment vertical="center" wrapText="1"/>
    </xf>
    <xf numFmtId="3" fontId="6" fillId="4" borderId="22" xfId="0" applyNumberFormat="1" applyFont="1" applyFill="1" applyBorder="1" applyAlignment="1" applyProtection="1">
      <alignment horizontal="right" vertical="center" wrapText="1"/>
    </xf>
    <xf numFmtId="3" fontId="6" fillId="4" borderId="22" xfId="0" applyNumberFormat="1" applyFont="1" applyFill="1" applyBorder="1" applyAlignment="1" applyProtection="1">
      <alignment horizontal="right" vertical="center" wrapText="1"/>
    </xf>
    <xf numFmtId="164" fontId="6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6" borderId="22" xfId="0" applyNumberFormat="1" applyFont="1" applyFill="1" applyBorder="1" applyAlignment="1" applyProtection="1">
      <alignment horizontal="right" vertical="center" wrapText="1"/>
    </xf>
    <xf numFmtId="3" fontId="6" fillId="4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22" xfId="1" applyNumberFormat="1" applyFont="1" applyFill="1" applyBorder="1" applyAlignment="1" applyProtection="1">
      <alignment horizontal="right" vertical="center" wrapText="1"/>
      <protection locked="0"/>
    </xf>
    <xf numFmtId="164" fontId="6" fillId="6" borderId="22" xfId="1" applyNumberFormat="1" applyFont="1" applyFill="1" applyBorder="1" applyAlignment="1" applyProtection="1">
      <alignment horizontal="right" vertical="center" wrapText="1"/>
    </xf>
    <xf numFmtId="164" fontId="13" fillId="6" borderId="22" xfId="1" applyNumberFormat="1" applyFont="1" applyFill="1" applyBorder="1" applyProtection="1"/>
    <xf numFmtId="164" fontId="13" fillId="5" borderId="22" xfId="1" applyNumberFormat="1" applyFont="1" applyFill="1" applyBorder="1" applyProtection="1">
      <protection locked="0"/>
    </xf>
    <xf numFmtId="164" fontId="13" fillId="5" borderId="22" xfId="0" applyNumberFormat="1" applyFont="1" applyFill="1" applyBorder="1" applyProtection="1">
      <protection locked="0"/>
    </xf>
    <xf numFmtId="164" fontId="13" fillId="6" borderId="22" xfId="0" applyNumberFormat="1" applyFont="1" applyFill="1" applyBorder="1" applyProtection="1"/>
    <xf numFmtId="164" fontId="7" fillId="10" borderId="22" xfId="0" applyNumberFormat="1" applyFont="1" applyFill="1" applyBorder="1" applyProtection="1"/>
    <xf numFmtId="17" fontId="6" fillId="9" borderId="10" xfId="0" applyNumberFormat="1" applyFont="1" applyFill="1" applyBorder="1" applyAlignment="1" applyProtection="1">
      <alignment vertical="center" wrapText="1"/>
    </xf>
    <xf numFmtId="164" fontId="7" fillId="10" borderId="10" xfId="0" applyNumberFormat="1" applyFont="1" applyFill="1" applyBorder="1" applyProtection="1"/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99FF33"/>
      <color rgb="FF66CCFF"/>
      <color rgb="FF99CCFF"/>
      <color rgb="FFFFFFCC"/>
      <color rgb="FF99FFCC"/>
      <color rgb="FF80CAC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Y49"/>
  <sheetViews>
    <sheetView tabSelected="1" view="pageBreakPreview" topLeftCell="D1" zoomScale="130" zoomScaleNormal="120" zoomScaleSheetLayoutView="130" workbookViewId="0">
      <selection activeCell="V4" sqref="V4"/>
    </sheetView>
  </sheetViews>
  <sheetFormatPr defaultRowHeight="14.5" x14ac:dyDescent="0.35"/>
  <cols>
    <col min="4" max="4" width="8.81640625" customWidth="1"/>
    <col min="6" max="6" width="9.54296875" customWidth="1"/>
    <col min="7" max="7" width="8.54296875" customWidth="1"/>
    <col min="8" max="9" width="4.54296875" customWidth="1"/>
    <col min="10" max="11" width="8.54296875" customWidth="1"/>
    <col min="12" max="12" width="14" customWidth="1"/>
    <col min="13" max="14" width="14.453125" customWidth="1"/>
    <col min="15" max="15" width="9.1796875" customWidth="1"/>
    <col min="16" max="16" width="13" customWidth="1"/>
    <col min="17" max="17" width="14.81640625" customWidth="1"/>
    <col min="18" max="18" width="14.26953125" customWidth="1"/>
    <col min="19" max="19" width="13.453125" customWidth="1"/>
    <col min="20" max="20" width="15.26953125" customWidth="1"/>
    <col min="21" max="21" width="13.54296875" customWidth="1"/>
    <col min="22" max="22" width="16.453125" customWidth="1"/>
    <col min="24" max="24" width="6.1796875" customWidth="1"/>
  </cols>
  <sheetData>
    <row r="1" spans="6:25" ht="15.65" customHeight="1" x14ac:dyDescent="0.35">
      <c r="F1" s="1"/>
      <c r="G1" s="1"/>
      <c r="H1" s="70"/>
      <c r="I1" s="70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4</v>
      </c>
      <c r="U1" s="1"/>
      <c r="V1" s="63" t="s">
        <v>30</v>
      </c>
    </row>
    <row r="2" spans="6:25" ht="18" customHeight="1" x14ac:dyDescent="0.35">
      <c r="F2" s="3"/>
      <c r="G2" s="3"/>
      <c r="H2" s="3"/>
      <c r="I2" s="72" t="s">
        <v>2</v>
      </c>
      <c r="J2" s="72"/>
      <c r="K2" s="72"/>
      <c r="L2" s="72"/>
      <c r="M2" s="72"/>
      <c r="N2" s="72"/>
      <c r="O2" s="72"/>
      <c r="P2" s="72"/>
      <c r="Q2" s="72"/>
      <c r="R2" s="72"/>
      <c r="S2" s="77" t="s">
        <v>10</v>
      </c>
      <c r="T2" s="77"/>
      <c r="U2" s="77"/>
      <c r="V2" s="1"/>
    </row>
    <row r="3" spans="6:25" ht="30.65" customHeight="1" x14ac:dyDescent="0.35">
      <c r="F3" s="13"/>
      <c r="G3" s="13"/>
      <c r="H3" s="13"/>
      <c r="I3" s="76" t="s">
        <v>9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3"/>
    </row>
    <row r="4" spans="6:25" ht="21.65" customHeight="1" thickBot="1" x14ac:dyDescent="0.4">
      <c r="F4" s="14"/>
      <c r="G4" s="14"/>
      <c r="H4" s="71"/>
      <c r="I4" s="7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6:25" ht="27.65" customHeight="1" x14ac:dyDescent="0.35">
      <c r="F5" s="88" t="s">
        <v>0</v>
      </c>
      <c r="G5" s="73" t="s">
        <v>6</v>
      </c>
      <c r="H5" s="73" t="s">
        <v>7</v>
      </c>
      <c r="I5" s="73"/>
      <c r="J5" s="73" t="s">
        <v>8</v>
      </c>
      <c r="K5" s="73" t="s">
        <v>24</v>
      </c>
      <c r="L5" s="73" t="s">
        <v>5</v>
      </c>
      <c r="M5" s="73" t="s">
        <v>18</v>
      </c>
      <c r="N5" s="73" t="s">
        <v>25</v>
      </c>
      <c r="O5" s="73" t="s">
        <v>11</v>
      </c>
      <c r="P5" s="73" t="s">
        <v>16</v>
      </c>
      <c r="Q5" s="73" t="s">
        <v>12</v>
      </c>
      <c r="R5" s="73" t="s">
        <v>23</v>
      </c>
      <c r="S5" s="73" t="s">
        <v>13</v>
      </c>
      <c r="T5" s="73" t="s">
        <v>14</v>
      </c>
      <c r="U5" s="73" t="s">
        <v>15</v>
      </c>
      <c r="V5" s="78" t="s">
        <v>17</v>
      </c>
      <c r="W5" s="12"/>
      <c r="X5" s="12"/>
      <c r="Y5" s="12"/>
    </row>
    <row r="6" spans="6:25" ht="14.5" customHeight="1" x14ac:dyDescent="0.35">
      <c r="F6" s="89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9"/>
      <c r="W6" s="12"/>
      <c r="X6" s="12"/>
      <c r="Y6" s="12"/>
    </row>
    <row r="7" spans="6:25" ht="14.5" customHeight="1" x14ac:dyDescent="0.35">
      <c r="F7" s="89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9"/>
      <c r="W7" s="12"/>
      <c r="X7" s="12"/>
      <c r="Y7" s="12"/>
    </row>
    <row r="8" spans="6:25" ht="15" customHeight="1" x14ac:dyDescent="0.35">
      <c r="F8" s="89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9"/>
      <c r="W8" s="12"/>
      <c r="X8" s="12"/>
      <c r="Y8" s="12"/>
    </row>
    <row r="9" spans="6:25" ht="147.65" customHeight="1" thickBot="1" x14ac:dyDescent="0.4">
      <c r="F9" s="90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80"/>
      <c r="W9" s="12"/>
      <c r="X9" s="12"/>
      <c r="Y9" s="12"/>
    </row>
    <row r="10" spans="6:25" ht="21.65" customHeight="1" thickBot="1" x14ac:dyDescent="0.4">
      <c r="F10" s="28">
        <v>1</v>
      </c>
      <c r="G10" s="27">
        <v>2</v>
      </c>
      <c r="H10" s="82">
        <v>3</v>
      </c>
      <c r="I10" s="82"/>
      <c r="J10" s="27">
        <v>4</v>
      </c>
      <c r="K10" s="27">
        <v>5</v>
      </c>
      <c r="L10" s="27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7">
        <v>12</v>
      </c>
      <c r="S10" s="27">
        <v>13</v>
      </c>
      <c r="T10" s="27">
        <v>14</v>
      </c>
      <c r="U10" s="27">
        <v>15</v>
      </c>
      <c r="V10" s="29">
        <v>16</v>
      </c>
      <c r="W10" s="81"/>
      <c r="X10" s="81"/>
      <c r="Y10" s="12"/>
    </row>
    <row r="11" spans="6:25" ht="14.5" customHeight="1" x14ac:dyDescent="0.35">
      <c r="F11" s="24">
        <v>45078</v>
      </c>
      <c r="G11" s="42">
        <v>9</v>
      </c>
      <c r="H11" s="66">
        <v>9</v>
      </c>
      <c r="I11" s="66"/>
      <c r="J11" s="42">
        <v>9</v>
      </c>
      <c r="K11" s="42">
        <f>SUM(G11:J11)</f>
        <v>27</v>
      </c>
      <c r="L11" s="38">
        <v>0</v>
      </c>
      <c r="M11" s="17">
        <f>K11*L11</f>
        <v>0</v>
      </c>
      <c r="N11" s="30">
        <f>30*8*6</f>
        <v>1440</v>
      </c>
      <c r="O11" s="31">
        <v>0</v>
      </c>
      <c r="P11" s="18">
        <f>ROUND(N11*O11,2)</f>
        <v>0</v>
      </c>
      <c r="Q11" s="19">
        <f>M11+P11</f>
        <v>0</v>
      </c>
      <c r="R11" s="20">
        <v>0</v>
      </c>
      <c r="S11" s="21">
        <v>0</v>
      </c>
      <c r="T11" s="36">
        <f>SUM(Q11:S11)</f>
        <v>0</v>
      </c>
      <c r="U11" s="36">
        <f>ROUND(T11*23%,2)</f>
        <v>0</v>
      </c>
      <c r="V11" s="48">
        <f>SUM(T11:U11)</f>
        <v>0</v>
      </c>
      <c r="W11" s="12"/>
      <c r="X11" s="12"/>
      <c r="Y11" s="12"/>
    </row>
    <row r="12" spans="6:25" ht="14.5" customHeight="1" x14ac:dyDescent="0.35">
      <c r="F12" s="25">
        <v>45108</v>
      </c>
      <c r="G12" s="41">
        <v>9</v>
      </c>
      <c r="H12" s="65">
        <v>9</v>
      </c>
      <c r="I12" s="65"/>
      <c r="J12" s="41">
        <v>9</v>
      </c>
      <c r="K12" s="41">
        <f t="shared" ref="K12:K34" si="0">SUM(G12:J12)</f>
        <v>27</v>
      </c>
      <c r="L12" s="37">
        <v>0</v>
      </c>
      <c r="M12" s="44">
        <f t="shared" ref="M12:M34" si="1">K12*L12</f>
        <v>0</v>
      </c>
      <c r="N12" s="32">
        <f>31*8*6</f>
        <v>1488</v>
      </c>
      <c r="O12" s="33">
        <v>0</v>
      </c>
      <c r="P12" s="45">
        <f t="shared" ref="P12:P34" si="2">ROUND(N12*O12,2)</f>
        <v>0</v>
      </c>
      <c r="Q12" s="46">
        <f t="shared" ref="Q12:Q34" si="3">M12+P12</f>
        <v>0</v>
      </c>
      <c r="R12" s="15">
        <v>0</v>
      </c>
      <c r="S12" s="16">
        <v>0</v>
      </c>
      <c r="T12" s="47">
        <f t="shared" ref="T12:T34" si="4">SUM(Q12:S12)</f>
        <v>0</v>
      </c>
      <c r="U12" s="47">
        <f t="shared" ref="U12:U34" si="5">ROUND(T12*23%,2)</f>
        <v>0</v>
      </c>
      <c r="V12" s="49">
        <f t="shared" ref="V12:V34" si="6">SUM(T12:U12)</f>
        <v>0</v>
      </c>
      <c r="W12" s="12"/>
      <c r="X12" s="12"/>
      <c r="Y12" s="12"/>
    </row>
    <row r="13" spans="6:25" ht="14.5" customHeight="1" x14ac:dyDescent="0.35">
      <c r="F13" s="25">
        <v>45139</v>
      </c>
      <c r="G13" s="41">
        <v>9</v>
      </c>
      <c r="H13" s="65">
        <v>9</v>
      </c>
      <c r="I13" s="65"/>
      <c r="J13" s="41">
        <v>9</v>
      </c>
      <c r="K13" s="41">
        <f t="shared" si="0"/>
        <v>27</v>
      </c>
      <c r="L13" s="37">
        <v>0</v>
      </c>
      <c r="M13" s="44">
        <f t="shared" si="1"/>
        <v>0</v>
      </c>
      <c r="N13" s="32">
        <f>31*8*6</f>
        <v>1488</v>
      </c>
      <c r="O13" s="33">
        <v>0</v>
      </c>
      <c r="P13" s="45">
        <f t="shared" si="2"/>
        <v>0</v>
      </c>
      <c r="Q13" s="46">
        <f t="shared" si="3"/>
        <v>0</v>
      </c>
      <c r="R13" s="15">
        <v>0</v>
      </c>
      <c r="S13" s="16">
        <v>0</v>
      </c>
      <c r="T13" s="47">
        <f t="shared" si="4"/>
        <v>0</v>
      </c>
      <c r="U13" s="47">
        <f t="shared" si="5"/>
        <v>0</v>
      </c>
      <c r="V13" s="49">
        <f t="shared" si="6"/>
        <v>0</v>
      </c>
      <c r="W13" s="12"/>
      <c r="X13" s="12"/>
      <c r="Y13" s="12"/>
    </row>
    <row r="14" spans="6:25" ht="14.5" customHeight="1" x14ac:dyDescent="0.35">
      <c r="F14" s="25">
        <v>45170</v>
      </c>
      <c r="G14" s="41">
        <v>9</v>
      </c>
      <c r="H14" s="65">
        <v>9</v>
      </c>
      <c r="I14" s="65"/>
      <c r="J14" s="41">
        <v>9</v>
      </c>
      <c r="K14" s="41">
        <f t="shared" si="0"/>
        <v>27</v>
      </c>
      <c r="L14" s="37">
        <v>0</v>
      </c>
      <c r="M14" s="44">
        <f t="shared" si="1"/>
        <v>0</v>
      </c>
      <c r="N14" s="32">
        <f>30*8*6</f>
        <v>1440</v>
      </c>
      <c r="O14" s="33">
        <v>0</v>
      </c>
      <c r="P14" s="45">
        <f t="shared" si="2"/>
        <v>0</v>
      </c>
      <c r="Q14" s="46">
        <f t="shared" si="3"/>
        <v>0</v>
      </c>
      <c r="R14" s="15">
        <v>0</v>
      </c>
      <c r="S14" s="16">
        <v>0</v>
      </c>
      <c r="T14" s="47">
        <f t="shared" si="4"/>
        <v>0</v>
      </c>
      <c r="U14" s="47">
        <f t="shared" si="5"/>
        <v>0</v>
      </c>
      <c r="V14" s="49">
        <f t="shared" si="6"/>
        <v>0</v>
      </c>
      <c r="W14" s="12"/>
      <c r="X14" s="12"/>
      <c r="Y14" s="12"/>
    </row>
    <row r="15" spans="6:25" ht="14.5" customHeight="1" x14ac:dyDescent="0.35">
      <c r="F15" s="25">
        <v>45200</v>
      </c>
      <c r="G15" s="41">
        <v>9</v>
      </c>
      <c r="H15" s="65">
        <v>9</v>
      </c>
      <c r="I15" s="65"/>
      <c r="J15" s="41">
        <v>9</v>
      </c>
      <c r="K15" s="41">
        <f t="shared" si="0"/>
        <v>27</v>
      </c>
      <c r="L15" s="37">
        <v>0</v>
      </c>
      <c r="M15" s="44">
        <f t="shared" si="1"/>
        <v>0</v>
      </c>
      <c r="N15" s="32">
        <f>31*8*6</f>
        <v>1488</v>
      </c>
      <c r="O15" s="33">
        <v>0</v>
      </c>
      <c r="P15" s="45">
        <f t="shared" si="2"/>
        <v>0</v>
      </c>
      <c r="Q15" s="46">
        <f t="shared" si="3"/>
        <v>0</v>
      </c>
      <c r="R15" s="15">
        <v>0</v>
      </c>
      <c r="S15" s="16">
        <v>0</v>
      </c>
      <c r="T15" s="47">
        <f t="shared" si="4"/>
        <v>0</v>
      </c>
      <c r="U15" s="47">
        <f t="shared" si="5"/>
        <v>0</v>
      </c>
      <c r="V15" s="49">
        <f t="shared" si="6"/>
        <v>0</v>
      </c>
      <c r="W15" s="12"/>
      <c r="X15" s="12"/>
      <c r="Y15" s="12"/>
    </row>
    <row r="16" spans="6:25" ht="14.5" customHeight="1" x14ac:dyDescent="0.35">
      <c r="F16" s="25">
        <v>45231</v>
      </c>
      <c r="G16" s="41">
        <v>9</v>
      </c>
      <c r="H16" s="65">
        <v>9</v>
      </c>
      <c r="I16" s="65"/>
      <c r="J16" s="41">
        <v>9</v>
      </c>
      <c r="K16" s="41">
        <f t="shared" si="0"/>
        <v>27</v>
      </c>
      <c r="L16" s="37">
        <v>0</v>
      </c>
      <c r="M16" s="44">
        <f t="shared" si="1"/>
        <v>0</v>
      </c>
      <c r="N16" s="32">
        <f>30*8*6</f>
        <v>1440</v>
      </c>
      <c r="O16" s="33">
        <v>0</v>
      </c>
      <c r="P16" s="45">
        <f t="shared" si="2"/>
        <v>0</v>
      </c>
      <c r="Q16" s="46">
        <f t="shared" si="3"/>
        <v>0</v>
      </c>
      <c r="R16" s="15">
        <v>0</v>
      </c>
      <c r="S16" s="16">
        <v>0</v>
      </c>
      <c r="T16" s="47">
        <f t="shared" si="4"/>
        <v>0</v>
      </c>
      <c r="U16" s="47">
        <f t="shared" si="5"/>
        <v>0</v>
      </c>
      <c r="V16" s="49">
        <f t="shared" si="6"/>
        <v>0</v>
      </c>
      <c r="W16" s="12"/>
      <c r="X16" s="12"/>
      <c r="Y16" s="12"/>
    </row>
    <row r="17" spans="6:25" ht="14.5" customHeight="1" thickBot="1" x14ac:dyDescent="0.4">
      <c r="F17" s="50">
        <v>45261</v>
      </c>
      <c r="G17" s="40">
        <v>9</v>
      </c>
      <c r="H17" s="64">
        <v>9</v>
      </c>
      <c r="I17" s="64"/>
      <c r="J17" s="40">
        <v>9</v>
      </c>
      <c r="K17" s="40">
        <f t="shared" si="0"/>
        <v>27</v>
      </c>
      <c r="L17" s="39">
        <v>0</v>
      </c>
      <c r="M17" s="51">
        <f t="shared" si="1"/>
        <v>0</v>
      </c>
      <c r="N17" s="34">
        <f>31*8*6</f>
        <v>1488</v>
      </c>
      <c r="O17" s="35">
        <v>0</v>
      </c>
      <c r="P17" s="52">
        <f t="shared" si="2"/>
        <v>0</v>
      </c>
      <c r="Q17" s="53">
        <f t="shared" si="3"/>
        <v>0</v>
      </c>
      <c r="R17" s="22">
        <v>0</v>
      </c>
      <c r="S17" s="23">
        <v>0</v>
      </c>
      <c r="T17" s="54">
        <f t="shared" si="4"/>
        <v>0</v>
      </c>
      <c r="U17" s="54">
        <f t="shared" si="5"/>
        <v>0</v>
      </c>
      <c r="V17" s="55">
        <f t="shared" si="6"/>
        <v>0</v>
      </c>
      <c r="W17" s="12"/>
      <c r="X17" s="12"/>
      <c r="Y17" s="12"/>
    </row>
    <row r="18" spans="6:25" ht="14.5" customHeight="1" x14ac:dyDescent="0.35">
      <c r="F18" s="26">
        <v>45292</v>
      </c>
      <c r="G18" s="42">
        <v>9</v>
      </c>
      <c r="H18" s="66">
        <v>9</v>
      </c>
      <c r="I18" s="66"/>
      <c r="J18" s="42">
        <v>9</v>
      </c>
      <c r="K18" s="42">
        <f t="shared" si="0"/>
        <v>27</v>
      </c>
      <c r="L18" s="38">
        <v>0</v>
      </c>
      <c r="M18" s="17">
        <f t="shared" si="1"/>
        <v>0</v>
      </c>
      <c r="N18" s="30">
        <f>31*8*6</f>
        <v>1488</v>
      </c>
      <c r="O18" s="31">
        <v>0</v>
      </c>
      <c r="P18" s="18">
        <f t="shared" si="2"/>
        <v>0</v>
      </c>
      <c r="Q18" s="19">
        <f t="shared" si="3"/>
        <v>0</v>
      </c>
      <c r="R18" s="20">
        <v>0</v>
      </c>
      <c r="S18" s="21">
        <v>0</v>
      </c>
      <c r="T18" s="36">
        <f t="shared" si="4"/>
        <v>0</v>
      </c>
      <c r="U18" s="36">
        <f t="shared" si="5"/>
        <v>0</v>
      </c>
      <c r="V18" s="48">
        <f t="shared" si="6"/>
        <v>0</v>
      </c>
      <c r="W18" s="12"/>
      <c r="X18" s="12"/>
      <c r="Y18" s="12"/>
    </row>
    <row r="19" spans="6:25" ht="14.5" customHeight="1" x14ac:dyDescent="0.35">
      <c r="F19" s="91">
        <v>45323</v>
      </c>
      <c r="G19" s="61">
        <v>9</v>
      </c>
      <c r="H19" s="65">
        <v>9</v>
      </c>
      <c r="I19" s="65"/>
      <c r="J19" s="61">
        <v>9</v>
      </c>
      <c r="K19" s="61">
        <f t="shared" si="0"/>
        <v>27</v>
      </c>
      <c r="L19" s="37">
        <v>0</v>
      </c>
      <c r="M19" s="44">
        <f t="shared" si="1"/>
        <v>0</v>
      </c>
      <c r="N19" s="32">
        <f>29*8*6</f>
        <v>1392</v>
      </c>
      <c r="O19" s="33">
        <v>0</v>
      </c>
      <c r="P19" s="45">
        <f t="shared" si="2"/>
        <v>0</v>
      </c>
      <c r="Q19" s="46">
        <f t="shared" si="3"/>
        <v>0</v>
      </c>
      <c r="R19" s="15">
        <v>0</v>
      </c>
      <c r="S19" s="16">
        <v>0</v>
      </c>
      <c r="T19" s="47">
        <f t="shared" si="4"/>
        <v>0</v>
      </c>
      <c r="U19" s="47">
        <f t="shared" si="5"/>
        <v>0</v>
      </c>
      <c r="V19" s="92">
        <f t="shared" si="6"/>
        <v>0</v>
      </c>
      <c r="W19" s="12"/>
      <c r="X19" s="12"/>
      <c r="Y19" s="12"/>
    </row>
    <row r="20" spans="6:25" ht="14.5" customHeight="1" x14ac:dyDescent="0.35">
      <c r="F20" s="91">
        <v>45352</v>
      </c>
      <c r="G20" s="61">
        <v>9</v>
      </c>
      <c r="H20" s="65">
        <v>9</v>
      </c>
      <c r="I20" s="65"/>
      <c r="J20" s="61">
        <v>9</v>
      </c>
      <c r="K20" s="61">
        <f t="shared" si="0"/>
        <v>27</v>
      </c>
      <c r="L20" s="37">
        <v>0</v>
      </c>
      <c r="M20" s="44">
        <f t="shared" si="1"/>
        <v>0</v>
      </c>
      <c r="N20" s="32">
        <f>31*8*6</f>
        <v>1488</v>
      </c>
      <c r="O20" s="33">
        <v>0</v>
      </c>
      <c r="P20" s="45">
        <f t="shared" si="2"/>
        <v>0</v>
      </c>
      <c r="Q20" s="46">
        <f t="shared" si="3"/>
        <v>0</v>
      </c>
      <c r="R20" s="15">
        <v>0</v>
      </c>
      <c r="S20" s="16">
        <v>0</v>
      </c>
      <c r="T20" s="47">
        <f t="shared" si="4"/>
        <v>0</v>
      </c>
      <c r="U20" s="47">
        <f t="shared" si="5"/>
        <v>0</v>
      </c>
      <c r="V20" s="92">
        <f t="shared" si="6"/>
        <v>0</v>
      </c>
    </row>
    <row r="21" spans="6:25" ht="14.5" customHeight="1" x14ac:dyDescent="0.35">
      <c r="F21" s="91">
        <v>45383</v>
      </c>
      <c r="G21" s="61">
        <v>9</v>
      </c>
      <c r="H21" s="65">
        <v>9</v>
      </c>
      <c r="I21" s="65"/>
      <c r="J21" s="61">
        <v>9</v>
      </c>
      <c r="K21" s="61">
        <f t="shared" si="0"/>
        <v>27</v>
      </c>
      <c r="L21" s="37">
        <v>0</v>
      </c>
      <c r="M21" s="44">
        <f t="shared" si="1"/>
        <v>0</v>
      </c>
      <c r="N21" s="32">
        <f>30*8*6</f>
        <v>1440</v>
      </c>
      <c r="O21" s="33">
        <v>0</v>
      </c>
      <c r="P21" s="45">
        <f t="shared" si="2"/>
        <v>0</v>
      </c>
      <c r="Q21" s="46">
        <f t="shared" si="3"/>
        <v>0</v>
      </c>
      <c r="R21" s="15">
        <v>0</v>
      </c>
      <c r="S21" s="16">
        <v>0</v>
      </c>
      <c r="T21" s="47">
        <f t="shared" si="4"/>
        <v>0</v>
      </c>
      <c r="U21" s="47">
        <f t="shared" si="5"/>
        <v>0</v>
      </c>
      <c r="V21" s="92">
        <f t="shared" si="6"/>
        <v>0</v>
      </c>
    </row>
    <row r="22" spans="6:25" ht="14.5" customHeight="1" x14ac:dyDescent="0.35">
      <c r="F22" s="91">
        <v>45413</v>
      </c>
      <c r="G22" s="61">
        <v>9</v>
      </c>
      <c r="H22" s="65">
        <v>9</v>
      </c>
      <c r="I22" s="65"/>
      <c r="J22" s="61">
        <v>9</v>
      </c>
      <c r="K22" s="61">
        <f t="shared" si="0"/>
        <v>27</v>
      </c>
      <c r="L22" s="37">
        <v>0</v>
      </c>
      <c r="M22" s="44">
        <f t="shared" si="1"/>
        <v>0</v>
      </c>
      <c r="N22" s="32">
        <f>31*8*6</f>
        <v>1488</v>
      </c>
      <c r="O22" s="33">
        <v>0</v>
      </c>
      <c r="P22" s="45">
        <f t="shared" si="2"/>
        <v>0</v>
      </c>
      <c r="Q22" s="46">
        <f t="shared" si="3"/>
        <v>0</v>
      </c>
      <c r="R22" s="15">
        <v>0</v>
      </c>
      <c r="S22" s="16">
        <v>0</v>
      </c>
      <c r="T22" s="47">
        <f t="shared" si="4"/>
        <v>0</v>
      </c>
      <c r="U22" s="47">
        <f t="shared" si="5"/>
        <v>0</v>
      </c>
      <c r="V22" s="92">
        <f t="shared" si="6"/>
        <v>0</v>
      </c>
    </row>
    <row r="23" spans="6:25" ht="14.5" customHeight="1" x14ac:dyDescent="0.35">
      <c r="F23" s="91">
        <v>45444</v>
      </c>
      <c r="G23" s="61">
        <v>9</v>
      </c>
      <c r="H23" s="65">
        <v>9</v>
      </c>
      <c r="I23" s="65"/>
      <c r="J23" s="61">
        <v>9</v>
      </c>
      <c r="K23" s="61">
        <f t="shared" si="0"/>
        <v>27</v>
      </c>
      <c r="L23" s="37">
        <v>0</v>
      </c>
      <c r="M23" s="44">
        <f t="shared" si="1"/>
        <v>0</v>
      </c>
      <c r="N23" s="32">
        <f>30*8*6</f>
        <v>1440</v>
      </c>
      <c r="O23" s="33">
        <v>0</v>
      </c>
      <c r="P23" s="45">
        <f t="shared" si="2"/>
        <v>0</v>
      </c>
      <c r="Q23" s="46">
        <f t="shared" si="3"/>
        <v>0</v>
      </c>
      <c r="R23" s="15">
        <v>0</v>
      </c>
      <c r="S23" s="16">
        <v>0</v>
      </c>
      <c r="T23" s="47">
        <f t="shared" si="4"/>
        <v>0</v>
      </c>
      <c r="U23" s="47">
        <f t="shared" si="5"/>
        <v>0</v>
      </c>
      <c r="V23" s="92">
        <f t="shared" si="6"/>
        <v>0</v>
      </c>
    </row>
    <row r="24" spans="6:25" ht="14.5" customHeight="1" x14ac:dyDescent="0.35">
      <c r="F24" s="91">
        <v>45474</v>
      </c>
      <c r="G24" s="61">
        <v>9</v>
      </c>
      <c r="H24" s="65">
        <v>9</v>
      </c>
      <c r="I24" s="65"/>
      <c r="J24" s="61">
        <v>9</v>
      </c>
      <c r="K24" s="61">
        <f t="shared" si="0"/>
        <v>27</v>
      </c>
      <c r="L24" s="37">
        <v>0</v>
      </c>
      <c r="M24" s="44">
        <f t="shared" si="1"/>
        <v>0</v>
      </c>
      <c r="N24" s="32">
        <f>31*8*6</f>
        <v>1488</v>
      </c>
      <c r="O24" s="33">
        <v>0</v>
      </c>
      <c r="P24" s="45">
        <f t="shared" si="2"/>
        <v>0</v>
      </c>
      <c r="Q24" s="46">
        <f t="shared" si="3"/>
        <v>0</v>
      </c>
      <c r="R24" s="15">
        <v>0</v>
      </c>
      <c r="S24" s="16">
        <v>0</v>
      </c>
      <c r="T24" s="47">
        <f t="shared" si="4"/>
        <v>0</v>
      </c>
      <c r="U24" s="47">
        <f t="shared" si="5"/>
        <v>0</v>
      </c>
      <c r="V24" s="92">
        <f t="shared" si="6"/>
        <v>0</v>
      </c>
    </row>
    <row r="25" spans="6:25" ht="14.5" customHeight="1" x14ac:dyDescent="0.35">
      <c r="F25" s="91">
        <v>45505</v>
      </c>
      <c r="G25" s="61">
        <v>9</v>
      </c>
      <c r="H25" s="65">
        <v>9</v>
      </c>
      <c r="I25" s="65"/>
      <c r="J25" s="61">
        <v>9</v>
      </c>
      <c r="K25" s="61">
        <f t="shared" si="0"/>
        <v>27</v>
      </c>
      <c r="L25" s="37">
        <v>0</v>
      </c>
      <c r="M25" s="44">
        <f t="shared" si="1"/>
        <v>0</v>
      </c>
      <c r="N25" s="32">
        <f>31*8*6</f>
        <v>1488</v>
      </c>
      <c r="O25" s="33">
        <v>0</v>
      </c>
      <c r="P25" s="45">
        <f t="shared" si="2"/>
        <v>0</v>
      </c>
      <c r="Q25" s="46">
        <f t="shared" si="3"/>
        <v>0</v>
      </c>
      <c r="R25" s="15">
        <v>0</v>
      </c>
      <c r="S25" s="16">
        <v>0</v>
      </c>
      <c r="T25" s="47">
        <f t="shared" si="4"/>
        <v>0</v>
      </c>
      <c r="U25" s="47">
        <f t="shared" si="5"/>
        <v>0</v>
      </c>
      <c r="V25" s="92">
        <f t="shared" si="6"/>
        <v>0</v>
      </c>
    </row>
    <row r="26" spans="6:25" ht="14.5" customHeight="1" x14ac:dyDescent="0.35">
      <c r="F26" s="91">
        <v>45536</v>
      </c>
      <c r="G26" s="61">
        <v>9</v>
      </c>
      <c r="H26" s="65">
        <v>9</v>
      </c>
      <c r="I26" s="65"/>
      <c r="J26" s="61">
        <v>9</v>
      </c>
      <c r="K26" s="61">
        <f t="shared" si="0"/>
        <v>27</v>
      </c>
      <c r="L26" s="37">
        <v>0</v>
      </c>
      <c r="M26" s="44">
        <f t="shared" si="1"/>
        <v>0</v>
      </c>
      <c r="N26" s="32">
        <f>30*8*6</f>
        <v>1440</v>
      </c>
      <c r="O26" s="33">
        <v>0</v>
      </c>
      <c r="P26" s="45">
        <f t="shared" si="2"/>
        <v>0</v>
      </c>
      <c r="Q26" s="46">
        <f t="shared" si="3"/>
        <v>0</v>
      </c>
      <c r="R26" s="15">
        <v>0</v>
      </c>
      <c r="S26" s="16">
        <v>0</v>
      </c>
      <c r="T26" s="47">
        <f t="shared" si="4"/>
        <v>0</v>
      </c>
      <c r="U26" s="47">
        <f t="shared" si="5"/>
        <v>0</v>
      </c>
      <c r="V26" s="92">
        <f t="shared" si="6"/>
        <v>0</v>
      </c>
    </row>
    <row r="27" spans="6:25" ht="14.5" customHeight="1" x14ac:dyDescent="0.35">
      <c r="F27" s="91">
        <v>45566</v>
      </c>
      <c r="G27" s="61">
        <v>9</v>
      </c>
      <c r="H27" s="65">
        <v>9</v>
      </c>
      <c r="I27" s="65"/>
      <c r="J27" s="61">
        <v>9</v>
      </c>
      <c r="K27" s="61">
        <f t="shared" si="0"/>
        <v>27</v>
      </c>
      <c r="L27" s="37">
        <v>0</v>
      </c>
      <c r="M27" s="44">
        <f t="shared" si="1"/>
        <v>0</v>
      </c>
      <c r="N27" s="32">
        <f>31*8*6</f>
        <v>1488</v>
      </c>
      <c r="O27" s="33">
        <v>0</v>
      </c>
      <c r="P27" s="45">
        <f t="shared" si="2"/>
        <v>0</v>
      </c>
      <c r="Q27" s="46">
        <f t="shared" si="3"/>
        <v>0</v>
      </c>
      <c r="R27" s="15">
        <v>0</v>
      </c>
      <c r="S27" s="16">
        <v>0</v>
      </c>
      <c r="T27" s="47">
        <f t="shared" si="4"/>
        <v>0</v>
      </c>
      <c r="U27" s="47">
        <f t="shared" si="5"/>
        <v>0</v>
      </c>
      <c r="V27" s="92">
        <f t="shared" si="6"/>
        <v>0</v>
      </c>
    </row>
    <row r="28" spans="6:25" ht="14.5" customHeight="1" x14ac:dyDescent="0.35">
      <c r="F28" s="91">
        <v>45597</v>
      </c>
      <c r="G28" s="61">
        <v>9</v>
      </c>
      <c r="H28" s="65">
        <v>9</v>
      </c>
      <c r="I28" s="65"/>
      <c r="J28" s="61">
        <v>9</v>
      </c>
      <c r="K28" s="61">
        <f t="shared" si="0"/>
        <v>27</v>
      </c>
      <c r="L28" s="37">
        <v>0</v>
      </c>
      <c r="M28" s="44">
        <f t="shared" si="1"/>
        <v>0</v>
      </c>
      <c r="N28" s="32">
        <f>30*8*6</f>
        <v>1440</v>
      </c>
      <c r="O28" s="33">
        <v>0</v>
      </c>
      <c r="P28" s="45">
        <f t="shared" si="2"/>
        <v>0</v>
      </c>
      <c r="Q28" s="46">
        <f t="shared" si="3"/>
        <v>0</v>
      </c>
      <c r="R28" s="15">
        <v>0</v>
      </c>
      <c r="S28" s="16">
        <v>0</v>
      </c>
      <c r="T28" s="47">
        <f t="shared" si="4"/>
        <v>0</v>
      </c>
      <c r="U28" s="47">
        <f t="shared" si="5"/>
        <v>0</v>
      </c>
      <c r="V28" s="92">
        <f t="shared" si="6"/>
        <v>0</v>
      </c>
    </row>
    <row r="29" spans="6:25" ht="14.5" customHeight="1" thickBot="1" x14ac:dyDescent="0.4">
      <c r="F29" s="107">
        <v>45627</v>
      </c>
      <c r="G29" s="62">
        <v>9</v>
      </c>
      <c r="H29" s="64">
        <v>9</v>
      </c>
      <c r="I29" s="64"/>
      <c r="J29" s="62">
        <v>9</v>
      </c>
      <c r="K29" s="62">
        <f t="shared" si="0"/>
        <v>27</v>
      </c>
      <c r="L29" s="39">
        <v>0</v>
      </c>
      <c r="M29" s="51">
        <f t="shared" si="1"/>
        <v>0</v>
      </c>
      <c r="N29" s="34">
        <f>31*8*6</f>
        <v>1488</v>
      </c>
      <c r="O29" s="35">
        <v>0</v>
      </c>
      <c r="P29" s="52">
        <f t="shared" si="2"/>
        <v>0</v>
      </c>
      <c r="Q29" s="53">
        <f t="shared" si="3"/>
        <v>0</v>
      </c>
      <c r="R29" s="22">
        <v>0</v>
      </c>
      <c r="S29" s="23">
        <v>0</v>
      </c>
      <c r="T29" s="54">
        <f t="shared" si="4"/>
        <v>0</v>
      </c>
      <c r="U29" s="54">
        <f t="shared" si="5"/>
        <v>0</v>
      </c>
      <c r="V29" s="108">
        <f t="shared" si="6"/>
        <v>0</v>
      </c>
    </row>
    <row r="30" spans="6:25" ht="14.5" customHeight="1" x14ac:dyDescent="0.35">
      <c r="F30" s="94">
        <v>45658</v>
      </c>
      <c r="G30" s="95">
        <v>9</v>
      </c>
      <c r="H30" s="96">
        <v>9</v>
      </c>
      <c r="I30" s="96"/>
      <c r="J30" s="95">
        <v>9</v>
      </c>
      <c r="K30" s="95">
        <f t="shared" si="0"/>
        <v>27</v>
      </c>
      <c r="L30" s="97">
        <v>0</v>
      </c>
      <c r="M30" s="98">
        <f t="shared" si="1"/>
        <v>0</v>
      </c>
      <c r="N30" s="99">
        <f>31*8*6</f>
        <v>1488</v>
      </c>
      <c r="O30" s="100">
        <v>0</v>
      </c>
      <c r="P30" s="101">
        <f t="shared" si="2"/>
        <v>0</v>
      </c>
      <c r="Q30" s="102">
        <f t="shared" si="3"/>
        <v>0</v>
      </c>
      <c r="R30" s="103">
        <v>0</v>
      </c>
      <c r="S30" s="104">
        <v>0</v>
      </c>
      <c r="T30" s="105">
        <f t="shared" si="4"/>
        <v>0</v>
      </c>
      <c r="U30" s="105">
        <f t="shared" si="5"/>
        <v>0</v>
      </c>
      <c r="V30" s="106">
        <f t="shared" si="6"/>
        <v>0</v>
      </c>
    </row>
    <row r="31" spans="6:25" ht="14.5" customHeight="1" x14ac:dyDescent="0.35">
      <c r="F31" s="93">
        <v>45689</v>
      </c>
      <c r="G31" s="61">
        <v>9</v>
      </c>
      <c r="H31" s="65">
        <v>9</v>
      </c>
      <c r="I31" s="65"/>
      <c r="J31" s="61">
        <v>9</v>
      </c>
      <c r="K31" s="61">
        <f t="shared" si="0"/>
        <v>27</v>
      </c>
      <c r="L31" s="37">
        <v>0</v>
      </c>
      <c r="M31" s="44">
        <f t="shared" si="1"/>
        <v>0</v>
      </c>
      <c r="N31" s="32">
        <f>28*8*6</f>
        <v>1344</v>
      </c>
      <c r="O31" s="33">
        <v>0</v>
      </c>
      <c r="P31" s="45">
        <f t="shared" si="2"/>
        <v>0</v>
      </c>
      <c r="Q31" s="46">
        <f t="shared" si="3"/>
        <v>0</v>
      </c>
      <c r="R31" s="15">
        <v>0</v>
      </c>
      <c r="S31" s="16">
        <v>0</v>
      </c>
      <c r="T31" s="47">
        <f t="shared" si="4"/>
        <v>0</v>
      </c>
      <c r="U31" s="47">
        <f t="shared" si="5"/>
        <v>0</v>
      </c>
      <c r="V31" s="92">
        <f t="shared" si="6"/>
        <v>0</v>
      </c>
    </row>
    <row r="32" spans="6:25" ht="14.5" customHeight="1" x14ac:dyDescent="0.35">
      <c r="F32" s="93">
        <v>45717</v>
      </c>
      <c r="G32" s="61">
        <v>9</v>
      </c>
      <c r="H32" s="65">
        <v>9</v>
      </c>
      <c r="I32" s="65"/>
      <c r="J32" s="61">
        <v>9</v>
      </c>
      <c r="K32" s="61">
        <f t="shared" si="0"/>
        <v>27</v>
      </c>
      <c r="L32" s="37">
        <v>0</v>
      </c>
      <c r="M32" s="44">
        <f t="shared" si="1"/>
        <v>0</v>
      </c>
      <c r="N32" s="32">
        <f>31*8*6</f>
        <v>1488</v>
      </c>
      <c r="O32" s="33">
        <v>0</v>
      </c>
      <c r="P32" s="45">
        <f t="shared" si="2"/>
        <v>0</v>
      </c>
      <c r="Q32" s="46">
        <f t="shared" si="3"/>
        <v>0</v>
      </c>
      <c r="R32" s="15">
        <v>0</v>
      </c>
      <c r="S32" s="16">
        <v>0</v>
      </c>
      <c r="T32" s="47">
        <f t="shared" si="4"/>
        <v>0</v>
      </c>
      <c r="U32" s="47">
        <f t="shared" si="5"/>
        <v>0</v>
      </c>
      <c r="V32" s="92">
        <f t="shared" si="6"/>
        <v>0</v>
      </c>
    </row>
    <row r="33" spans="4:23" ht="14.5" customHeight="1" x14ac:dyDescent="0.35">
      <c r="F33" s="93">
        <v>45748</v>
      </c>
      <c r="G33" s="61">
        <v>9</v>
      </c>
      <c r="H33" s="65">
        <v>9</v>
      </c>
      <c r="I33" s="65"/>
      <c r="J33" s="61">
        <v>9</v>
      </c>
      <c r="K33" s="61">
        <f t="shared" si="0"/>
        <v>27</v>
      </c>
      <c r="L33" s="37">
        <v>0</v>
      </c>
      <c r="M33" s="44">
        <f t="shared" si="1"/>
        <v>0</v>
      </c>
      <c r="N33" s="32">
        <f>30*8*6</f>
        <v>1440</v>
      </c>
      <c r="O33" s="33">
        <v>0</v>
      </c>
      <c r="P33" s="45">
        <f t="shared" si="2"/>
        <v>0</v>
      </c>
      <c r="Q33" s="46">
        <f t="shared" si="3"/>
        <v>0</v>
      </c>
      <c r="R33" s="15">
        <v>0</v>
      </c>
      <c r="S33" s="16">
        <v>0</v>
      </c>
      <c r="T33" s="47">
        <f t="shared" si="4"/>
        <v>0</v>
      </c>
      <c r="U33" s="47">
        <f t="shared" si="5"/>
        <v>0</v>
      </c>
      <c r="V33" s="92">
        <f t="shared" si="6"/>
        <v>0</v>
      </c>
    </row>
    <row r="34" spans="4:23" ht="14.5" customHeight="1" thickBot="1" x14ac:dyDescent="0.4">
      <c r="F34" s="50">
        <v>45778</v>
      </c>
      <c r="G34" s="40">
        <v>9</v>
      </c>
      <c r="H34" s="64">
        <v>9</v>
      </c>
      <c r="I34" s="64"/>
      <c r="J34" s="40">
        <v>9</v>
      </c>
      <c r="K34" s="40">
        <f t="shared" si="0"/>
        <v>27</v>
      </c>
      <c r="L34" s="39">
        <v>0</v>
      </c>
      <c r="M34" s="51">
        <f t="shared" si="1"/>
        <v>0</v>
      </c>
      <c r="N34" s="34">
        <f>31*8*6</f>
        <v>1488</v>
      </c>
      <c r="O34" s="35">
        <v>0</v>
      </c>
      <c r="P34" s="52">
        <f t="shared" si="2"/>
        <v>0</v>
      </c>
      <c r="Q34" s="53">
        <f t="shared" si="3"/>
        <v>0</v>
      </c>
      <c r="R34" s="22">
        <v>0</v>
      </c>
      <c r="S34" s="23">
        <v>0</v>
      </c>
      <c r="T34" s="54">
        <f t="shared" si="4"/>
        <v>0</v>
      </c>
      <c r="U34" s="54">
        <f t="shared" si="5"/>
        <v>0</v>
      </c>
      <c r="V34" s="55">
        <f t="shared" si="6"/>
        <v>0</v>
      </c>
    </row>
    <row r="35" spans="4:23" ht="14.5" customHeight="1" thickBot="1" x14ac:dyDescent="0.4">
      <c r="F35" s="67" t="s">
        <v>29</v>
      </c>
      <c r="G35" s="68"/>
      <c r="H35" s="68"/>
      <c r="I35" s="68"/>
      <c r="J35" s="68"/>
      <c r="K35" s="69"/>
      <c r="L35" s="57"/>
      <c r="M35" s="58">
        <f>SUM(M11:M34)</f>
        <v>0</v>
      </c>
      <c r="N35" s="56"/>
      <c r="O35" s="59"/>
      <c r="P35" s="59">
        <f t="shared" ref="P35:V35" si="7">SUM(P11:P34)</f>
        <v>0</v>
      </c>
      <c r="Q35" s="59">
        <f t="shared" si="7"/>
        <v>0</v>
      </c>
      <c r="R35" s="59">
        <f t="shared" si="7"/>
        <v>0</v>
      </c>
      <c r="S35" s="59">
        <f t="shared" si="7"/>
        <v>0</v>
      </c>
      <c r="T35" s="59">
        <f t="shared" si="7"/>
        <v>0</v>
      </c>
      <c r="U35" s="59">
        <f t="shared" si="7"/>
        <v>0</v>
      </c>
      <c r="V35" s="60">
        <f t="shared" si="7"/>
        <v>0</v>
      </c>
    </row>
    <row r="36" spans="4:23" ht="14.5" customHeight="1" x14ac:dyDescent="0.35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2"/>
    </row>
    <row r="37" spans="4:23" ht="14.5" hidden="1" customHeight="1" x14ac:dyDescent="0.35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2"/>
    </row>
    <row r="38" spans="4:23" ht="14.5" hidden="1" customHeight="1" x14ac:dyDescent="0.35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2"/>
    </row>
    <row r="39" spans="4:23" ht="26" customHeight="1" thickBot="1" x14ac:dyDescent="0.4">
      <c r="D39" s="1"/>
      <c r="E39" s="1"/>
      <c r="F39" s="43" t="s">
        <v>19</v>
      </c>
      <c r="G39" s="83" t="s">
        <v>20</v>
      </c>
      <c r="H39" s="84"/>
      <c r="I39" s="84"/>
      <c r="J39" s="84"/>
      <c r="K39" s="84"/>
      <c r="L39" s="84"/>
      <c r="M39" s="84"/>
      <c r="N39" s="85"/>
      <c r="O39" s="11" t="s">
        <v>21</v>
      </c>
      <c r="P39" s="11"/>
      <c r="Q39" s="11"/>
      <c r="R39" s="11"/>
      <c r="S39" s="11"/>
      <c r="T39" s="11"/>
      <c r="U39" s="11"/>
      <c r="V39" s="11"/>
      <c r="W39" s="11"/>
    </row>
    <row r="40" spans="4:23" ht="55" customHeight="1" x14ac:dyDescent="0.35">
      <c r="D40" s="1"/>
      <c r="E40" s="9"/>
      <c r="F40" s="86" t="s">
        <v>26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1"/>
    </row>
    <row r="41" spans="4:23" ht="58" customHeight="1" x14ac:dyDescent="0.35">
      <c r="D41" s="1"/>
      <c r="E41" s="1"/>
      <c r="F41" s="87" t="s">
        <v>28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11"/>
    </row>
    <row r="42" spans="4:23" ht="26.5" customHeight="1" x14ac:dyDescent="0.35">
      <c r="D42" s="1"/>
      <c r="E42" s="1"/>
      <c r="F42" s="87" t="s">
        <v>27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1"/>
    </row>
    <row r="43" spans="4:23" ht="46" customHeight="1" x14ac:dyDescent="0.35"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 t="s">
        <v>1</v>
      </c>
      <c r="T43" s="6"/>
      <c r="U43" s="6"/>
      <c r="V43" s="1"/>
      <c r="W43" s="1"/>
    </row>
    <row r="44" spans="4:23" ht="14.5" customHeight="1" x14ac:dyDescent="0.35">
      <c r="D44" s="1"/>
      <c r="E44" s="7" t="s">
        <v>3</v>
      </c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4" t="s">
        <v>22</v>
      </c>
      <c r="T44" s="1"/>
      <c r="U44" s="1"/>
      <c r="V44" s="1"/>
      <c r="W44" s="1"/>
    </row>
    <row r="45" spans="4:23" ht="14.5" customHeight="1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4:23" ht="14.5" customHeight="1" x14ac:dyDescent="0.3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8"/>
    </row>
    <row r="47" spans="4:23" ht="14.5" customHeight="1" x14ac:dyDescent="0.3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4:23" ht="14.5" customHeight="1" x14ac:dyDescent="0.3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6:22" ht="14.5" customHeight="1" x14ac:dyDescent="0.3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sheetProtection sheet="1" formatCells="0" formatColumns="0" formatRows="0"/>
  <mergeCells count="52">
    <mergeCell ref="G39:N39"/>
    <mergeCell ref="F40:V40"/>
    <mergeCell ref="F41:V41"/>
    <mergeCell ref="F42:V42"/>
    <mergeCell ref="M5:M9"/>
    <mergeCell ref="P5:P9"/>
    <mergeCell ref="F5:F9"/>
    <mergeCell ref="J5:J9"/>
    <mergeCell ref="N5:N9"/>
    <mergeCell ref="L5:L9"/>
    <mergeCell ref="G5:G9"/>
    <mergeCell ref="H14:I14"/>
    <mergeCell ref="H12:I12"/>
    <mergeCell ref="H11:I11"/>
    <mergeCell ref="H13:I13"/>
    <mergeCell ref="H18:I18"/>
    <mergeCell ref="W10:X10"/>
    <mergeCell ref="H10:I10"/>
    <mergeCell ref="H26:I26"/>
    <mergeCell ref="H24:I24"/>
    <mergeCell ref="H23:I23"/>
    <mergeCell ref="H25:I25"/>
    <mergeCell ref="H15:I15"/>
    <mergeCell ref="H17:I17"/>
    <mergeCell ref="H22:I22"/>
    <mergeCell ref="H20:I20"/>
    <mergeCell ref="H19:I19"/>
    <mergeCell ref="H21:I21"/>
    <mergeCell ref="H5:I9"/>
    <mergeCell ref="H31:I31"/>
    <mergeCell ref="H30:I30"/>
    <mergeCell ref="V5:V9"/>
    <mergeCell ref="R5:R9"/>
    <mergeCell ref="S5:S9"/>
    <mergeCell ref="T5:T9"/>
    <mergeCell ref="U5:U9"/>
    <mergeCell ref="H28:I28"/>
    <mergeCell ref="H27:I27"/>
    <mergeCell ref="H29:I29"/>
    <mergeCell ref="F35:K35"/>
    <mergeCell ref="H1:I1"/>
    <mergeCell ref="H4:I4"/>
    <mergeCell ref="I2:R2"/>
    <mergeCell ref="K5:K9"/>
    <mergeCell ref="Q5:Q9"/>
    <mergeCell ref="O5:O9"/>
    <mergeCell ref="I3:U3"/>
    <mergeCell ref="S2:U2"/>
    <mergeCell ref="H16:I16"/>
    <mergeCell ref="H34:I34"/>
    <mergeCell ref="H33:I33"/>
    <mergeCell ref="H32:I3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2023-04-05T10:05:56Z</cp:lastPrinted>
  <dcterms:created xsi:type="dcterms:W3CDTF">2017-03-23T08:38:31Z</dcterms:created>
  <dcterms:modified xsi:type="dcterms:W3CDTF">2023-04-05T10:06:00Z</dcterms:modified>
</cp:coreProperties>
</file>