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AA37E01-DCB6-4232-A8AF-5889D545EBCC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ANALIZA I PROGNOZA" sheetId="1" r:id="rId1"/>
    <sheet name="DO OFERTOWANIA" sheetId="2" r:id="rId2"/>
  </sheets>
  <calcPr calcId="162913"/>
</workbook>
</file>

<file path=xl/calcChain.xml><?xml version="1.0" encoding="utf-8"?>
<calcChain xmlns="http://schemas.openxmlformats.org/spreadsheetml/2006/main">
  <c r="O6" i="1" l="1"/>
  <c r="O9" i="1"/>
  <c r="O10" i="1"/>
  <c r="O14" i="1"/>
  <c r="O17" i="1"/>
  <c r="O18" i="1"/>
  <c r="O22" i="1"/>
  <c r="O25" i="1"/>
  <c r="O26" i="1"/>
  <c r="O31" i="1"/>
  <c r="O34" i="1"/>
  <c r="O35" i="1"/>
  <c r="O39" i="1"/>
  <c r="O42" i="1"/>
  <c r="O43" i="1"/>
  <c r="O47" i="1"/>
  <c r="O50" i="1"/>
  <c r="O51" i="1"/>
  <c r="N6" i="1"/>
  <c r="N7" i="1"/>
  <c r="O7" i="1" s="1"/>
  <c r="N8" i="1"/>
  <c r="O8" i="1" s="1"/>
  <c r="N9" i="1"/>
  <c r="N10" i="1"/>
  <c r="N11" i="1"/>
  <c r="O11" i="1" s="1"/>
  <c r="N12" i="1"/>
  <c r="O12" i="1" s="1"/>
  <c r="N13" i="1"/>
  <c r="O13" i="1" s="1"/>
  <c r="N14" i="1"/>
  <c r="N15" i="1"/>
  <c r="O15" i="1" s="1"/>
  <c r="N16" i="1"/>
  <c r="O16" i="1" s="1"/>
  <c r="N17" i="1"/>
  <c r="N18" i="1"/>
  <c r="N19" i="1"/>
  <c r="O19" i="1" s="1"/>
  <c r="N20" i="1"/>
  <c r="O20" i="1" s="1"/>
  <c r="N21" i="1"/>
  <c r="O21" i="1" s="1"/>
  <c r="N22" i="1"/>
  <c r="N23" i="1"/>
  <c r="O23" i="1" s="1"/>
  <c r="N24" i="1"/>
  <c r="O24" i="1" s="1"/>
  <c r="N25" i="1"/>
  <c r="N26" i="1"/>
  <c r="N28" i="1"/>
  <c r="O28" i="1" s="1"/>
  <c r="N29" i="1"/>
  <c r="O29" i="1" s="1"/>
  <c r="N30" i="1"/>
  <c r="O30" i="1" s="1"/>
  <c r="N31" i="1"/>
  <c r="N32" i="1"/>
  <c r="O32" i="1" s="1"/>
  <c r="O33" i="1"/>
  <c r="N34" i="1"/>
  <c r="N35" i="1"/>
  <c r="N36" i="1"/>
  <c r="O36" i="1" s="1"/>
  <c r="N37" i="1"/>
  <c r="O37" i="1" s="1"/>
  <c r="N38" i="1"/>
  <c r="O38" i="1" s="1"/>
  <c r="N39" i="1"/>
  <c r="N40" i="1"/>
  <c r="O40" i="1" s="1"/>
  <c r="N41" i="1"/>
  <c r="O41" i="1" s="1"/>
  <c r="N42" i="1"/>
  <c r="N43" i="1"/>
  <c r="N44" i="1"/>
  <c r="O44" i="1" s="1"/>
  <c r="N45" i="1"/>
  <c r="O45" i="1" s="1"/>
  <c r="N46" i="1"/>
  <c r="O46" i="1" s="1"/>
  <c r="N47" i="1"/>
  <c r="N48" i="1"/>
  <c r="O48" i="1" s="1"/>
  <c r="N49" i="1"/>
  <c r="O49" i="1" s="1"/>
  <c r="N50" i="1"/>
  <c r="N51" i="1"/>
  <c r="N52" i="1"/>
  <c r="O52" i="1" s="1"/>
  <c r="N27" i="1"/>
  <c r="O27" i="1" s="1"/>
  <c r="L15" i="1"/>
  <c r="L11" i="1"/>
  <c r="L13" i="1"/>
  <c r="L39" i="1"/>
  <c r="L12" i="1"/>
  <c r="L10" i="1"/>
  <c r="L18" i="1"/>
  <c r="L16" i="1"/>
  <c r="L48" i="1"/>
  <c r="L21" i="1"/>
  <c r="L41" i="1"/>
  <c r="L22" i="1"/>
  <c r="L44" i="1"/>
  <c r="L46" i="1"/>
  <c r="L7" i="1"/>
  <c r="L27" i="1"/>
  <c r="L53" i="1" s="1"/>
  <c r="L9" i="1"/>
  <c r="L37" i="1"/>
  <c r="L14" i="1"/>
  <c r="L36" i="1"/>
  <c r="L30" i="1"/>
  <c r="L32" i="1"/>
  <c r="L31" i="1"/>
  <c r="L29" i="1"/>
  <c r="L28" i="1"/>
  <c r="L52" i="1"/>
  <c r="L42" i="1"/>
  <c r="L45" i="1"/>
  <c r="L47" i="1"/>
  <c r="L49" i="1"/>
  <c r="L34" i="1"/>
  <c r="L25" i="1"/>
  <c r="L26" i="1"/>
  <c r="L23" i="1"/>
  <c r="L20" i="1"/>
  <c r="H11" i="1"/>
  <c r="H51" i="1"/>
  <c r="H50" i="1"/>
  <c r="H52" i="1"/>
  <c r="H43" i="1"/>
  <c r="H40" i="1"/>
  <c r="H39" i="1"/>
  <c r="H38" i="1"/>
  <c r="H37" i="1"/>
  <c r="H36" i="1"/>
  <c r="H35" i="1"/>
  <c r="H33" i="1"/>
  <c r="H32" i="1"/>
  <c r="H31" i="1"/>
  <c r="H30" i="1"/>
  <c r="H29" i="1"/>
  <c r="H28" i="1"/>
  <c r="H24" i="1"/>
  <c r="H20" i="1"/>
  <c r="H19" i="1"/>
  <c r="H18" i="1"/>
  <c r="H17" i="1"/>
  <c r="H16" i="1"/>
  <c r="H14" i="1"/>
  <c r="H13" i="1"/>
  <c r="H12" i="1"/>
  <c r="H10" i="1"/>
  <c r="H9" i="1"/>
  <c r="H8" i="1"/>
  <c r="H7" i="1"/>
  <c r="H6" i="1"/>
  <c r="O53" i="1" l="1"/>
  <c r="O54" i="1" s="1"/>
</calcChain>
</file>

<file path=xl/sharedStrings.xml><?xml version="1.0" encoding="utf-8"?>
<sst xmlns="http://schemas.openxmlformats.org/spreadsheetml/2006/main" count="209" uniqueCount="65">
  <si>
    <t>INDEKS</t>
  </si>
  <si>
    <t>NAZWA TOWARU</t>
  </si>
  <si>
    <t>WARTOŚĆ [ZŁ]</t>
  </si>
  <si>
    <t>REALIZACJA [ZŁ]</t>
  </si>
  <si>
    <t>PLUS 10 %</t>
  </si>
  <si>
    <t>CENA [ZŁ]</t>
  </si>
  <si>
    <t>J. M.</t>
  </si>
  <si>
    <t>ILOŚĆ W UMOWIE</t>
  </si>
  <si>
    <t xml:space="preserve">REALIZACJA </t>
  </si>
  <si>
    <t>REALIZACJA</t>
  </si>
  <si>
    <t>PLAN NA 2019 [SZT.]</t>
  </si>
  <si>
    <t>MANSZETY I PŁOZY</t>
  </si>
  <si>
    <t>MANSZETA TYPU "N", 100 X 150 (112 X 165 X 75), MATERIAŁ EPDM, 2 SZT. OPASEK ZACISKOWYCH ZE STALI NIERDZEWNEJ</t>
  </si>
  <si>
    <t>MANSZETA TYPU "N", 100 X 200 (112 X 225 X 75), MATERIAŁ EPDM, 2 SZT. OPASEK ZACISKOWYCH ZE STALI NIERDZEWNEJ</t>
  </si>
  <si>
    <t>MANSZETA TYPU "N", 100 X 250 (112 X 275 X 75), MATERIAŁ EPDM, 2 SZT. OPASEK ZACISKOWYCH ZE STALI NIERDZEWNEJ</t>
  </si>
  <si>
    <t>MANSZETA TYPU "N", 125 X 200 (131 X 225 X 75), MATERIAŁ EPDM, 2 SZT. OPASEK ZACISKOWYCH ZE STALI NIERDZEWNEJ</t>
  </si>
  <si>
    <t>MANSZETA TYPU "N", 125 X 250 (131 X 275 X 75), MATERIAŁ EPDM, 2 SZT. OPASEK ZACISKOWYCH ZE STALI NIERDZEWNEJ</t>
  </si>
  <si>
    <t>MANSZETA TYPU "N", 150 X 200 (162 X 225 X 75), MATERIAŁ EPDM, 2 SZT. OPASEK ZACISKOWYCH ZE STALI NIERDZEWNEJ</t>
  </si>
  <si>
    <t>MANSZETA TYPU "N", 150 X 250 (162 X 275 X 75), MATERIAŁ EPDM, 2 SZT. OPASEK ZACISKOWYCH ZE STALI NIERDZEWNEJ</t>
  </si>
  <si>
    <t>MANSZETA TYPU "N", 150 X 300 (162 X 330 X 75), MATERIAŁ EPDM, 2 SZT. OPASEK ZACISKOWYCH ZE STALI NIERDZEWNEJ</t>
  </si>
  <si>
    <t>MANSZETA TYPU "N", 200 X 250 (225 X 275 X 75), MATERIAŁ EPDM, 2 SZT. OPASEK ZACISKOWYCH ZE STALI NIERDZEWNEJ</t>
  </si>
  <si>
    <t>MANSZETA TYPU "N", 200 X 350 (225 X 362 X 75), MATERIAŁ EPDM, 2 SZT. OPASEK ZACISKOWYCH ZE STALI NIERDZEWNEJ</t>
  </si>
  <si>
    <t>MANSZETA TYPU "N", 240 X 400 (252 X 415 X 75), MATERIAŁ EPDM, 2 SZT. OPASEK ZACISKOWYCH ZE STALI NIERDZEWNEJ</t>
  </si>
  <si>
    <t>MANSZETA TYPU "N", 250 X 350 (275 X 362 X 75), MATERIAŁ EPDM, 2 SZT. OPASEK ZACISKOWYCH ZE STALI NIERDZEWNEJ</t>
  </si>
  <si>
    <t>MANSZETA TYPU "N", 300 X 400 (325 X 415 X 75), MATERIAŁ EPDM, 2 SZT. OPASEK ZACISKOWYCH ZE STALI NIERDZEWNEJ</t>
  </si>
  <si>
    <t>MANSZETA TYPU "N", 300 X 500 (325 X 513 X 75), MATERIAŁ EPDM, 2 SZT. OPASEK ZACISKOWYCH ZE STALI NIERDZEWNEJ</t>
  </si>
  <si>
    <t>MANSZETA TYPU "U", 600 X 1080, MATERIAŁ EPDM, 2 SZT. OPASEK ZACISKOWYCH ZE STALI NIERDZEWNEJ</t>
  </si>
  <si>
    <t xml:space="preserve">PŁOZY TYPU "BR", DO MONTAŻU NA RURACH PRZEWODOWYCH, MATERIAŁ PE HD, O ZAKRESIE ŚREDNIC STOSOWANIA 112 - 121 MM, ILOŚĆ ELEMENTÓW 11, WYSOKOŚĆ PŁOZY 15 MM </t>
  </si>
  <si>
    <t xml:space="preserve">PŁOZY TYPU "BR", DO MONTAŻU NA RURACH PRZEWODOWYCH, MATERIAŁ PE HD, O ZAKRESIE ŚREDNIC STOSOWANIA 122 - 132 MM, ILOŚĆ ELEMENTÓW 12, WYSOKOŚĆ PŁOZY 15 MM  </t>
  </si>
  <si>
    <t>PŁOZY TYPU "BR", DO MONTAŻU NA RURACH PRZEWODOWYCH, MATERIAŁ PE HD, O ZAKRESIE ŚREDNIC STOSOWANIA 133 - 142 MM, ILOŚĆ ELEMENTÓW 13, WYSOKOŚĆ PŁOZY 25 MM</t>
  </si>
  <si>
    <t xml:space="preserve">PŁOZY TYPU "BR", DO MONTAŻU NA RURACH PRZEWODOWYCH, MATERIAŁ PE HD, O ZAKRESIE ŚREDNIC STOSOWANIA 143 - 152 MM, ILOŚĆ ELEMENTÓW 14, WYSOKOŚĆ PŁOZY 15 MM </t>
  </si>
  <si>
    <t xml:space="preserve">PŁOZY TYPU "BR", DO MONTAŻU NA RURACH PRZEWODOWYCH, MATERIAŁ PE HD, O ZAKRESIE ŚREDNIC STOSOWANIA 153 - 163 MM, ILOŚĆ ELEMENTÓW 15, WYSOKOŚĆ PŁOZY 15 MM </t>
  </si>
  <si>
    <t>PŁOZY TYPU "L", DO MONTAŻU NA RURACH PRZEWODOWYCH, MATERIAŁ PE HD, O ZAKRESIE ŚREDNIC STOSOWANIA 200 - 220 MM, ILOŚĆ ELEMENTÓW 10, WYSOKOŚĆ PŁOZY 40 MM, ŁĄCZENIE ŚRUBOWE WYKONANE Z NYLONU</t>
  </si>
  <si>
    <t>PŁOZY TYPU "L", DO MONTAŻU NA RURACH PRZEWODOWYCH, MATERIAŁ PE HD, O ZAKRESIE ŚREDNIC STOSOWANIA 221 - 240 MM, ILOŚĆ ELEMENTÓW 11, WYSOKOŚĆ PŁOZY 24 MM, ŁĄCZENIE ŚRUBOWE WYKONANE Z NYLONU</t>
  </si>
  <si>
    <t>PŁOZY TYPU "L", DO MONTAŻU NA RURACH PRZEWODOWYCH, MATERIAŁ PE HD, O ZAKRESIE ŚREDNIC STOSOWANIA 241 - 260 MM, ILOŚĆ ELEMENTÓW 12 , WYSOKOŚĆ PŁOZY 40 MM, ŁĄCZENIE ŚRUBOWE WYKONANIE Z NYLONU</t>
  </si>
  <si>
    <t>PŁOZY TYPU "L", DO MONTAŻU NA RURACH PRZEWODOWYCH, MATERIAŁ PE HD, O ZAKRESIE ŚREDNIC STOSOWANIA 301 - 320 MM, ILOŚĆ ELEMENTÓW 15, WYSOKOŚĆ PŁOZY 24 MM, ŁĄCZENIE ŚRUBOWE WYKONANIE Z NYLONU</t>
  </si>
  <si>
    <t>PŁOZY TYPU "R", DO MONTAŻU NA RURACH PRZEWODOWYCH, MATERIAŁ PE HD, O ZAKRESIE ŚREDNIC STOSOWANIA 160 - 190 MM, ILOŚĆ ELEMENTÓW 4, WYSOKOŚĆ PŁOZY 28 MM, 2 SZT. TAŚMY ZE STALI KWASOODPORNEJ</t>
  </si>
  <si>
    <t>PŁOZY TYPU "R", DO MONTAŻU NA RURACH PRZEWODOWYCH, MATERIAŁ PE HD, O ZAKRESIE ŚREDNIC STOSOWANIA 226 - 255 MM, ILOŚĆ ELEMENTÓW 6, WYSOKOŚĆ PŁOZY 42 MM, 2 SZT. TAŚMY ZE STALI KWASOODPORNEJ</t>
  </si>
  <si>
    <t>PŁOZY TYPU "R", DO MONTAŻU NA RURACH PRZEWODOWYCH, MATERIAŁ PE HD, O ZAKRESIE ŚREDNIC STOSOWANIA 291 - 325 MM, ILOŚĆ ELEMENTÓW 8, WYSOKOŚĆ PŁOZY 42 MM, 2 SZT. TAŚMY ZE STALI KWASOODPORNEJ</t>
  </si>
  <si>
    <t>PŁOZY TYPU ,,R'', DO MONTAŻU NA RURACH PRZEWODOWYCH, MATERIAŁ PE HD, O ZAKRESIE ŚREDNIC STOSOWANIA 192 - 225 MM, ILOŚĆ ELEMENTÓW 5, WYSOKOŚĆ PŁOZY 28 MM,  2 SZT. TAŚMY ZE STALI KWASOODPORNEJ</t>
  </si>
  <si>
    <t>PŁOZY TYPU "ZR", DO MONTAŻU NA RURACH PRZEWODOWYCH, MATERIAŁ PE HD, O ZAKRESIE ŚREDNIC STOSOWANIA 596 - 637 MM, ILOŚĆ ELEMENTÓW 15, WYSOKOŚĆ PŁOZY 35 MM</t>
  </si>
  <si>
    <t>PŁOZY TYPU "ZR", DO MONTAŻU NA RURACH PRZEWODOWYCH, MATERIAŁ PE HD, O ZAKRESIE ŚREDNIC STOSOWANIA 680 - 721 MM, ILOŚĆ ELEMENTÓW 17, WYSOKOŚĆ PŁOZY 35 MM</t>
  </si>
  <si>
    <t>EZP/95/2017</t>
  </si>
  <si>
    <t>EZP/57/2018</t>
  </si>
  <si>
    <t>MANSZETA TYPU "N", 200 X 300 (225 X 330 X 75), MATERIAŁ EPDM, 2 SZT. OPASEK ZACISKOWYCH ZE STALI NIERDZEWNEJ</t>
  </si>
  <si>
    <t>Szt.</t>
  </si>
  <si>
    <t>Kpl.</t>
  </si>
  <si>
    <t>PŁOZY TYPU "R'',  DO MONTAŻU NA RURACH PRZEWODOWYCH, MATERIAŁ PE HD, O ZAKRESIE ŚREDNIC STOSOWANIA POWYŻEJ 420 MM, ILOŚĆ ELEMENTÓW 11, WYSOKOŚĆ PŁOZY 28 MM,  2 SZT. TAŚMY ZE STALI KWASOODPORNEJ</t>
  </si>
  <si>
    <t>MANSZETA TYPU "N", 400 X 500 (410 X 513 X 75), MATERIAŁ EPDM, 2 SZT. OPASEK ZACISKOWYCH ZE STALI NIERDZEWNEJ</t>
  </si>
  <si>
    <t>PŁOZY TYPU "R", DO MONTAŻU NA RURACH PRZEWODOWYCH, MATERIAŁ PE HD, O ZAKRESIE ŚREDNIC STOSOWANIA 226 - 255 MM, ILOŚĆ ELEMENTÓW 6, WYSOKOŚĆ PŁOZY 58 MM, 2 SZT. TAŚMY ZE STALI KWASOODPORNEJ</t>
  </si>
  <si>
    <t>MANSZETA TYPU "N", 400 X 600 (410 X 615 X 75), MATERIAŁ EPDM, 2 SZT. OPASEK ZACISKOWYCH ZE STALI NIERDZEWNEJ</t>
  </si>
  <si>
    <t>PŁOZY TYPU "R", DO MONTAŻU NA RURACH PRZEWODOWYCH, MATERIAŁ PE HD, O ZAKRESIE ŚREDNIC STOSOWANIA 291 - 325 MM, ILOŚĆ ELEMENTÓW 8, WYSOKOŚĆ PŁOZY 72 MM, 2 SZT. TAŚMY ZE STALI KWASOODPORNEJ</t>
  </si>
  <si>
    <t>PŁOZY TYPU "R", DO MONTAŻU NA RURACH PRZEWODOWYCH, MATERIAŁ PE HD, O ZAKRESIE ŚREDNIC STOSOWANIA 391 - 420 MM, ILOŚĆ ELEMENTÓW 10, WYSOKOŚĆ PŁOZY 72 MM, 2 SZT. TAŚMY ZE STALI KWASOODPORNEJ</t>
  </si>
  <si>
    <t>PŁOZY TYPU "R", DO MONTAŻU NA RURACH PRZEWODOWYCH, MATERIAŁ PE HD, O ZAKRESIE ŚREDNIC STOSOWANIA 291 - 325 MM, ILOŚĆ ELEMENTÓW 8, WYSOKOŚĆ PŁOZY 28 MM, 2 SZT. TAŚMY ZE STALI KWASOODPORNEJ</t>
  </si>
  <si>
    <t>PŁOZY TYPU "R", DO MONTAŻU NA RURACH PRZEWODOWYCH, MATERIAŁ PE HD, O ZAKRESIE ŚREDNIC STOSOWANIA 356 - 390 MM, ILOŚĆ ELEMENTÓW 10, WYSOKOŚĆ PŁOZY 28 MM, 2 SZT. TAŚMY ZE STALI KWASOODPORNEJ</t>
  </si>
  <si>
    <t>PŁOZY TYPU "R", DO MONTAŻU NA RURACH PRZEWODOWYCH, MATERIAŁ PE HD, O ZAKRESIE ŚREDNIC STOSOWANIA 391 - 420 MM, ILOŚĆ ELEMENTÓW 11, WYSOKOŚĆ PŁOZY 28 MM, 2 SZT. TAŚMY ZE STALI KWASOODPORNEJ</t>
  </si>
  <si>
    <t>PŁOZY TYPU "ZR", DO MONTAŻU NA RURACH PRZEWODOWYCH, MATERIAŁ PE HD, O ZAKRESIE ŚREDNIC STOSOWANIA 428 - 469 MM, ILOŚĆ ELEMENTÓW 11, WYSOKOŚĆ PŁOZY 35 MM</t>
  </si>
  <si>
    <t>PŁOZY TYPU "L", DO MONTAŻU NA RURACH PRZEWODOWYCH, MATERIAŁ PE HD, O ZAKRESIE ŚREDNIC STOSOWANIA 200 - 220 MM, ILOŚĆ ELEMENTÓW 10, WYSOKOŚĆ PŁOZY 24 MM, ŁĄCZENIE ŚRUBOWE WYKONANE Z NYLONU</t>
  </si>
  <si>
    <t>PŁOZA DYSTANSOWA TYPU R, PŁOZY Z ROLKAMI NA POWIERZCHNI TRĄCEJ, WYSOKOŚĆ PŁOZY Z ROLKAMI 42 MM, KOMPLET SKŁADAJĄCY SIĘ Z 4 ELEMENTÓW PLUS 2 TAŚMY SPINAJĄCE WYKONANE ZE STALI KWASOODPORNEJ, DLA RURY OSŁONOWEJ Z ZAKRESU 160-190 MM, TEMPERATURA PRACY -20OC DO +80 OC, MAX OBCIĄŻENIE OBWODU 400 KG.</t>
  </si>
  <si>
    <t>PŁOZA DYSTANSOWA TYPU R, PŁOZY Z ROLKAMI NA POWIERZCHNI TRĄCEJ, WYSOKOŚĆ PŁOZY Z ROLKAMI 42 MM, KOMPLET SKŁADAJĄCY SIĘ Z 5 ELEMENTÓW PLUS 2 TAŚMY SPINAJĄCE WYKONANE ZE STALI KWASOODPORNEJ, DLA RURY OSŁONOWEJ Z ZAKRESU 192-225 MM, TEMPERATURA PRACY -20OC DO +80 OC, MAX OBCIĄŻENIE OBWODU 400 KG.</t>
  </si>
  <si>
    <t xml:space="preserve">MANSZETA TYPU "N". 240 X 300 (252 X 330 X 75), MATERIAŁ EPDM, 2 SZT. OPASEK ZACISKOWYCH ZE STALI NIERDZEWNEJ </t>
  </si>
  <si>
    <t>PŁOZA TYPU R28 PE-HD DLA RURY O DZ 226-255MM (6 ELEMENTÓW) WYPOSAŻONA W ROLKI NA POWIERZCHNI TRĄCEJ ORAZ TAŚMĘ MOCUJĄCĄ ZE STALI NIERDZEWNEJ KWASOODPORNEJ, MAKSYMALNE STATYCZNE OBCIĄŻENIE OBWODU 3000N, TEMP. PRACY OD -20 DO +80, SZROKOŚĆ: 145MM, WYS: 28MM</t>
  </si>
  <si>
    <t>WYCENA WG EZP/57/2018 [ZŁ]</t>
  </si>
  <si>
    <t xml:space="preserve">TOWAR WYCOFANY Z PRODUKCJI: PŁOZY TYPU "E", WYSOKOŚĆ PŁOZY 25 MM, ILOŚĆ ELEMENTÓW 7 </t>
  </si>
  <si>
    <t>CENA NETTO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</si>
</sst>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3" fontId="3" fillId="0" borderId="0" xfId="0" applyNumberFormat="1" applyFont="1" applyAlignment="1">
      <alignment horizontal="center"/>
    </xf>
    <xf numFmtId="4" fontId="3" fillId="7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6" borderId="1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5" borderId="21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0" fillId="6" borderId="5" xfId="0" applyNumberFormat="1" applyFill="1" applyBorder="1" applyAlignment="1">
      <alignment horizontal="center" vertical="center"/>
    </xf>
    <xf numFmtId="4" fontId="0" fillId="6" borderId="10" xfId="0" applyNumberFormat="1" applyFill="1" applyBorder="1" applyAlignment="1">
      <alignment horizontal="center" vertical="center"/>
    </xf>
    <xf numFmtId="4" fontId="0" fillId="6" borderId="12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8" fillId="0" borderId="0" xfId="0" applyFont="1"/>
    <xf numFmtId="4" fontId="4" fillId="9" borderId="14" xfId="0" applyNumberFormat="1" applyFont="1" applyFill="1" applyBorder="1" applyAlignment="1">
      <alignment horizontal="center"/>
    </xf>
    <xf numFmtId="4" fontId="6" fillId="5" borderId="6" xfId="0" applyNumberFormat="1" applyFont="1" applyFill="1" applyBorder="1" applyAlignment="1">
      <alignment horizontal="center"/>
    </xf>
    <xf numFmtId="0" fontId="0" fillId="6" borderId="0" xfId="0" applyFill="1"/>
    <xf numFmtId="0" fontId="5" fillId="5" borderId="1" xfId="0" applyFont="1" applyFill="1" applyBorder="1" applyAlignment="1">
      <alignment horizontal="center" vertical="center" wrapText="1"/>
    </xf>
    <xf numFmtId="0" fontId="1" fillId="6" borderId="5" xfId="1" applyFont="1" applyFill="1" applyBorder="1" applyAlignment="1">
      <alignment horizontal="center" vertical="center"/>
    </xf>
    <xf numFmtId="0" fontId="1" fillId="6" borderId="10" xfId="1" applyFon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4" fontId="0" fillId="6" borderId="23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4" fontId="0" fillId="6" borderId="22" xfId="0" applyNumberFormat="1" applyFill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4" fontId="0" fillId="6" borderId="24" xfId="0" applyNumberFormat="1" applyFill="1" applyBorder="1" applyAlignment="1">
      <alignment horizontal="center" vertical="center"/>
    </xf>
    <xf numFmtId="4" fontId="0" fillId="6" borderId="3" xfId="0" applyNumberFormat="1" applyFill="1" applyBorder="1" applyAlignment="1">
      <alignment horizontal="center" vertical="center"/>
    </xf>
    <xf numFmtId="4" fontId="0" fillId="6" borderId="11" xfId="0" applyNumberFormat="1" applyFill="1" applyBorder="1" applyAlignment="1">
      <alignment horizontal="center" vertical="center"/>
    </xf>
    <xf numFmtId="4" fontId="0" fillId="6" borderId="13" xfId="0" applyNumberFormat="1" applyFill="1" applyBorder="1" applyAlignment="1">
      <alignment horizontal="center" vertical="center"/>
    </xf>
    <xf numFmtId="4" fontId="7" fillId="6" borderId="25" xfId="0" applyNumberFormat="1" applyFont="1" applyFill="1" applyBorder="1" applyAlignment="1">
      <alignment horizontal="center" vertical="center"/>
    </xf>
    <xf numFmtId="4" fontId="7" fillId="6" borderId="26" xfId="0" applyNumberFormat="1" applyFont="1" applyFill="1" applyBorder="1" applyAlignment="1">
      <alignment horizontal="center" vertical="center"/>
    </xf>
    <xf numFmtId="4" fontId="7" fillId="6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2" fillId="6" borderId="4" xfId="1" applyFill="1" applyBorder="1" applyAlignment="1">
      <alignment horizontal="center" vertical="center"/>
    </xf>
    <xf numFmtId="0" fontId="2" fillId="6" borderId="19" xfId="1" applyFill="1" applyBorder="1" applyAlignment="1">
      <alignment horizontal="center" vertical="center"/>
    </xf>
    <xf numFmtId="0" fontId="2" fillId="6" borderId="20" xfId="1" applyFill="1" applyBorder="1" applyAlignment="1">
      <alignment horizontal="center" vertical="center"/>
    </xf>
    <xf numFmtId="0" fontId="1" fillId="6" borderId="4" xfId="1" applyFont="1" applyFill="1" applyBorder="1" applyAlignment="1">
      <alignment horizontal="left" vertical="center" wrapText="1"/>
    </xf>
    <xf numFmtId="0" fontId="0" fillId="6" borderId="19" xfId="0" applyFill="1" applyBorder="1" applyAlignment="1">
      <alignment vertical="center" wrapText="1"/>
    </xf>
    <xf numFmtId="0" fontId="1" fillId="6" borderId="19" xfId="1" applyFont="1" applyFill="1" applyBorder="1" applyAlignment="1">
      <alignment horizontal="left" vertical="center" wrapText="1"/>
    </xf>
    <xf numFmtId="0" fontId="1" fillId="6" borderId="20" xfId="1" applyFont="1" applyFill="1" applyBorder="1" applyAlignment="1">
      <alignment horizontal="left" vertical="center" wrapText="1"/>
    </xf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2" fillId="7" borderId="19" xfId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3" fontId="0" fillId="10" borderId="19" xfId="0" applyNumberFormat="1" applyFill="1" applyBorder="1" applyAlignment="1">
      <alignment horizontal="center" vertical="center"/>
    </xf>
    <xf numFmtId="3" fontId="0" fillId="10" borderId="20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vertical="center" wrapText="1"/>
    </xf>
    <xf numFmtId="0" fontId="0" fillId="7" borderId="10" xfId="0" applyFill="1" applyBorder="1" applyAlignment="1">
      <alignment horizontal="center" vertical="center"/>
    </xf>
    <xf numFmtId="3" fontId="0" fillId="10" borderId="4" xfId="0" applyNumberForma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4" fontId="0" fillId="7" borderId="22" xfId="0" applyNumberFormat="1" applyFill="1" applyBorder="1" applyAlignment="1">
      <alignment horizontal="center" vertical="center"/>
    </xf>
    <xf numFmtId="4" fontId="0" fillId="7" borderId="11" xfId="0" applyNumberForma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4" fontId="7" fillId="7" borderId="26" xfId="0" applyNumberFormat="1" applyFont="1" applyFill="1" applyBorder="1" applyAlignment="1">
      <alignment horizontal="center" vertical="center"/>
    </xf>
    <xf numFmtId="3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4" fontId="0" fillId="7" borderId="10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2" fillId="6" borderId="22" xfId="1" applyFill="1" applyBorder="1" applyAlignment="1">
      <alignment horizontal="center" vertical="center"/>
    </xf>
    <xf numFmtId="0" fontId="1" fillId="6" borderId="22" xfId="1" applyFont="1" applyFill="1" applyBorder="1" applyAlignment="1">
      <alignment horizontal="left" vertical="center" wrapText="1"/>
    </xf>
    <xf numFmtId="3" fontId="0" fillId="10" borderId="22" xfId="0" applyNumberFormat="1" applyFill="1" applyBorder="1" applyAlignment="1">
      <alignment horizontal="center" vertical="center"/>
    </xf>
    <xf numFmtId="0" fontId="1" fillId="6" borderId="22" xfId="1" applyFont="1" applyFill="1" applyBorder="1" applyAlignment="1">
      <alignment horizontal="center" vertical="center"/>
    </xf>
    <xf numFmtId="0" fontId="0" fillId="6" borderId="22" xfId="0" applyFill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4"/>
  <sheetViews>
    <sheetView zoomScaleNormal="100" workbookViewId="0"/>
  </sheetViews>
  <sheetFormatPr defaultRowHeight="15" x14ac:dyDescent="0.25"/>
  <cols>
    <col min="1" max="1" width="5" customWidth="1"/>
    <col min="3" max="3" width="102.85546875" customWidth="1"/>
    <col min="4" max="4" width="8.28515625" style="5" customWidth="1"/>
    <col min="5" max="5" width="11.42578125" customWidth="1"/>
    <col min="6" max="6" width="11.28515625" bestFit="1" customWidth="1"/>
    <col min="7" max="7" width="9.42578125" customWidth="1"/>
    <col min="8" max="8" width="11" customWidth="1"/>
    <col min="9" max="9" width="11.42578125" customWidth="1"/>
    <col min="10" max="10" width="11.28515625" bestFit="1" customWidth="1"/>
    <col min="11" max="11" width="9.28515625" customWidth="1"/>
    <col min="12" max="12" width="11.7109375" customWidth="1"/>
    <col min="13" max="13" width="9.28515625" style="5" customWidth="1"/>
    <col min="14" max="15" width="12.7109375" style="5" customWidth="1"/>
    <col min="16" max="16" width="13.85546875" customWidth="1"/>
  </cols>
  <sheetData>
    <row r="2" spans="1:15" ht="23.25" x14ac:dyDescent="0.35">
      <c r="B2" s="23" t="s">
        <v>11</v>
      </c>
    </row>
    <row r="3" spans="1:15" ht="15.75" thickBot="1" x14ac:dyDescent="0.3"/>
    <row r="4" spans="1:15" ht="15.75" customHeight="1" thickBot="1" x14ac:dyDescent="0.3">
      <c r="B4" s="74" t="s">
        <v>0</v>
      </c>
      <c r="C4" s="76" t="s">
        <v>1</v>
      </c>
      <c r="D4" s="74" t="s">
        <v>6</v>
      </c>
      <c r="E4" s="78" t="s">
        <v>42</v>
      </c>
      <c r="F4" s="79"/>
      <c r="G4" s="79"/>
      <c r="H4" s="80"/>
      <c r="I4" s="78" t="s">
        <v>43</v>
      </c>
      <c r="J4" s="79"/>
      <c r="K4" s="79"/>
      <c r="L4" s="80"/>
      <c r="M4" s="81" t="s">
        <v>10</v>
      </c>
      <c r="N4" s="83" t="s">
        <v>62</v>
      </c>
      <c r="O4" s="72" t="s">
        <v>2</v>
      </c>
    </row>
    <row r="5" spans="1:15" ht="30.75" thickBot="1" x14ac:dyDescent="0.3">
      <c r="B5" s="75"/>
      <c r="C5" s="77"/>
      <c r="D5" s="75"/>
      <c r="E5" s="9" t="s">
        <v>7</v>
      </c>
      <c r="F5" s="10" t="s">
        <v>8</v>
      </c>
      <c r="G5" s="11" t="s">
        <v>5</v>
      </c>
      <c r="H5" s="27" t="s">
        <v>3</v>
      </c>
      <c r="I5" s="9" t="s">
        <v>7</v>
      </c>
      <c r="J5" s="10" t="s">
        <v>9</v>
      </c>
      <c r="K5" s="11" t="s">
        <v>5</v>
      </c>
      <c r="L5" s="6" t="s">
        <v>3</v>
      </c>
      <c r="M5" s="82"/>
      <c r="N5" s="84"/>
      <c r="O5" s="73"/>
    </row>
    <row r="6" spans="1:15" ht="30" x14ac:dyDescent="0.25">
      <c r="A6" s="14"/>
      <c r="B6" s="46">
        <v>166796</v>
      </c>
      <c r="C6" s="49" t="s">
        <v>12</v>
      </c>
      <c r="D6" s="28" t="s">
        <v>45</v>
      </c>
      <c r="E6" s="53">
        <v>8</v>
      </c>
      <c r="F6" s="30">
        <v>12</v>
      </c>
      <c r="G6" s="31">
        <v>45.9</v>
      </c>
      <c r="H6" s="37">
        <f t="shared" ref="H6:H14" si="0">F6*G6</f>
        <v>550.79999999999995</v>
      </c>
      <c r="I6" s="43"/>
      <c r="J6" s="13"/>
      <c r="K6" s="19">
        <v>42.12</v>
      </c>
      <c r="L6" s="40"/>
      <c r="M6" s="62">
        <v>6</v>
      </c>
      <c r="N6" s="8">
        <f t="shared" ref="N6:N32" si="1">K6</f>
        <v>42.12</v>
      </c>
      <c r="O6" s="15">
        <f t="shared" ref="O6:O52" si="2">M6*N6</f>
        <v>252.71999999999997</v>
      </c>
    </row>
    <row r="7" spans="1:15" ht="30" x14ac:dyDescent="0.25">
      <c r="A7" s="14"/>
      <c r="B7" s="47">
        <v>168881</v>
      </c>
      <c r="C7" s="51" t="s">
        <v>13</v>
      </c>
      <c r="D7" s="29" t="s">
        <v>45</v>
      </c>
      <c r="E7" s="54">
        <v>10</v>
      </c>
      <c r="F7" s="32">
        <v>28</v>
      </c>
      <c r="G7" s="33">
        <v>42.62</v>
      </c>
      <c r="H7" s="38">
        <f t="shared" si="0"/>
        <v>1193.3599999999999</v>
      </c>
      <c r="I7" s="44">
        <v>20</v>
      </c>
      <c r="J7" s="12">
        <v>33</v>
      </c>
      <c r="K7" s="18">
        <v>44.46</v>
      </c>
      <c r="L7" s="41">
        <f>J7*K7</f>
        <v>1467.18</v>
      </c>
      <c r="M7" s="58">
        <v>30</v>
      </c>
      <c r="N7" s="4">
        <f t="shared" si="1"/>
        <v>44.46</v>
      </c>
      <c r="O7" s="16">
        <f t="shared" si="2"/>
        <v>1333.8</v>
      </c>
    </row>
    <row r="8" spans="1:15" ht="30" x14ac:dyDescent="0.25">
      <c r="A8" s="14"/>
      <c r="B8" s="47">
        <v>175502</v>
      </c>
      <c r="C8" s="51" t="s">
        <v>14</v>
      </c>
      <c r="D8" s="29" t="s">
        <v>45</v>
      </c>
      <c r="E8" s="54">
        <v>12</v>
      </c>
      <c r="F8" s="32">
        <v>16</v>
      </c>
      <c r="G8" s="33">
        <v>66.42</v>
      </c>
      <c r="H8" s="38">
        <f t="shared" si="0"/>
        <v>1062.72</v>
      </c>
      <c r="I8" s="44"/>
      <c r="J8" s="12"/>
      <c r="K8" s="18">
        <v>63.18</v>
      </c>
      <c r="L8" s="41"/>
      <c r="M8" s="58">
        <v>8</v>
      </c>
      <c r="N8" s="4">
        <f t="shared" si="1"/>
        <v>63.18</v>
      </c>
      <c r="O8" s="16">
        <f t="shared" si="2"/>
        <v>505.44</v>
      </c>
    </row>
    <row r="9" spans="1:15" ht="30" x14ac:dyDescent="0.25">
      <c r="A9" s="14"/>
      <c r="B9" s="47">
        <v>169502</v>
      </c>
      <c r="C9" s="51" t="s">
        <v>15</v>
      </c>
      <c r="D9" s="29" t="s">
        <v>45</v>
      </c>
      <c r="E9" s="54">
        <v>40</v>
      </c>
      <c r="F9" s="32">
        <v>16</v>
      </c>
      <c r="G9" s="33">
        <v>48.21</v>
      </c>
      <c r="H9" s="38">
        <f t="shared" si="0"/>
        <v>771.36</v>
      </c>
      <c r="I9" s="44">
        <v>30</v>
      </c>
      <c r="J9" s="12">
        <v>60</v>
      </c>
      <c r="K9" s="18">
        <v>49.14</v>
      </c>
      <c r="L9" s="41">
        <f t="shared" ref="L9:L16" si="3">J9*K9</f>
        <v>2948.4</v>
      </c>
      <c r="M9" s="58">
        <v>35</v>
      </c>
      <c r="N9" s="4">
        <f t="shared" si="1"/>
        <v>49.14</v>
      </c>
      <c r="O9" s="16">
        <f t="shared" si="2"/>
        <v>1719.9</v>
      </c>
    </row>
    <row r="10" spans="1:15" ht="30" x14ac:dyDescent="0.25">
      <c r="A10" s="14"/>
      <c r="B10" s="47">
        <v>165732</v>
      </c>
      <c r="C10" s="51" t="s">
        <v>16</v>
      </c>
      <c r="D10" s="29" t="s">
        <v>45</v>
      </c>
      <c r="E10" s="54">
        <v>18</v>
      </c>
      <c r="F10" s="32">
        <v>30</v>
      </c>
      <c r="G10" s="33">
        <v>61.99</v>
      </c>
      <c r="H10" s="38">
        <f t="shared" si="0"/>
        <v>1859.7</v>
      </c>
      <c r="I10" s="44">
        <v>30</v>
      </c>
      <c r="J10" s="12">
        <v>2</v>
      </c>
      <c r="K10" s="18">
        <v>63.18</v>
      </c>
      <c r="L10" s="41">
        <f t="shared" si="3"/>
        <v>126.36</v>
      </c>
      <c r="M10" s="58">
        <v>10</v>
      </c>
      <c r="N10" s="4">
        <f t="shared" si="1"/>
        <v>63.18</v>
      </c>
      <c r="O10" s="16">
        <f t="shared" si="2"/>
        <v>631.79999999999995</v>
      </c>
    </row>
    <row r="11" spans="1:15" ht="30" x14ac:dyDescent="0.25">
      <c r="A11" s="14"/>
      <c r="B11" s="47">
        <v>162252</v>
      </c>
      <c r="C11" s="50" t="s">
        <v>17</v>
      </c>
      <c r="D11" s="29" t="s">
        <v>45</v>
      </c>
      <c r="E11" s="54">
        <v>25</v>
      </c>
      <c r="F11" s="32">
        <v>20</v>
      </c>
      <c r="G11" s="34">
        <v>42.09</v>
      </c>
      <c r="H11" s="38">
        <f t="shared" si="0"/>
        <v>841.80000000000007</v>
      </c>
      <c r="I11" s="44">
        <v>30</v>
      </c>
      <c r="J11" s="12">
        <v>19</v>
      </c>
      <c r="K11" s="18">
        <v>42.9</v>
      </c>
      <c r="L11" s="41">
        <f t="shared" si="3"/>
        <v>815.1</v>
      </c>
      <c r="M11" s="58">
        <v>20</v>
      </c>
      <c r="N11" s="4">
        <f t="shared" si="1"/>
        <v>42.9</v>
      </c>
      <c r="O11" s="16">
        <f t="shared" si="2"/>
        <v>858</v>
      </c>
    </row>
    <row r="12" spans="1:15" ht="30" x14ac:dyDescent="0.25">
      <c r="A12" s="14"/>
      <c r="B12" s="47">
        <v>165731</v>
      </c>
      <c r="C12" s="51" t="s">
        <v>18</v>
      </c>
      <c r="D12" s="29" t="s">
        <v>45</v>
      </c>
      <c r="E12" s="54">
        <v>30</v>
      </c>
      <c r="F12" s="32">
        <v>2</v>
      </c>
      <c r="G12" s="33">
        <v>53.57</v>
      </c>
      <c r="H12" s="38">
        <f t="shared" si="0"/>
        <v>107.14</v>
      </c>
      <c r="I12" s="44">
        <v>20</v>
      </c>
      <c r="J12" s="12">
        <v>20</v>
      </c>
      <c r="K12" s="18">
        <v>54.6</v>
      </c>
      <c r="L12" s="41">
        <f t="shared" si="3"/>
        <v>1092</v>
      </c>
      <c r="M12" s="58">
        <v>20</v>
      </c>
      <c r="N12" s="4">
        <f t="shared" si="1"/>
        <v>54.6</v>
      </c>
      <c r="O12" s="16">
        <f t="shared" si="2"/>
        <v>1092</v>
      </c>
    </row>
    <row r="13" spans="1:15" ht="30" x14ac:dyDescent="0.25">
      <c r="A13" s="14"/>
      <c r="B13" s="47">
        <v>162927</v>
      </c>
      <c r="C13" s="51" t="s">
        <v>19</v>
      </c>
      <c r="D13" s="29" t="s">
        <v>45</v>
      </c>
      <c r="E13" s="54">
        <v>18</v>
      </c>
      <c r="F13" s="32">
        <v>8</v>
      </c>
      <c r="G13" s="33">
        <v>67.349999999999994</v>
      </c>
      <c r="H13" s="38">
        <f t="shared" si="0"/>
        <v>538.79999999999995</v>
      </c>
      <c r="I13" s="44">
        <v>15</v>
      </c>
      <c r="J13" s="12">
        <v>2</v>
      </c>
      <c r="K13" s="18">
        <v>68.64</v>
      </c>
      <c r="L13" s="41">
        <f t="shared" si="3"/>
        <v>137.28</v>
      </c>
      <c r="M13" s="58">
        <v>6</v>
      </c>
      <c r="N13" s="4">
        <f t="shared" si="1"/>
        <v>68.64</v>
      </c>
      <c r="O13" s="16">
        <f t="shared" si="2"/>
        <v>411.84000000000003</v>
      </c>
    </row>
    <row r="14" spans="1:15" ht="30" x14ac:dyDescent="0.25">
      <c r="A14" s="14"/>
      <c r="B14" s="47">
        <v>170382</v>
      </c>
      <c r="C14" s="51" t="s">
        <v>20</v>
      </c>
      <c r="D14" s="29" t="s">
        <v>45</v>
      </c>
      <c r="E14" s="54">
        <v>4</v>
      </c>
      <c r="F14" s="32">
        <v>4</v>
      </c>
      <c r="G14" s="33">
        <v>55.1</v>
      </c>
      <c r="H14" s="38">
        <f t="shared" si="0"/>
        <v>220.4</v>
      </c>
      <c r="I14" s="44">
        <v>4</v>
      </c>
      <c r="J14" s="12">
        <v>8</v>
      </c>
      <c r="K14" s="18">
        <v>56.16</v>
      </c>
      <c r="L14" s="41">
        <f t="shared" si="3"/>
        <v>449.28</v>
      </c>
      <c r="M14" s="58">
        <v>6</v>
      </c>
      <c r="N14" s="4">
        <f t="shared" si="1"/>
        <v>56.16</v>
      </c>
      <c r="O14" s="16">
        <f t="shared" si="2"/>
        <v>336.96</v>
      </c>
    </row>
    <row r="15" spans="1:15" ht="30" x14ac:dyDescent="0.25">
      <c r="A15" s="14"/>
      <c r="B15" s="47">
        <v>162251</v>
      </c>
      <c r="C15" s="50" t="s">
        <v>44</v>
      </c>
      <c r="D15" s="29" t="s">
        <v>45</v>
      </c>
      <c r="E15" s="54"/>
      <c r="F15" s="32"/>
      <c r="G15" s="34"/>
      <c r="H15" s="38"/>
      <c r="I15" s="44">
        <v>2</v>
      </c>
      <c r="J15" s="12">
        <v>27</v>
      </c>
      <c r="K15" s="18">
        <v>66.400000000000006</v>
      </c>
      <c r="L15" s="41">
        <f t="shared" si="3"/>
        <v>1792.8000000000002</v>
      </c>
      <c r="M15" s="58">
        <v>15</v>
      </c>
      <c r="N15" s="4">
        <f t="shared" si="1"/>
        <v>66.400000000000006</v>
      </c>
      <c r="O15" s="16">
        <f t="shared" si="2"/>
        <v>996.00000000000011</v>
      </c>
    </row>
    <row r="16" spans="1:15" ht="30" x14ac:dyDescent="0.25">
      <c r="A16" s="14"/>
      <c r="B16" s="47">
        <v>166824</v>
      </c>
      <c r="C16" s="51" t="s">
        <v>21</v>
      </c>
      <c r="D16" s="29" t="s">
        <v>45</v>
      </c>
      <c r="E16" s="54">
        <v>8</v>
      </c>
      <c r="F16" s="32">
        <v>6</v>
      </c>
      <c r="G16" s="33">
        <v>85.71</v>
      </c>
      <c r="H16" s="38">
        <f>F16*G16</f>
        <v>514.26</v>
      </c>
      <c r="I16" s="44">
        <v>8</v>
      </c>
      <c r="J16" s="12">
        <v>32</v>
      </c>
      <c r="K16" s="18">
        <v>87.36</v>
      </c>
      <c r="L16" s="41">
        <f t="shared" si="3"/>
        <v>2795.52</v>
      </c>
      <c r="M16" s="58">
        <v>15</v>
      </c>
      <c r="N16" s="4">
        <f t="shared" si="1"/>
        <v>87.36</v>
      </c>
      <c r="O16" s="16">
        <f t="shared" si="2"/>
        <v>1310.4000000000001</v>
      </c>
    </row>
    <row r="17" spans="1:15" ht="30" x14ac:dyDescent="0.25">
      <c r="A17" s="14"/>
      <c r="B17" s="47">
        <v>164361</v>
      </c>
      <c r="C17" s="51" t="s">
        <v>22</v>
      </c>
      <c r="D17" s="29" t="s">
        <v>45</v>
      </c>
      <c r="E17" s="54">
        <v>6</v>
      </c>
      <c r="F17" s="32">
        <v>14</v>
      </c>
      <c r="G17" s="33">
        <v>122.45</v>
      </c>
      <c r="H17" s="38">
        <f>F17*G17</f>
        <v>1714.3</v>
      </c>
      <c r="I17" s="44"/>
      <c r="J17" s="12"/>
      <c r="K17" s="18">
        <v>124.8</v>
      </c>
      <c r="L17" s="41"/>
      <c r="M17" s="58">
        <v>7</v>
      </c>
      <c r="N17" s="4">
        <f t="shared" si="1"/>
        <v>124.8</v>
      </c>
      <c r="O17" s="16">
        <f t="shared" si="2"/>
        <v>873.6</v>
      </c>
    </row>
    <row r="18" spans="1:15" ht="30" x14ac:dyDescent="0.25">
      <c r="A18" s="14"/>
      <c r="B18" s="47">
        <v>166797</v>
      </c>
      <c r="C18" s="51" t="s">
        <v>23</v>
      </c>
      <c r="D18" s="29" t="s">
        <v>45</v>
      </c>
      <c r="E18" s="54">
        <v>8</v>
      </c>
      <c r="F18" s="32">
        <v>21</v>
      </c>
      <c r="G18" s="33">
        <v>96.99</v>
      </c>
      <c r="H18" s="38">
        <f>F18*G18</f>
        <v>2036.79</v>
      </c>
      <c r="I18" s="44">
        <v>18</v>
      </c>
      <c r="J18" s="12">
        <v>2</v>
      </c>
      <c r="K18" s="18">
        <v>92.82</v>
      </c>
      <c r="L18" s="41">
        <f>J18*K18</f>
        <v>185.64</v>
      </c>
      <c r="M18" s="58">
        <v>10</v>
      </c>
      <c r="N18" s="4">
        <f t="shared" si="1"/>
        <v>92.82</v>
      </c>
      <c r="O18" s="16">
        <f t="shared" si="2"/>
        <v>928.19999999999993</v>
      </c>
    </row>
    <row r="19" spans="1:15" ht="30" x14ac:dyDescent="0.25">
      <c r="A19" s="14"/>
      <c r="B19" s="47">
        <v>167949</v>
      </c>
      <c r="C19" s="51" t="s">
        <v>24</v>
      </c>
      <c r="D19" s="29" t="s">
        <v>45</v>
      </c>
      <c r="E19" s="54">
        <v>2</v>
      </c>
      <c r="F19" s="32">
        <v>22</v>
      </c>
      <c r="G19" s="33">
        <v>95.36</v>
      </c>
      <c r="H19" s="38">
        <f>F19*G19</f>
        <v>2097.92</v>
      </c>
      <c r="I19" s="44"/>
      <c r="J19" s="12"/>
      <c r="K19" s="18">
        <v>91.26</v>
      </c>
      <c r="L19" s="41"/>
      <c r="M19" s="58">
        <v>10</v>
      </c>
      <c r="N19" s="4">
        <f t="shared" si="1"/>
        <v>91.26</v>
      </c>
      <c r="O19" s="16">
        <f t="shared" si="2"/>
        <v>912.6</v>
      </c>
    </row>
    <row r="20" spans="1:15" ht="30" x14ac:dyDescent="0.25">
      <c r="A20" s="14"/>
      <c r="B20" s="47">
        <v>14397</v>
      </c>
      <c r="C20" s="51" t="s">
        <v>25</v>
      </c>
      <c r="D20" s="29" t="s">
        <v>45</v>
      </c>
      <c r="E20" s="54">
        <v>4</v>
      </c>
      <c r="F20" s="32">
        <v>4</v>
      </c>
      <c r="G20" s="33">
        <v>148.41999999999999</v>
      </c>
      <c r="H20" s="38">
        <f>F20*G20</f>
        <v>593.67999999999995</v>
      </c>
      <c r="I20" s="44">
        <v>2</v>
      </c>
      <c r="J20" s="12">
        <v>14</v>
      </c>
      <c r="K20" s="18">
        <v>141.18</v>
      </c>
      <c r="L20" s="41">
        <f>J20*K20</f>
        <v>1976.52</v>
      </c>
      <c r="M20" s="58">
        <v>8</v>
      </c>
      <c r="N20" s="4">
        <f t="shared" si="1"/>
        <v>141.18</v>
      </c>
      <c r="O20" s="16">
        <f t="shared" si="2"/>
        <v>1129.44</v>
      </c>
    </row>
    <row r="21" spans="1:15" ht="30" x14ac:dyDescent="0.25">
      <c r="B21" s="47">
        <v>167131</v>
      </c>
      <c r="C21" s="51" t="s">
        <v>48</v>
      </c>
      <c r="D21" s="29" t="s">
        <v>45</v>
      </c>
      <c r="E21" s="54"/>
      <c r="F21" s="32"/>
      <c r="G21" s="33"/>
      <c r="H21" s="38"/>
      <c r="I21" s="44">
        <v>14</v>
      </c>
      <c r="J21" s="12">
        <v>16</v>
      </c>
      <c r="K21" s="18">
        <v>158.4</v>
      </c>
      <c r="L21" s="41">
        <f>J21*K21</f>
        <v>2534.4</v>
      </c>
      <c r="M21" s="58">
        <v>8</v>
      </c>
      <c r="N21" s="4">
        <f t="shared" si="1"/>
        <v>158.4</v>
      </c>
      <c r="O21" s="16">
        <f t="shared" si="2"/>
        <v>1267.2</v>
      </c>
    </row>
    <row r="22" spans="1:15" ht="30" x14ac:dyDescent="0.25">
      <c r="B22" s="47">
        <v>167560</v>
      </c>
      <c r="C22" s="51" t="s">
        <v>50</v>
      </c>
      <c r="D22" s="29" t="s">
        <v>45</v>
      </c>
      <c r="E22" s="54"/>
      <c r="F22" s="32"/>
      <c r="G22" s="33"/>
      <c r="H22" s="38"/>
      <c r="I22" s="44">
        <v>2</v>
      </c>
      <c r="J22" s="12">
        <v>2</v>
      </c>
      <c r="K22" s="18">
        <v>175.2</v>
      </c>
      <c r="L22" s="41">
        <f>J22*K22</f>
        <v>350.4</v>
      </c>
      <c r="M22" s="58">
        <v>2</v>
      </c>
      <c r="N22" s="4">
        <f t="shared" si="1"/>
        <v>175.2</v>
      </c>
      <c r="O22" s="16">
        <f t="shared" si="2"/>
        <v>350.4</v>
      </c>
    </row>
    <row r="23" spans="1:15" ht="30" x14ac:dyDescent="0.25">
      <c r="B23" s="47">
        <v>177128</v>
      </c>
      <c r="C23" s="51" t="s">
        <v>60</v>
      </c>
      <c r="D23" s="29" t="s">
        <v>45</v>
      </c>
      <c r="E23" s="54"/>
      <c r="F23" s="32"/>
      <c r="G23" s="33"/>
      <c r="H23" s="38"/>
      <c r="I23" s="44">
        <v>1</v>
      </c>
      <c r="J23" s="12">
        <v>11</v>
      </c>
      <c r="K23" s="18">
        <v>79.7</v>
      </c>
      <c r="L23" s="41">
        <f>J23*K23</f>
        <v>876.7</v>
      </c>
      <c r="M23" s="58">
        <v>6</v>
      </c>
      <c r="N23" s="4">
        <f t="shared" si="1"/>
        <v>79.7</v>
      </c>
      <c r="O23" s="16">
        <f t="shared" si="2"/>
        <v>478.20000000000005</v>
      </c>
    </row>
    <row r="24" spans="1:15" x14ac:dyDescent="0.25">
      <c r="B24" s="47">
        <v>174786</v>
      </c>
      <c r="C24" s="51" t="s">
        <v>26</v>
      </c>
      <c r="D24" s="29" t="s">
        <v>45</v>
      </c>
      <c r="E24" s="54">
        <v>12</v>
      </c>
      <c r="F24" s="32">
        <v>12</v>
      </c>
      <c r="G24" s="33">
        <v>383.46</v>
      </c>
      <c r="H24" s="38">
        <f>F24*G24</f>
        <v>4601.5199999999995</v>
      </c>
      <c r="I24" s="44"/>
      <c r="J24" s="12"/>
      <c r="K24" s="18">
        <v>369.6</v>
      </c>
      <c r="L24" s="41"/>
      <c r="M24" s="58">
        <v>6</v>
      </c>
      <c r="N24" s="4">
        <f t="shared" si="1"/>
        <v>369.6</v>
      </c>
      <c r="O24" s="16">
        <f t="shared" si="2"/>
        <v>2217.6000000000004</v>
      </c>
    </row>
    <row r="25" spans="1:15" ht="60" x14ac:dyDescent="0.25">
      <c r="B25" s="47">
        <v>176509</v>
      </c>
      <c r="C25" s="51" t="s">
        <v>58</v>
      </c>
      <c r="D25" s="29" t="s">
        <v>46</v>
      </c>
      <c r="E25" s="54"/>
      <c r="F25" s="32"/>
      <c r="G25" s="33"/>
      <c r="H25" s="38"/>
      <c r="I25" s="44">
        <v>7</v>
      </c>
      <c r="J25" s="12">
        <v>7</v>
      </c>
      <c r="K25" s="18">
        <v>18.91</v>
      </c>
      <c r="L25" s="41">
        <f t="shared" ref="L25:L32" si="4">J25*K25</f>
        <v>132.37</v>
      </c>
      <c r="M25" s="58">
        <v>4</v>
      </c>
      <c r="N25" s="4">
        <f t="shared" si="1"/>
        <v>18.91</v>
      </c>
      <c r="O25" s="16">
        <f t="shared" si="2"/>
        <v>75.64</v>
      </c>
    </row>
    <row r="26" spans="1:15" ht="60" x14ac:dyDescent="0.25">
      <c r="B26" s="47">
        <v>176510</v>
      </c>
      <c r="C26" s="51" t="s">
        <v>59</v>
      </c>
      <c r="D26" s="29" t="s">
        <v>46</v>
      </c>
      <c r="E26" s="54"/>
      <c r="F26" s="32"/>
      <c r="G26" s="33"/>
      <c r="H26" s="38"/>
      <c r="I26" s="44">
        <v>7</v>
      </c>
      <c r="J26" s="12">
        <v>7</v>
      </c>
      <c r="K26" s="18">
        <v>23.64</v>
      </c>
      <c r="L26" s="41">
        <f t="shared" si="4"/>
        <v>165.48000000000002</v>
      </c>
      <c r="M26" s="58">
        <v>4</v>
      </c>
      <c r="N26" s="4">
        <f t="shared" si="1"/>
        <v>23.64</v>
      </c>
      <c r="O26" s="16">
        <f t="shared" si="2"/>
        <v>94.56</v>
      </c>
    </row>
    <row r="27" spans="1:15" ht="45" x14ac:dyDescent="0.25">
      <c r="B27" s="47">
        <v>169054</v>
      </c>
      <c r="C27" s="51" t="s">
        <v>61</v>
      </c>
      <c r="D27" s="29" t="s">
        <v>46</v>
      </c>
      <c r="E27" s="54"/>
      <c r="F27" s="32"/>
      <c r="G27" s="33"/>
      <c r="H27" s="38"/>
      <c r="I27" s="44">
        <v>40</v>
      </c>
      <c r="J27" s="12">
        <v>40</v>
      </c>
      <c r="K27" s="18">
        <v>27.4</v>
      </c>
      <c r="L27" s="41">
        <f t="shared" si="4"/>
        <v>1096</v>
      </c>
      <c r="M27" s="58">
        <v>20</v>
      </c>
      <c r="N27" s="4">
        <f t="shared" si="1"/>
        <v>27.4</v>
      </c>
      <c r="O27" s="16">
        <f t="shared" si="2"/>
        <v>548</v>
      </c>
    </row>
    <row r="28" spans="1:15" ht="30" x14ac:dyDescent="0.25">
      <c r="B28" s="47">
        <v>171458</v>
      </c>
      <c r="C28" s="51" t="s">
        <v>27</v>
      </c>
      <c r="D28" s="22" t="s">
        <v>46</v>
      </c>
      <c r="E28" s="54">
        <v>15</v>
      </c>
      <c r="F28" s="32">
        <v>9</v>
      </c>
      <c r="G28" s="33">
        <v>11.85</v>
      </c>
      <c r="H28" s="38">
        <f t="shared" ref="H28:H33" si="5">F28*G28</f>
        <v>106.64999999999999</v>
      </c>
      <c r="I28" s="44">
        <v>12</v>
      </c>
      <c r="J28" s="12">
        <v>64</v>
      </c>
      <c r="K28" s="18">
        <v>12.23</v>
      </c>
      <c r="L28" s="41">
        <f t="shared" si="4"/>
        <v>782.72</v>
      </c>
      <c r="M28" s="58">
        <v>35</v>
      </c>
      <c r="N28" s="4">
        <f t="shared" si="1"/>
        <v>12.23</v>
      </c>
      <c r="O28" s="16">
        <f t="shared" si="2"/>
        <v>428.05</v>
      </c>
    </row>
    <row r="29" spans="1:15" ht="30" x14ac:dyDescent="0.25">
      <c r="B29" s="47">
        <v>171457</v>
      </c>
      <c r="C29" s="51" t="s">
        <v>28</v>
      </c>
      <c r="D29" s="22" t="s">
        <v>46</v>
      </c>
      <c r="E29" s="54">
        <v>30</v>
      </c>
      <c r="F29" s="32">
        <v>21</v>
      </c>
      <c r="G29" s="33">
        <v>12.87</v>
      </c>
      <c r="H29" s="38">
        <f t="shared" si="5"/>
        <v>270.27</v>
      </c>
      <c r="I29" s="44">
        <v>30</v>
      </c>
      <c r="J29" s="12">
        <v>42</v>
      </c>
      <c r="K29" s="18">
        <v>13.28</v>
      </c>
      <c r="L29" s="41">
        <f t="shared" si="4"/>
        <v>557.76</v>
      </c>
      <c r="M29" s="58">
        <v>30</v>
      </c>
      <c r="N29" s="4">
        <f t="shared" si="1"/>
        <v>13.28</v>
      </c>
      <c r="O29" s="16">
        <f t="shared" si="2"/>
        <v>398.4</v>
      </c>
    </row>
    <row r="30" spans="1:15" ht="30" x14ac:dyDescent="0.25">
      <c r="B30" s="47">
        <v>170722</v>
      </c>
      <c r="C30" s="51" t="s">
        <v>29</v>
      </c>
      <c r="D30" s="22" t="s">
        <v>46</v>
      </c>
      <c r="E30" s="54">
        <v>13</v>
      </c>
      <c r="F30" s="32">
        <v>3</v>
      </c>
      <c r="G30" s="33">
        <v>14.54</v>
      </c>
      <c r="H30" s="38">
        <f t="shared" si="5"/>
        <v>43.62</v>
      </c>
      <c r="I30" s="44">
        <v>10</v>
      </c>
      <c r="J30" s="12">
        <v>35</v>
      </c>
      <c r="K30" s="18">
        <v>15.02</v>
      </c>
      <c r="L30" s="41">
        <f t="shared" si="4"/>
        <v>525.69999999999993</v>
      </c>
      <c r="M30" s="58">
        <v>20</v>
      </c>
      <c r="N30" s="4">
        <f t="shared" si="1"/>
        <v>15.02</v>
      </c>
      <c r="O30" s="16">
        <f t="shared" si="2"/>
        <v>300.39999999999998</v>
      </c>
    </row>
    <row r="31" spans="1:15" ht="30" x14ac:dyDescent="0.25">
      <c r="B31" s="47">
        <v>171456</v>
      </c>
      <c r="C31" s="51" t="s">
        <v>30</v>
      </c>
      <c r="D31" s="22" t="s">
        <v>46</v>
      </c>
      <c r="E31" s="54">
        <v>35</v>
      </c>
      <c r="F31" s="32">
        <v>8</v>
      </c>
      <c r="G31" s="33">
        <v>14.91</v>
      </c>
      <c r="H31" s="38">
        <f t="shared" si="5"/>
        <v>119.28</v>
      </c>
      <c r="I31" s="44">
        <v>20</v>
      </c>
      <c r="J31" s="12">
        <v>27</v>
      </c>
      <c r="K31" s="18">
        <v>15.39</v>
      </c>
      <c r="L31" s="41">
        <f t="shared" si="4"/>
        <v>415.53000000000003</v>
      </c>
      <c r="M31" s="58">
        <v>20</v>
      </c>
      <c r="N31" s="4">
        <f t="shared" si="1"/>
        <v>15.39</v>
      </c>
      <c r="O31" s="16">
        <f t="shared" si="2"/>
        <v>307.8</v>
      </c>
    </row>
    <row r="32" spans="1:15" ht="30" x14ac:dyDescent="0.25">
      <c r="B32" s="47">
        <v>170723</v>
      </c>
      <c r="C32" s="51" t="s">
        <v>31</v>
      </c>
      <c r="D32" s="22" t="s">
        <v>46</v>
      </c>
      <c r="E32" s="54">
        <v>60</v>
      </c>
      <c r="F32" s="32">
        <v>53</v>
      </c>
      <c r="G32" s="33">
        <v>15.93</v>
      </c>
      <c r="H32" s="38">
        <f t="shared" si="5"/>
        <v>844.29</v>
      </c>
      <c r="I32" s="44">
        <v>60</v>
      </c>
      <c r="J32" s="12">
        <v>12</v>
      </c>
      <c r="K32" s="18">
        <v>16.440000000000001</v>
      </c>
      <c r="L32" s="41">
        <f t="shared" si="4"/>
        <v>197.28000000000003</v>
      </c>
      <c r="M32" s="58">
        <v>25</v>
      </c>
      <c r="N32" s="4">
        <f t="shared" si="1"/>
        <v>16.440000000000001</v>
      </c>
      <c r="O32" s="16">
        <f t="shared" si="2"/>
        <v>411.00000000000006</v>
      </c>
    </row>
    <row r="33" spans="2:15" x14ac:dyDescent="0.25">
      <c r="B33" s="56">
        <v>161368</v>
      </c>
      <c r="C33" s="60" t="s">
        <v>63</v>
      </c>
      <c r="D33" s="61" t="s">
        <v>46</v>
      </c>
      <c r="E33" s="63">
        <v>20</v>
      </c>
      <c r="F33" s="64">
        <v>20</v>
      </c>
      <c r="G33" s="65">
        <v>39.200000000000003</v>
      </c>
      <c r="H33" s="66">
        <f t="shared" si="5"/>
        <v>784</v>
      </c>
      <c r="I33" s="63"/>
      <c r="J33" s="67"/>
      <c r="K33" s="67">
        <v>51.58</v>
      </c>
      <c r="L33" s="68"/>
      <c r="M33" s="69"/>
      <c r="N33" s="70"/>
      <c r="O33" s="71">
        <f t="shared" si="2"/>
        <v>0</v>
      </c>
    </row>
    <row r="34" spans="2:15" ht="45" x14ac:dyDescent="0.25">
      <c r="B34" s="47">
        <v>172609</v>
      </c>
      <c r="C34" s="51" t="s">
        <v>57</v>
      </c>
      <c r="D34" s="29" t="s">
        <v>46</v>
      </c>
      <c r="E34" s="54"/>
      <c r="F34" s="32"/>
      <c r="G34" s="33"/>
      <c r="H34" s="38"/>
      <c r="I34" s="44">
        <v>12</v>
      </c>
      <c r="J34" s="12">
        <v>12</v>
      </c>
      <c r="K34" s="18">
        <v>22.4</v>
      </c>
      <c r="L34" s="41">
        <f>J34*K34</f>
        <v>268.79999999999995</v>
      </c>
      <c r="M34" s="58">
        <v>6</v>
      </c>
      <c r="N34" s="4">
        <f t="shared" ref="N34:N52" si="6">K34</f>
        <v>22.4</v>
      </c>
      <c r="O34" s="16">
        <f t="shared" si="2"/>
        <v>134.39999999999998</v>
      </c>
    </row>
    <row r="35" spans="2:15" ht="45" x14ac:dyDescent="0.25">
      <c r="B35" s="47">
        <v>170500</v>
      </c>
      <c r="C35" s="51" t="s">
        <v>32</v>
      </c>
      <c r="D35" s="22" t="s">
        <v>46</v>
      </c>
      <c r="E35" s="54">
        <v>4</v>
      </c>
      <c r="F35" s="32">
        <v>13</v>
      </c>
      <c r="G35" s="33">
        <v>22.46</v>
      </c>
      <c r="H35" s="38">
        <f t="shared" ref="H35:H40" si="7">F35*G35</f>
        <v>291.98</v>
      </c>
      <c r="I35" s="44"/>
      <c r="J35" s="12"/>
      <c r="K35" s="18">
        <v>23.21</v>
      </c>
      <c r="L35" s="41"/>
      <c r="M35" s="58">
        <v>6</v>
      </c>
      <c r="N35" s="4">
        <f t="shared" si="6"/>
        <v>23.21</v>
      </c>
      <c r="O35" s="16">
        <f t="shared" si="2"/>
        <v>139.26</v>
      </c>
    </row>
    <row r="36" spans="2:15" ht="45" x14ac:dyDescent="0.25">
      <c r="B36" s="47">
        <v>170501</v>
      </c>
      <c r="C36" s="51" t="s">
        <v>33</v>
      </c>
      <c r="D36" s="22" t="s">
        <v>46</v>
      </c>
      <c r="E36" s="54">
        <v>14</v>
      </c>
      <c r="F36" s="32">
        <v>13</v>
      </c>
      <c r="G36" s="33">
        <v>23.04</v>
      </c>
      <c r="H36" s="38">
        <f t="shared" si="7"/>
        <v>299.52</v>
      </c>
      <c r="I36" s="44">
        <v>16</v>
      </c>
      <c r="J36" s="12">
        <v>32</v>
      </c>
      <c r="K36" s="18">
        <v>23.79</v>
      </c>
      <c r="L36" s="41">
        <f>J36*K36</f>
        <v>761.28</v>
      </c>
      <c r="M36" s="58">
        <v>25</v>
      </c>
      <c r="N36" s="4">
        <f t="shared" si="6"/>
        <v>23.79</v>
      </c>
      <c r="O36" s="16">
        <f t="shared" si="2"/>
        <v>594.75</v>
      </c>
    </row>
    <row r="37" spans="2:15" ht="45" x14ac:dyDescent="0.25">
      <c r="B37" s="47">
        <v>170007</v>
      </c>
      <c r="C37" s="51" t="s">
        <v>34</v>
      </c>
      <c r="D37" s="22" t="s">
        <v>46</v>
      </c>
      <c r="E37" s="54">
        <v>4</v>
      </c>
      <c r="F37" s="32">
        <v>56</v>
      </c>
      <c r="G37" s="33">
        <v>25.82</v>
      </c>
      <c r="H37" s="38">
        <f t="shared" si="7"/>
        <v>1445.92</v>
      </c>
      <c r="I37" s="44">
        <v>40</v>
      </c>
      <c r="J37" s="12">
        <v>16</v>
      </c>
      <c r="K37" s="18">
        <v>26.68</v>
      </c>
      <c r="L37" s="41">
        <f>J37*K37</f>
        <v>426.88</v>
      </c>
      <c r="M37" s="58">
        <v>25</v>
      </c>
      <c r="N37" s="4">
        <f t="shared" si="6"/>
        <v>26.68</v>
      </c>
      <c r="O37" s="16">
        <f t="shared" si="2"/>
        <v>667</v>
      </c>
    </row>
    <row r="38" spans="2:15" ht="45" x14ac:dyDescent="0.25">
      <c r="B38" s="47">
        <v>170006</v>
      </c>
      <c r="C38" s="51" t="s">
        <v>35</v>
      </c>
      <c r="D38" s="22" t="s">
        <v>46</v>
      </c>
      <c r="E38" s="54">
        <v>4</v>
      </c>
      <c r="F38" s="32">
        <v>56</v>
      </c>
      <c r="G38" s="33">
        <v>29.36</v>
      </c>
      <c r="H38" s="38">
        <f t="shared" si="7"/>
        <v>1644.1599999999999</v>
      </c>
      <c r="I38" s="44"/>
      <c r="J38" s="12"/>
      <c r="K38" s="18">
        <v>30.32</v>
      </c>
      <c r="L38" s="41"/>
      <c r="M38" s="58">
        <v>20</v>
      </c>
      <c r="N38" s="4">
        <f t="shared" si="6"/>
        <v>30.32</v>
      </c>
      <c r="O38" s="16">
        <f t="shared" si="2"/>
        <v>606.4</v>
      </c>
    </row>
    <row r="39" spans="2:15" ht="45" x14ac:dyDescent="0.25">
      <c r="B39" s="47">
        <v>165729</v>
      </c>
      <c r="C39" s="51" t="s">
        <v>36</v>
      </c>
      <c r="D39" s="22" t="s">
        <v>46</v>
      </c>
      <c r="E39" s="54">
        <v>5</v>
      </c>
      <c r="F39" s="32">
        <v>30</v>
      </c>
      <c r="G39" s="33">
        <v>17.14</v>
      </c>
      <c r="H39" s="38">
        <f t="shared" si="7"/>
        <v>514.20000000000005</v>
      </c>
      <c r="I39" s="44">
        <v>15</v>
      </c>
      <c r="J39" s="12">
        <v>107</v>
      </c>
      <c r="K39" s="18">
        <v>17.68</v>
      </c>
      <c r="L39" s="41">
        <f>J39*K39</f>
        <v>1891.76</v>
      </c>
      <c r="M39" s="58">
        <v>50</v>
      </c>
      <c r="N39" s="4">
        <f t="shared" si="6"/>
        <v>17.68</v>
      </c>
      <c r="O39" s="16">
        <f t="shared" si="2"/>
        <v>884</v>
      </c>
    </row>
    <row r="40" spans="2:15" ht="45" x14ac:dyDescent="0.25">
      <c r="B40" s="47">
        <v>164359</v>
      </c>
      <c r="C40" s="51" t="s">
        <v>37</v>
      </c>
      <c r="D40" s="22" t="s">
        <v>46</v>
      </c>
      <c r="E40" s="54">
        <v>9</v>
      </c>
      <c r="F40" s="32">
        <v>71</v>
      </c>
      <c r="G40" s="33">
        <v>29.66</v>
      </c>
      <c r="H40" s="38">
        <f t="shared" si="7"/>
        <v>2105.86</v>
      </c>
      <c r="I40" s="44"/>
      <c r="J40" s="12"/>
      <c r="K40" s="18">
        <v>27.47</v>
      </c>
      <c r="L40" s="41"/>
      <c r="M40" s="58">
        <v>20</v>
      </c>
      <c r="N40" s="4">
        <f t="shared" si="6"/>
        <v>27.47</v>
      </c>
      <c r="O40" s="16">
        <f t="shared" si="2"/>
        <v>549.4</v>
      </c>
    </row>
    <row r="41" spans="2:15" ht="45" x14ac:dyDescent="0.25">
      <c r="B41" s="47">
        <v>167442</v>
      </c>
      <c r="C41" s="51" t="s">
        <v>49</v>
      </c>
      <c r="D41" s="29" t="s">
        <v>46</v>
      </c>
      <c r="E41" s="54"/>
      <c r="F41" s="32"/>
      <c r="G41" s="33"/>
      <c r="H41" s="38"/>
      <c r="I41" s="44">
        <v>2</v>
      </c>
      <c r="J41" s="12">
        <v>20</v>
      </c>
      <c r="K41" s="18">
        <v>29.35</v>
      </c>
      <c r="L41" s="41">
        <f>J41*K41</f>
        <v>587</v>
      </c>
      <c r="M41" s="58">
        <v>10</v>
      </c>
      <c r="N41" s="4">
        <f t="shared" si="6"/>
        <v>29.35</v>
      </c>
      <c r="O41" s="16">
        <f t="shared" si="2"/>
        <v>293.5</v>
      </c>
    </row>
    <row r="42" spans="2:15" ht="45" x14ac:dyDescent="0.25">
      <c r="B42" s="47">
        <v>171463</v>
      </c>
      <c r="C42" s="51" t="s">
        <v>53</v>
      </c>
      <c r="D42" s="29" t="s">
        <v>46</v>
      </c>
      <c r="E42" s="54"/>
      <c r="F42" s="32"/>
      <c r="G42" s="33"/>
      <c r="H42" s="38"/>
      <c r="I42" s="44">
        <v>40</v>
      </c>
      <c r="J42" s="12">
        <v>40</v>
      </c>
      <c r="K42" s="18">
        <v>36.5</v>
      </c>
      <c r="L42" s="41">
        <f>J42*K42</f>
        <v>1460</v>
      </c>
      <c r="M42" s="58">
        <v>20</v>
      </c>
      <c r="N42" s="4">
        <f t="shared" si="6"/>
        <v>36.5</v>
      </c>
      <c r="O42" s="16">
        <f t="shared" si="2"/>
        <v>730</v>
      </c>
    </row>
    <row r="43" spans="2:15" ht="45" x14ac:dyDescent="0.25">
      <c r="B43" s="47">
        <v>167441</v>
      </c>
      <c r="C43" s="51" t="s">
        <v>38</v>
      </c>
      <c r="D43" s="22" t="s">
        <v>46</v>
      </c>
      <c r="E43" s="54">
        <v>9</v>
      </c>
      <c r="F43" s="32">
        <v>21</v>
      </c>
      <c r="G43" s="33">
        <v>39.549999999999997</v>
      </c>
      <c r="H43" s="38">
        <f>F43*G43</f>
        <v>830.55</v>
      </c>
      <c r="I43" s="44"/>
      <c r="J43" s="12"/>
      <c r="K43" s="18">
        <v>36.630000000000003</v>
      </c>
      <c r="L43" s="41"/>
      <c r="M43" s="58">
        <v>10</v>
      </c>
      <c r="N43" s="4">
        <f t="shared" si="6"/>
        <v>36.630000000000003</v>
      </c>
      <c r="O43" s="16">
        <f t="shared" si="2"/>
        <v>366.3</v>
      </c>
    </row>
    <row r="44" spans="2:15" ht="45" x14ac:dyDescent="0.25">
      <c r="B44" s="47">
        <v>167561</v>
      </c>
      <c r="C44" s="51" t="s">
        <v>51</v>
      </c>
      <c r="D44" s="29" t="s">
        <v>46</v>
      </c>
      <c r="E44" s="54"/>
      <c r="F44" s="32"/>
      <c r="G44" s="33"/>
      <c r="H44" s="38"/>
      <c r="I44" s="44">
        <v>40</v>
      </c>
      <c r="J44" s="12">
        <v>42</v>
      </c>
      <c r="K44" s="18">
        <v>40.43</v>
      </c>
      <c r="L44" s="41">
        <f t="shared" ref="L44:L49" si="8">J44*K44</f>
        <v>1698.06</v>
      </c>
      <c r="M44" s="58">
        <v>20</v>
      </c>
      <c r="N44" s="4">
        <f t="shared" si="6"/>
        <v>40.43</v>
      </c>
      <c r="O44" s="16">
        <f t="shared" si="2"/>
        <v>808.6</v>
      </c>
    </row>
    <row r="45" spans="2:15" ht="45" x14ac:dyDescent="0.25">
      <c r="B45" s="47">
        <v>171464</v>
      </c>
      <c r="C45" s="51" t="s">
        <v>54</v>
      </c>
      <c r="D45" s="29" t="s">
        <v>46</v>
      </c>
      <c r="E45" s="54"/>
      <c r="F45" s="32"/>
      <c r="G45" s="33"/>
      <c r="H45" s="38"/>
      <c r="I45" s="44">
        <v>40</v>
      </c>
      <c r="J45" s="12">
        <v>40</v>
      </c>
      <c r="K45" s="18">
        <v>45.65</v>
      </c>
      <c r="L45" s="41">
        <f t="shared" si="8"/>
        <v>1826</v>
      </c>
      <c r="M45" s="58">
        <v>20</v>
      </c>
      <c r="N45" s="4">
        <f t="shared" si="6"/>
        <v>45.65</v>
      </c>
      <c r="O45" s="16">
        <f t="shared" si="2"/>
        <v>913</v>
      </c>
    </row>
    <row r="46" spans="2:15" ht="45" x14ac:dyDescent="0.25">
      <c r="B46" s="47">
        <v>167562</v>
      </c>
      <c r="C46" s="51" t="s">
        <v>52</v>
      </c>
      <c r="D46" s="29" t="s">
        <v>46</v>
      </c>
      <c r="E46" s="54"/>
      <c r="F46" s="32"/>
      <c r="G46" s="33"/>
      <c r="H46" s="38"/>
      <c r="I46" s="44">
        <v>2</v>
      </c>
      <c r="J46" s="12">
        <v>2</v>
      </c>
      <c r="K46" s="18">
        <v>55.6</v>
      </c>
      <c r="L46" s="41">
        <f t="shared" si="8"/>
        <v>111.2</v>
      </c>
      <c r="M46" s="58">
        <v>2</v>
      </c>
      <c r="N46" s="4">
        <f t="shared" si="6"/>
        <v>55.6</v>
      </c>
      <c r="O46" s="16">
        <f t="shared" si="2"/>
        <v>111.2</v>
      </c>
    </row>
    <row r="47" spans="2:15" ht="45" x14ac:dyDescent="0.25">
      <c r="B47" s="47">
        <v>171465</v>
      </c>
      <c r="C47" s="51" t="s">
        <v>55</v>
      </c>
      <c r="D47" s="29" t="s">
        <v>46</v>
      </c>
      <c r="E47" s="54"/>
      <c r="F47" s="32"/>
      <c r="G47" s="33"/>
      <c r="H47" s="38"/>
      <c r="I47" s="44">
        <v>50</v>
      </c>
      <c r="J47" s="12">
        <v>50</v>
      </c>
      <c r="K47" s="18">
        <v>50.22</v>
      </c>
      <c r="L47" s="41">
        <f t="shared" si="8"/>
        <v>2511</v>
      </c>
      <c r="M47" s="58">
        <v>25</v>
      </c>
      <c r="N47" s="4">
        <f t="shared" si="6"/>
        <v>50.22</v>
      </c>
      <c r="O47" s="16">
        <f t="shared" si="2"/>
        <v>1255.5</v>
      </c>
    </row>
    <row r="48" spans="2:15" ht="45" x14ac:dyDescent="0.25">
      <c r="B48" s="47">
        <v>167130</v>
      </c>
      <c r="C48" s="51" t="s">
        <v>47</v>
      </c>
      <c r="D48" s="29" t="s">
        <v>46</v>
      </c>
      <c r="E48" s="54"/>
      <c r="F48" s="32"/>
      <c r="G48" s="33"/>
      <c r="H48" s="38"/>
      <c r="I48" s="44">
        <v>30</v>
      </c>
      <c r="J48" s="12">
        <v>30</v>
      </c>
      <c r="K48" s="18">
        <v>50.22</v>
      </c>
      <c r="L48" s="41">
        <f t="shared" si="8"/>
        <v>1506.6</v>
      </c>
      <c r="M48" s="58">
        <v>15</v>
      </c>
      <c r="N48" s="4">
        <f t="shared" si="6"/>
        <v>50.22</v>
      </c>
      <c r="O48" s="16">
        <f t="shared" si="2"/>
        <v>753.3</v>
      </c>
    </row>
    <row r="49" spans="2:15" ht="30" x14ac:dyDescent="0.25">
      <c r="B49" s="47">
        <v>171539</v>
      </c>
      <c r="C49" s="51" t="s">
        <v>56</v>
      </c>
      <c r="D49" s="29" t="s">
        <v>46</v>
      </c>
      <c r="E49" s="54"/>
      <c r="F49" s="32"/>
      <c r="G49" s="33"/>
      <c r="H49" s="38"/>
      <c r="I49" s="44">
        <v>5</v>
      </c>
      <c r="J49" s="12">
        <v>5</v>
      </c>
      <c r="K49" s="18">
        <v>65.05</v>
      </c>
      <c r="L49" s="41">
        <f t="shared" si="8"/>
        <v>325.25</v>
      </c>
      <c r="M49" s="58">
        <v>3</v>
      </c>
      <c r="N49" s="4">
        <f t="shared" si="6"/>
        <v>65.05</v>
      </c>
      <c r="O49" s="16">
        <f t="shared" si="2"/>
        <v>195.14999999999998</v>
      </c>
    </row>
    <row r="50" spans="2:15" ht="30" x14ac:dyDescent="0.25">
      <c r="B50" s="47">
        <v>171543</v>
      </c>
      <c r="C50" s="51" t="s">
        <v>40</v>
      </c>
      <c r="D50" s="22" t="s">
        <v>46</v>
      </c>
      <c r="E50" s="54">
        <v>4</v>
      </c>
      <c r="F50" s="32">
        <v>33</v>
      </c>
      <c r="G50" s="33">
        <v>80.510000000000005</v>
      </c>
      <c r="H50" s="38">
        <f>F50*G50</f>
        <v>2656.8300000000004</v>
      </c>
      <c r="I50" s="44"/>
      <c r="J50" s="12"/>
      <c r="K50" s="18">
        <v>83.79</v>
      </c>
      <c r="L50" s="41"/>
      <c r="M50" s="58">
        <v>15</v>
      </c>
      <c r="N50" s="4">
        <f t="shared" si="6"/>
        <v>83.79</v>
      </c>
      <c r="O50" s="16">
        <f t="shared" si="2"/>
        <v>1256.8500000000001</v>
      </c>
    </row>
    <row r="51" spans="2:15" ht="30" x14ac:dyDescent="0.25">
      <c r="B51" s="47">
        <v>171545</v>
      </c>
      <c r="C51" s="51" t="s">
        <v>41</v>
      </c>
      <c r="D51" s="22" t="s">
        <v>46</v>
      </c>
      <c r="E51" s="54">
        <v>33</v>
      </c>
      <c r="F51" s="32">
        <v>33</v>
      </c>
      <c r="G51" s="33">
        <v>102.1</v>
      </c>
      <c r="H51" s="38">
        <f>F51*G51</f>
        <v>3369.2999999999997</v>
      </c>
      <c r="I51" s="44"/>
      <c r="J51" s="12"/>
      <c r="K51" s="18">
        <v>94.58</v>
      </c>
      <c r="L51" s="41"/>
      <c r="M51" s="58">
        <v>15</v>
      </c>
      <c r="N51" s="4">
        <f t="shared" si="6"/>
        <v>94.58</v>
      </c>
      <c r="O51" s="16">
        <f t="shared" si="2"/>
        <v>1418.7</v>
      </c>
    </row>
    <row r="52" spans="2:15" ht="45.75" thickBot="1" x14ac:dyDescent="0.3">
      <c r="B52" s="48">
        <v>171460</v>
      </c>
      <c r="C52" s="52" t="s">
        <v>39</v>
      </c>
      <c r="D52" s="57" t="s">
        <v>46</v>
      </c>
      <c r="E52" s="55">
        <v>20</v>
      </c>
      <c r="F52" s="35">
        <v>16</v>
      </c>
      <c r="G52" s="36">
        <v>21.43</v>
      </c>
      <c r="H52" s="39">
        <f>F52*G52</f>
        <v>342.88</v>
      </c>
      <c r="I52" s="45">
        <v>18</v>
      </c>
      <c r="J52" s="21">
        <v>60</v>
      </c>
      <c r="K52" s="20">
        <v>22.11</v>
      </c>
      <c r="L52" s="42">
        <f>J52*K52</f>
        <v>1326.6</v>
      </c>
      <c r="M52" s="59">
        <v>35</v>
      </c>
      <c r="N52" s="7">
        <f t="shared" si="6"/>
        <v>22.11</v>
      </c>
      <c r="O52" s="17">
        <f t="shared" si="2"/>
        <v>773.85</v>
      </c>
    </row>
    <row r="53" spans="2:15" ht="16.5" thickBot="1" x14ac:dyDescent="0.3">
      <c r="L53" s="25">
        <f>SUM(L6:L52)</f>
        <v>36120.849999999991</v>
      </c>
      <c r="M53" s="1"/>
      <c r="O53" s="2">
        <f>SUM(O6:O52)</f>
        <v>32621.110000000008</v>
      </c>
    </row>
    <row r="54" spans="2:15" ht="19.5" thickBot="1" x14ac:dyDescent="0.35">
      <c r="N54" s="3" t="s">
        <v>4</v>
      </c>
      <c r="O54" s="24">
        <f>O53+(O53*0.1)</f>
        <v>35883.221000000005</v>
      </c>
    </row>
  </sheetData>
  <sortState ref="B6:O52">
    <sortCondition ref="C6:C52"/>
  </sortState>
  <mergeCells count="8">
    <mergeCell ref="O4:O5"/>
    <mergeCell ref="B4:B5"/>
    <mergeCell ref="C4:C5"/>
    <mergeCell ref="I4:L4"/>
    <mergeCell ref="M4:M5"/>
    <mergeCell ref="N4:N5"/>
    <mergeCell ref="D4:D5"/>
    <mergeCell ref="E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9"/>
  <sheetViews>
    <sheetView tabSelected="1" workbookViewId="0">
      <selection activeCell="H4" sqref="H4"/>
    </sheetView>
  </sheetViews>
  <sheetFormatPr defaultRowHeight="15" x14ac:dyDescent="0.25"/>
  <cols>
    <col min="3" max="3" width="40.140625" customWidth="1"/>
    <col min="4" max="4" width="12.5703125" customWidth="1"/>
    <col min="5" max="5" width="8.28515625" customWidth="1"/>
    <col min="6" max="6" width="16.28515625" customWidth="1"/>
  </cols>
  <sheetData>
    <row r="2" spans="1:6" x14ac:dyDescent="0.25">
      <c r="A2" s="26"/>
      <c r="B2" s="85" t="s">
        <v>0</v>
      </c>
      <c r="C2" s="85" t="s">
        <v>1</v>
      </c>
      <c r="D2" s="86" t="s">
        <v>10</v>
      </c>
      <c r="E2" s="85" t="s">
        <v>6</v>
      </c>
      <c r="F2" s="86" t="s">
        <v>64</v>
      </c>
    </row>
    <row r="3" spans="1:6" x14ac:dyDescent="0.25">
      <c r="A3" s="26"/>
      <c r="B3" s="85"/>
      <c r="C3" s="85"/>
      <c r="D3" s="86"/>
      <c r="E3" s="85"/>
      <c r="F3" s="86"/>
    </row>
    <row r="4" spans="1:6" ht="45" x14ac:dyDescent="0.25">
      <c r="A4" s="26"/>
      <c r="B4" s="87">
        <v>166796</v>
      </c>
      <c r="C4" s="88" t="s">
        <v>12</v>
      </c>
      <c r="D4" s="89">
        <v>6</v>
      </c>
      <c r="E4" s="90" t="s">
        <v>45</v>
      </c>
      <c r="F4" s="89"/>
    </row>
    <row r="5" spans="1:6" ht="45" x14ac:dyDescent="0.25">
      <c r="A5" s="26"/>
      <c r="B5" s="87">
        <v>168881</v>
      </c>
      <c r="C5" s="88" t="s">
        <v>13</v>
      </c>
      <c r="D5" s="89">
        <v>30</v>
      </c>
      <c r="E5" s="90" t="s">
        <v>45</v>
      </c>
      <c r="F5" s="89"/>
    </row>
    <row r="6" spans="1:6" ht="45" x14ac:dyDescent="0.25">
      <c r="A6" s="26"/>
      <c r="B6" s="87">
        <v>175502</v>
      </c>
      <c r="C6" s="88" t="s">
        <v>14</v>
      </c>
      <c r="D6" s="89">
        <v>8</v>
      </c>
      <c r="E6" s="90" t="s">
        <v>45</v>
      </c>
      <c r="F6" s="89"/>
    </row>
    <row r="7" spans="1:6" ht="45" x14ac:dyDescent="0.25">
      <c r="A7" s="26"/>
      <c r="B7" s="87">
        <v>169502</v>
      </c>
      <c r="C7" s="88" t="s">
        <v>15</v>
      </c>
      <c r="D7" s="89">
        <v>35</v>
      </c>
      <c r="E7" s="90" t="s">
        <v>45</v>
      </c>
      <c r="F7" s="89"/>
    </row>
    <row r="8" spans="1:6" ht="45" x14ac:dyDescent="0.25">
      <c r="A8" s="26"/>
      <c r="B8" s="87">
        <v>165732</v>
      </c>
      <c r="C8" s="88" t="s">
        <v>16</v>
      </c>
      <c r="D8" s="89">
        <v>10</v>
      </c>
      <c r="E8" s="90" t="s">
        <v>45</v>
      </c>
      <c r="F8" s="89"/>
    </row>
    <row r="9" spans="1:6" ht="45" x14ac:dyDescent="0.25">
      <c r="A9" s="26"/>
      <c r="B9" s="87">
        <v>162252</v>
      </c>
      <c r="C9" s="91" t="s">
        <v>17</v>
      </c>
      <c r="D9" s="89">
        <v>20</v>
      </c>
      <c r="E9" s="90" t="s">
        <v>45</v>
      </c>
      <c r="F9" s="89"/>
    </row>
    <row r="10" spans="1:6" ht="45" x14ac:dyDescent="0.25">
      <c r="A10" s="26"/>
      <c r="B10" s="87">
        <v>165731</v>
      </c>
      <c r="C10" s="88" t="s">
        <v>18</v>
      </c>
      <c r="D10" s="89">
        <v>20</v>
      </c>
      <c r="E10" s="90" t="s">
        <v>45</v>
      </c>
      <c r="F10" s="89"/>
    </row>
    <row r="11" spans="1:6" ht="45" x14ac:dyDescent="0.25">
      <c r="A11" s="26"/>
      <c r="B11" s="87">
        <v>162927</v>
      </c>
      <c r="C11" s="88" t="s">
        <v>19</v>
      </c>
      <c r="D11" s="89">
        <v>6</v>
      </c>
      <c r="E11" s="90" t="s">
        <v>45</v>
      </c>
      <c r="F11" s="89"/>
    </row>
    <row r="12" spans="1:6" ht="45" x14ac:dyDescent="0.25">
      <c r="A12" s="26"/>
      <c r="B12" s="87">
        <v>170382</v>
      </c>
      <c r="C12" s="88" t="s">
        <v>20</v>
      </c>
      <c r="D12" s="89">
        <v>6</v>
      </c>
      <c r="E12" s="90" t="s">
        <v>45</v>
      </c>
      <c r="F12" s="89"/>
    </row>
    <row r="13" spans="1:6" ht="45" x14ac:dyDescent="0.25">
      <c r="A13" s="26"/>
      <c r="B13" s="87">
        <v>162251</v>
      </c>
      <c r="C13" s="91" t="s">
        <v>44</v>
      </c>
      <c r="D13" s="89">
        <v>15</v>
      </c>
      <c r="E13" s="90" t="s">
        <v>45</v>
      </c>
      <c r="F13" s="89"/>
    </row>
    <row r="14" spans="1:6" ht="45" x14ac:dyDescent="0.25">
      <c r="B14" s="87">
        <v>166824</v>
      </c>
      <c r="C14" s="88" t="s">
        <v>21</v>
      </c>
      <c r="D14" s="89">
        <v>15</v>
      </c>
      <c r="E14" s="90" t="s">
        <v>45</v>
      </c>
      <c r="F14" s="89"/>
    </row>
    <row r="15" spans="1:6" ht="45" x14ac:dyDescent="0.25">
      <c r="B15" s="87">
        <v>164361</v>
      </c>
      <c r="C15" s="88" t="s">
        <v>22</v>
      </c>
      <c r="D15" s="89">
        <v>7</v>
      </c>
      <c r="E15" s="90" t="s">
        <v>45</v>
      </c>
      <c r="F15" s="89"/>
    </row>
    <row r="16" spans="1:6" ht="45" x14ac:dyDescent="0.25">
      <c r="B16" s="87">
        <v>166797</v>
      </c>
      <c r="C16" s="88" t="s">
        <v>23</v>
      </c>
      <c r="D16" s="89">
        <v>10</v>
      </c>
      <c r="E16" s="90" t="s">
        <v>45</v>
      </c>
      <c r="F16" s="89"/>
    </row>
    <row r="17" spans="2:6" ht="45" x14ac:dyDescent="0.25">
      <c r="B17" s="87">
        <v>167949</v>
      </c>
      <c r="C17" s="88" t="s">
        <v>24</v>
      </c>
      <c r="D17" s="89">
        <v>10</v>
      </c>
      <c r="E17" s="90" t="s">
        <v>45</v>
      </c>
      <c r="F17" s="89"/>
    </row>
    <row r="18" spans="2:6" ht="45" x14ac:dyDescent="0.25">
      <c r="B18" s="87">
        <v>14397</v>
      </c>
      <c r="C18" s="88" t="s">
        <v>25</v>
      </c>
      <c r="D18" s="89">
        <v>8</v>
      </c>
      <c r="E18" s="90" t="s">
        <v>45</v>
      </c>
      <c r="F18" s="89"/>
    </row>
    <row r="19" spans="2:6" ht="45" x14ac:dyDescent="0.25">
      <c r="B19" s="87">
        <v>167131</v>
      </c>
      <c r="C19" s="88" t="s">
        <v>48</v>
      </c>
      <c r="D19" s="89">
        <v>8</v>
      </c>
      <c r="E19" s="90" t="s">
        <v>45</v>
      </c>
      <c r="F19" s="89"/>
    </row>
    <row r="20" spans="2:6" ht="45" x14ac:dyDescent="0.25">
      <c r="B20" s="87">
        <v>167560</v>
      </c>
      <c r="C20" s="88" t="s">
        <v>50</v>
      </c>
      <c r="D20" s="89">
        <v>2</v>
      </c>
      <c r="E20" s="90" t="s">
        <v>45</v>
      </c>
      <c r="F20" s="89"/>
    </row>
    <row r="21" spans="2:6" ht="45" x14ac:dyDescent="0.25">
      <c r="B21" s="87">
        <v>177128</v>
      </c>
      <c r="C21" s="88" t="s">
        <v>60</v>
      </c>
      <c r="D21" s="89">
        <v>6</v>
      </c>
      <c r="E21" s="90" t="s">
        <v>45</v>
      </c>
      <c r="F21" s="89"/>
    </row>
    <row r="22" spans="2:6" ht="45" x14ac:dyDescent="0.25">
      <c r="B22" s="87">
        <v>174786</v>
      </c>
      <c r="C22" s="88" t="s">
        <v>26</v>
      </c>
      <c r="D22" s="89">
        <v>6</v>
      </c>
      <c r="E22" s="90" t="s">
        <v>45</v>
      </c>
      <c r="F22" s="89"/>
    </row>
    <row r="23" spans="2:6" ht="135" x14ac:dyDescent="0.25">
      <c r="B23" s="87">
        <v>176509</v>
      </c>
      <c r="C23" s="88" t="s">
        <v>58</v>
      </c>
      <c r="D23" s="89">
        <v>4</v>
      </c>
      <c r="E23" s="90" t="s">
        <v>46</v>
      </c>
      <c r="F23" s="89"/>
    </row>
    <row r="24" spans="2:6" ht="135" x14ac:dyDescent="0.25">
      <c r="B24" s="87">
        <v>176510</v>
      </c>
      <c r="C24" s="88" t="s">
        <v>59</v>
      </c>
      <c r="D24" s="89">
        <v>4</v>
      </c>
      <c r="E24" s="90" t="s">
        <v>46</v>
      </c>
      <c r="F24" s="89"/>
    </row>
    <row r="25" spans="2:6" ht="120" x14ac:dyDescent="0.25">
      <c r="B25" s="87">
        <v>169054</v>
      </c>
      <c r="C25" s="88" t="s">
        <v>61</v>
      </c>
      <c r="D25" s="89">
        <v>20</v>
      </c>
      <c r="E25" s="90" t="s">
        <v>46</v>
      </c>
      <c r="F25" s="89"/>
    </row>
    <row r="26" spans="2:6" ht="75" x14ac:dyDescent="0.25">
      <c r="B26" s="87">
        <v>171458</v>
      </c>
      <c r="C26" s="88" t="s">
        <v>27</v>
      </c>
      <c r="D26" s="89">
        <v>35</v>
      </c>
      <c r="E26" s="18" t="s">
        <v>46</v>
      </c>
      <c r="F26" s="89"/>
    </row>
    <row r="27" spans="2:6" ht="75" x14ac:dyDescent="0.25">
      <c r="B27" s="87">
        <v>171457</v>
      </c>
      <c r="C27" s="88" t="s">
        <v>28</v>
      </c>
      <c r="D27" s="89">
        <v>30</v>
      </c>
      <c r="E27" s="18" t="s">
        <v>46</v>
      </c>
      <c r="F27" s="89"/>
    </row>
    <row r="28" spans="2:6" ht="75" x14ac:dyDescent="0.25">
      <c r="B28" s="87">
        <v>170722</v>
      </c>
      <c r="C28" s="88" t="s">
        <v>29</v>
      </c>
      <c r="D28" s="89">
        <v>20</v>
      </c>
      <c r="E28" s="18" t="s">
        <v>46</v>
      </c>
      <c r="F28" s="89"/>
    </row>
    <row r="29" spans="2:6" ht="75" x14ac:dyDescent="0.25">
      <c r="B29" s="87">
        <v>171456</v>
      </c>
      <c r="C29" s="88" t="s">
        <v>30</v>
      </c>
      <c r="D29" s="89">
        <v>20</v>
      </c>
      <c r="E29" s="18" t="s">
        <v>46</v>
      </c>
      <c r="F29" s="89"/>
    </row>
    <row r="30" spans="2:6" ht="75" x14ac:dyDescent="0.25">
      <c r="B30" s="87">
        <v>170723</v>
      </c>
      <c r="C30" s="88" t="s">
        <v>31</v>
      </c>
      <c r="D30" s="89">
        <v>25</v>
      </c>
      <c r="E30" s="18" t="s">
        <v>46</v>
      </c>
      <c r="F30" s="89"/>
    </row>
    <row r="31" spans="2:6" ht="90" x14ac:dyDescent="0.25">
      <c r="B31" s="87">
        <v>172609</v>
      </c>
      <c r="C31" s="88" t="s">
        <v>57</v>
      </c>
      <c r="D31" s="89">
        <v>6</v>
      </c>
      <c r="E31" s="90" t="s">
        <v>46</v>
      </c>
      <c r="F31" s="89"/>
    </row>
    <row r="32" spans="2:6" ht="90" x14ac:dyDescent="0.25">
      <c r="B32" s="87">
        <v>170500</v>
      </c>
      <c r="C32" s="88" t="s">
        <v>32</v>
      </c>
      <c r="D32" s="89">
        <v>6</v>
      </c>
      <c r="E32" s="18" t="s">
        <v>46</v>
      </c>
      <c r="F32" s="89"/>
    </row>
    <row r="33" spans="2:6" ht="90" x14ac:dyDescent="0.25">
      <c r="B33" s="87">
        <v>170501</v>
      </c>
      <c r="C33" s="88" t="s">
        <v>33</v>
      </c>
      <c r="D33" s="89">
        <v>25</v>
      </c>
      <c r="E33" s="18" t="s">
        <v>46</v>
      </c>
      <c r="F33" s="89"/>
    </row>
    <row r="34" spans="2:6" ht="90" x14ac:dyDescent="0.25">
      <c r="B34" s="87">
        <v>170007</v>
      </c>
      <c r="C34" s="88" t="s">
        <v>34</v>
      </c>
      <c r="D34" s="89">
        <v>25</v>
      </c>
      <c r="E34" s="18" t="s">
        <v>46</v>
      </c>
      <c r="F34" s="89"/>
    </row>
    <row r="35" spans="2:6" ht="90" x14ac:dyDescent="0.25">
      <c r="B35" s="87">
        <v>170006</v>
      </c>
      <c r="C35" s="88" t="s">
        <v>35</v>
      </c>
      <c r="D35" s="89">
        <v>20</v>
      </c>
      <c r="E35" s="18" t="s">
        <v>46</v>
      </c>
      <c r="F35" s="89"/>
    </row>
    <row r="36" spans="2:6" ht="90" x14ac:dyDescent="0.25">
      <c r="B36" s="87">
        <v>165729</v>
      </c>
      <c r="C36" s="88" t="s">
        <v>36</v>
      </c>
      <c r="D36" s="89">
        <v>50</v>
      </c>
      <c r="E36" s="18" t="s">
        <v>46</v>
      </c>
      <c r="F36" s="89"/>
    </row>
    <row r="37" spans="2:6" ht="90" x14ac:dyDescent="0.25">
      <c r="B37" s="87">
        <v>164359</v>
      </c>
      <c r="C37" s="88" t="s">
        <v>37</v>
      </c>
      <c r="D37" s="89">
        <v>20</v>
      </c>
      <c r="E37" s="18" t="s">
        <v>46</v>
      </c>
      <c r="F37" s="89"/>
    </row>
    <row r="38" spans="2:6" ht="90" x14ac:dyDescent="0.25">
      <c r="B38" s="87">
        <v>167442</v>
      </c>
      <c r="C38" s="88" t="s">
        <v>49</v>
      </c>
      <c r="D38" s="89">
        <v>10</v>
      </c>
      <c r="E38" s="90" t="s">
        <v>46</v>
      </c>
      <c r="F38" s="89"/>
    </row>
    <row r="39" spans="2:6" ht="90" x14ac:dyDescent="0.25">
      <c r="B39" s="87">
        <v>171463</v>
      </c>
      <c r="C39" s="88" t="s">
        <v>53</v>
      </c>
      <c r="D39" s="89">
        <v>20</v>
      </c>
      <c r="E39" s="90" t="s">
        <v>46</v>
      </c>
      <c r="F39" s="89"/>
    </row>
    <row r="40" spans="2:6" ht="90" x14ac:dyDescent="0.25">
      <c r="B40" s="87">
        <v>167441</v>
      </c>
      <c r="C40" s="88" t="s">
        <v>38</v>
      </c>
      <c r="D40" s="89">
        <v>10</v>
      </c>
      <c r="E40" s="18" t="s">
        <v>46</v>
      </c>
      <c r="F40" s="89"/>
    </row>
    <row r="41" spans="2:6" ht="90" x14ac:dyDescent="0.25">
      <c r="B41" s="87">
        <v>167561</v>
      </c>
      <c r="C41" s="88" t="s">
        <v>51</v>
      </c>
      <c r="D41" s="89">
        <v>20</v>
      </c>
      <c r="E41" s="90" t="s">
        <v>46</v>
      </c>
      <c r="F41" s="89"/>
    </row>
    <row r="42" spans="2:6" ht="90" x14ac:dyDescent="0.25">
      <c r="B42" s="87">
        <v>171464</v>
      </c>
      <c r="C42" s="88" t="s">
        <v>54</v>
      </c>
      <c r="D42" s="89">
        <v>20</v>
      </c>
      <c r="E42" s="90" t="s">
        <v>46</v>
      </c>
      <c r="F42" s="89"/>
    </row>
    <row r="43" spans="2:6" ht="90" x14ac:dyDescent="0.25">
      <c r="B43" s="87">
        <v>167562</v>
      </c>
      <c r="C43" s="88" t="s">
        <v>52</v>
      </c>
      <c r="D43" s="89">
        <v>2</v>
      </c>
      <c r="E43" s="90" t="s">
        <v>46</v>
      </c>
      <c r="F43" s="89"/>
    </row>
    <row r="44" spans="2:6" ht="90" x14ac:dyDescent="0.25">
      <c r="B44" s="87">
        <v>171465</v>
      </c>
      <c r="C44" s="88" t="s">
        <v>55</v>
      </c>
      <c r="D44" s="89">
        <v>25</v>
      </c>
      <c r="E44" s="90" t="s">
        <v>46</v>
      </c>
      <c r="F44" s="89"/>
    </row>
    <row r="45" spans="2:6" ht="90" x14ac:dyDescent="0.25">
      <c r="B45" s="87">
        <v>167130</v>
      </c>
      <c r="C45" s="88" t="s">
        <v>47</v>
      </c>
      <c r="D45" s="89">
        <v>15</v>
      </c>
      <c r="E45" s="90" t="s">
        <v>46</v>
      </c>
      <c r="F45" s="89"/>
    </row>
    <row r="46" spans="2:6" ht="75" x14ac:dyDescent="0.25">
      <c r="B46" s="87">
        <v>171539</v>
      </c>
      <c r="C46" s="88" t="s">
        <v>56</v>
      </c>
      <c r="D46" s="89">
        <v>3</v>
      </c>
      <c r="E46" s="90" t="s">
        <v>46</v>
      </c>
      <c r="F46" s="89"/>
    </row>
    <row r="47" spans="2:6" ht="75" x14ac:dyDescent="0.25">
      <c r="B47" s="87">
        <v>171543</v>
      </c>
      <c r="C47" s="88" t="s">
        <v>40</v>
      </c>
      <c r="D47" s="89">
        <v>15</v>
      </c>
      <c r="E47" s="18" t="s">
        <v>46</v>
      </c>
      <c r="F47" s="89"/>
    </row>
    <row r="48" spans="2:6" ht="75" x14ac:dyDescent="0.25">
      <c r="B48" s="87">
        <v>171545</v>
      </c>
      <c r="C48" s="88" t="s">
        <v>41</v>
      </c>
      <c r="D48" s="89">
        <v>15</v>
      </c>
      <c r="E48" s="18" t="s">
        <v>46</v>
      </c>
      <c r="F48" s="89"/>
    </row>
    <row r="49" spans="2:6" ht="90" x14ac:dyDescent="0.25">
      <c r="B49" s="87">
        <v>171460</v>
      </c>
      <c r="C49" s="88" t="s">
        <v>39</v>
      </c>
      <c r="D49" s="89">
        <v>35</v>
      </c>
      <c r="E49" s="18" t="s">
        <v>46</v>
      </c>
      <c r="F49" s="89"/>
    </row>
  </sheetData>
  <sortState ref="B4:G13">
    <sortCondition ref="C4:C13"/>
  </sortState>
  <mergeCells count="5">
    <mergeCell ref="B2:B3"/>
    <mergeCell ref="C2:C3"/>
    <mergeCell ref="E2:E3"/>
    <mergeCell ref="D2:D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ANALIZA I PROGNOZA</vt:lpstr>
      <vt:lpstr>DO OFERTOWANIA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2019-02-25T09:35:38Z</dcterms:modified>
</cp:coreProperties>
</file>