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zetargi 2024\Dostawy\PN 60-2024 Dostawa wyrobów medycznych (urologicznych)\Do ogłoszenia\Modyfikacja 28.10.24\"/>
    </mc:Choice>
  </mc:AlternateContent>
  <bookViews>
    <workbookView xWindow="0" yWindow="0" windowWidth="28800" windowHeight="12435" tabRatio="500" firstSheet="5"/>
  </bookViews>
  <sheets>
    <sheet name="Pakiet1" sheetId="1" r:id="rId1"/>
    <sheet name="Pakiet2" sheetId="3" r:id="rId2"/>
    <sheet name="Pakiet3" sheetId="4" r:id="rId3"/>
    <sheet name="Pakiet4" sheetId="5" r:id="rId4"/>
    <sheet name="Pakiet 5" sheetId="7" r:id="rId5"/>
    <sheet name="Pakiet 6" sheetId="8" r:id="rId6"/>
    <sheet name="Pakiet 7" sheetId="9" r:id="rId7"/>
    <sheet name="Pakiet 8" sheetId="11" r:id="rId8"/>
    <sheet name="Pakiet9" sheetId="12" r:id="rId9"/>
    <sheet name="Pakiet10" sheetId="13" r:id="rId10"/>
    <sheet name="Pakiet11" sheetId="14" r:id="rId11"/>
    <sheet name="Pakiet12" sheetId="15" r:id="rId12"/>
    <sheet name="Arkusz1" sheetId="10" r:id="rId13"/>
  </sheets>
  <calcPr calcId="152511"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L4" i="1" l="1"/>
  <c r="M4" i="1" s="1"/>
  <c r="L5" i="1"/>
  <c r="M5" i="1" s="1"/>
  <c r="L6" i="1"/>
  <c r="M6" i="1"/>
  <c r="L7" i="1"/>
  <c r="M7" i="1" s="1"/>
  <c r="L8" i="1"/>
  <c r="M8" i="1"/>
  <c r="L9" i="1"/>
  <c r="M9" i="1" s="1"/>
  <c r="L10" i="1"/>
  <c r="M10" i="1"/>
  <c r="L11" i="1"/>
  <c r="M11" i="1" s="1"/>
  <c r="L12" i="1"/>
  <c r="M12" i="1"/>
  <c r="C15" i="10" l="1"/>
  <c r="B15" i="10"/>
  <c r="L7" i="15"/>
  <c r="M7" i="15" s="1"/>
  <c r="K7" i="15"/>
  <c r="L6" i="15"/>
  <c r="M6" i="15" s="1"/>
  <c r="K6" i="15"/>
  <c r="H6" i="15"/>
  <c r="L5" i="15"/>
  <c r="L8" i="15" s="1"/>
  <c r="K5" i="15"/>
  <c r="M5" i="15" l="1"/>
  <c r="M8" i="15" s="1"/>
  <c r="L6" i="12"/>
  <c r="M6" i="12" s="1"/>
  <c r="L7" i="12"/>
  <c r="L8" i="12"/>
  <c r="M8" i="12" s="1"/>
  <c r="L9" i="12"/>
  <c r="M9" i="12" s="1"/>
  <c r="L5" i="12"/>
  <c r="M5" i="12" s="1"/>
  <c r="K6" i="12"/>
  <c r="K7" i="12"/>
  <c r="K8" i="12"/>
  <c r="K9" i="12"/>
  <c r="K5" i="12"/>
  <c r="L4" i="13"/>
  <c r="L5" i="13" s="1"/>
  <c r="K4" i="13"/>
  <c r="I9" i="14"/>
  <c r="J9" i="14" s="1"/>
  <c r="I7" i="14"/>
  <c r="J7" i="14" s="1"/>
  <c r="I8" i="14"/>
  <c r="J8" i="14" s="1"/>
  <c r="I6" i="14"/>
  <c r="J6" i="14" s="1"/>
  <c r="H9" i="14"/>
  <c r="H7" i="14"/>
  <c r="H8" i="14"/>
  <c r="H6" i="14"/>
  <c r="K4" i="7"/>
  <c r="M4" i="13" l="1"/>
  <c r="M5" i="13" s="1"/>
  <c r="L10" i="12"/>
  <c r="M10" i="12" s="1"/>
  <c r="M7" i="12"/>
  <c r="I10" i="14"/>
  <c r="J10" i="14"/>
  <c r="H5" i="11"/>
  <c r="H6" i="11"/>
  <c r="H7" i="11"/>
  <c r="H8" i="11"/>
  <c r="H9" i="11"/>
  <c r="H10" i="11"/>
  <c r="H11" i="11"/>
  <c r="H12" i="11"/>
  <c r="H13" i="11"/>
  <c r="H14" i="11"/>
  <c r="H15" i="11"/>
  <c r="H16" i="11"/>
  <c r="H17" i="11"/>
  <c r="H18" i="11"/>
  <c r="H19" i="11"/>
  <c r="H20" i="11"/>
  <c r="H21" i="11"/>
  <c r="H22" i="11"/>
  <c r="H23" i="11"/>
  <c r="H24" i="11"/>
  <c r="H25" i="11"/>
  <c r="H26" i="11"/>
  <c r="H27" i="11"/>
  <c r="H28" i="11"/>
  <c r="L28" i="11" l="1"/>
  <c r="K28" i="11"/>
  <c r="M28" i="11" s="1"/>
  <c r="L27" i="11"/>
  <c r="K27" i="11"/>
  <c r="M27" i="11" s="1"/>
  <c r="L26" i="11"/>
  <c r="K26" i="11"/>
  <c r="M26" i="11" s="1"/>
  <c r="L25" i="11"/>
  <c r="K25" i="11"/>
  <c r="M25" i="11" s="1"/>
  <c r="L24" i="11"/>
  <c r="K24" i="11"/>
  <c r="M24" i="11" s="1"/>
  <c r="L23" i="11"/>
  <c r="K23" i="11"/>
  <c r="M23" i="11" s="1"/>
  <c r="L22" i="11"/>
  <c r="K22" i="11"/>
  <c r="M22" i="11" s="1"/>
  <c r="K21" i="11"/>
  <c r="L21" i="11"/>
  <c r="K20" i="11"/>
  <c r="L20" i="11"/>
  <c r="K19" i="11"/>
  <c r="L19" i="11"/>
  <c r="K18" i="11"/>
  <c r="L18" i="11"/>
  <c r="K17" i="11"/>
  <c r="M17" i="11" s="1"/>
  <c r="L17" i="11"/>
  <c r="K16" i="11"/>
  <c r="M16" i="11" s="1"/>
  <c r="L16" i="11"/>
  <c r="K15" i="11"/>
  <c r="M15" i="11" s="1"/>
  <c r="L15" i="11"/>
  <c r="K14" i="11"/>
  <c r="L14" i="11"/>
  <c r="K13" i="11"/>
  <c r="L13" i="11"/>
  <c r="K12" i="11"/>
  <c r="L12" i="11"/>
  <c r="K11" i="11"/>
  <c r="L11" i="11"/>
  <c r="K10" i="11"/>
  <c r="L10" i="11"/>
  <c r="K9" i="11"/>
  <c r="L9" i="11"/>
  <c r="K8" i="11"/>
  <c r="L8" i="11"/>
  <c r="K7" i="11"/>
  <c r="L7" i="11"/>
  <c r="K6" i="11"/>
  <c r="M6" i="11" s="1"/>
  <c r="L6" i="11"/>
  <c r="K5" i="11"/>
  <c r="L5" i="11"/>
  <c r="K4" i="11"/>
  <c r="H4" i="11"/>
  <c r="L4" i="11" s="1"/>
  <c r="M4" i="11" l="1"/>
  <c r="M20" i="11"/>
  <c r="M12" i="11"/>
  <c r="M18" i="11"/>
  <c r="M8" i="11"/>
  <c r="M9" i="11"/>
  <c r="M5" i="11"/>
  <c r="M10" i="11"/>
  <c r="M21" i="11"/>
  <c r="M7" i="11"/>
  <c r="M13" i="11"/>
  <c r="M19" i="11"/>
  <c r="M14" i="11"/>
  <c r="M11" i="11"/>
  <c r="L29" i="11"/>
  <c r="M29" i="11" l="1"/>
  <c r="K5" i="8"/>
  <c r="K6" i="8"/>
  <c r="K7" i="8"/>
  <c r="K4" i="8"/>
  <c r="K4" i="3"/>
  <c r="K20" i="4"/>
  <c r="L7" i="4"/>
  <c r="M7" i="4" s="1"/>
  <c r="L8" i="4"/>
  <c r="M8" i="4" s="1"/>
  <c r="L9" i="4"/>
  <c r="M9" i="4" s="1"/>
  <c r="L10" i="4"/>
  <c r="M10" i="4" s="1"/>
  <c r="L11" i="4"/>
  <c r="M11" i="4" s="1"/>
  <c r="L12" i="4"/>
  <c r="M12" i="4" s="1"/>
  <c r="L13" i="4"/>
  <c r="M13" i="4" s="1"/>
  <c r="L14" i="4"/>
  <c r="M14" i="4" s="1"/>
  <c r="L15" i="4"/>
  <c r="M15" i="4" s="1"/>
  <c r="L16" i="4"/>
  <c r="M16" i="4" s="1"/>
  <c r="L17" i="4"/>
  <c r="M17" i="4" s="1"/>
  <c r="L18" i="4"/>
  <c r="M18" i="4" s="1"/>
  <c r="L19" i="4"/>
  <c r="M19" i="4" s="1"/>
  <c r="L20" i="4"/>
  <c r="M20" i="4" s="1"/>
  <c r="K5" i="4"/>
  <c r="K6" i="4"/>
  <c r="K7" i="4"/>
  <c r="K8" i="4"/>
  <c r="K9" i="4"/>
  <c r="K10" i="4"/>
  <c r="K11" i="4"/>
  <c r="K12" i="4"/>
  <c r="K13" i="4"/>
  <c r="K14" i="4"/>
  <c r="K15" i="4"/>
  <c r="K16" i="4"/>
  <c r="K17" i="4"/>
  <c r="K18" i="4"/>
  <c r="K19" i="4"/>
  <c r="K4" i="4"/>
  <c r="K5" i="5"/>
  <c r="K6" i="5"/>
  <c r="K7" i="5"/>
  <c r="K8" i="5"/>
  <c r="K9" i="5"/>
  <c r="K10" i="5"/>
  <c r="K11" i="5"/>
  <c r="K12" i="5"/>
  <c r="K13" i="5"/>
  <c r="K14" i="5"/>
  <c r="K15" i="5"/>
  <c r="L4" i="5"/>
  <c r="K4" i="5"/>
  <c r="K4" i="9"/>
  <c r="K5" i="1"/>
  <c r="K6" i="1"/>
  <c r="K7" i="1"/>
  <c r="K8" i="1"/>
  <c r="K9" i="1"/>
  <c r="K10" i="1"/>
  <c r="K11" i="1"/>
  <c r="K12" i="1"/>
  <c r="K4" i="1"/>
  <c r="M4" i="5" l="1"/>
  <c r="H4" i="9"/>
  <c r="H7" i="8"/>
  <c r="L7" i="8" s="1"/>
  <c r="M7" i="8" s="1"/>
  <c r="H6" i="8"/>
  <c r="L6" i="8" s="1"/>
  <c r="M6" i="8" s="1"/>
  <c r="H5" i="8"/>
  <c r="L5" i="8" s="1"/>
  <c r="M5" i="8" s="1"/>
  <c r="H4" i="8"/>
  <c r="L4" i="8" s="1"/>
  <c r="M4" i="8" s="1"/>
  <c r="H4" i="7"/>
  <c r="H15" i="5"/>
  <c r="L15" i="5" s="1"/>
  <c r="M15" i="5" s="1"/>
  <c r="H14" i="5"/>
  <c r="L14" i="5" s="1"/>
  <c r="M14" i="5" s="1"/>
  <c r="H13" i="5"/>
  <c r="L13" i="5" s="1"/>
  <c r="M13" i="5" s="1"/>
  <c r="H12" i="5"/>
  <c r="L12" i="5" s="1"/>
  <c r="M12" i="5" s="1"/>
  <c r="H11" i="5"/>
  <c r="L11" i="5" s="1"/>
  <c r="M11" i="5" s="1"/>
  <c r="H10" i="5"/>
  <c r="L10" i="5" s="1"/>
  <c r="M10" i="5" s="1"/>
  <c r="H9" i="5"/>
  <c r="L9" i="5" s="1"/>
  <c r="M9" i="5" s="1"/>
  <c r="H8" i="5"/>
  <c r="L8" i="5" s="1"/>
  <c r="M8" i="5" s="1"/>
  <c r="H7" i="5"/>
  <c r="L7" i="5" s="1"/>
  <c r="M7" i="5" s="1"/>
  <c r="H6" i="5"/>
  <c r="L6" i="5" s="1"/>
  <c r="M6" i="5" s="1"/>
  <c r="H5" i="5"/>
  <c r="L5" i="5" s="1"/>
  <c r="M5" i="5" s="1"/>
  <c r="H6" i="4"/>
  <c r="L6" i="4" s="1"/>
  <c r="M6" i="4" s="1"/>
  <c r="H5" i="4"/>
  <c r="L5" i="4" s="1"/>
  <c r="M5" i="4" s="1"/>
  <c r="H4" i="4"/>
  <c r="L4" i="4" s="1"/>
  <c r="M4" i="4" s="1"/>
  <c r="H4" i="3"/>
  <c r="L4" i="3" s="1"/>
  <c r="M4" i="3" s="1"/>
  <c r="H12" i="1"/>
  <c r="H11" i="1"/>
  <c r="H10" i="1"/>
  <c r="H9" i="1"/>
  <c r="H8" i="1"/>
  <c r="H7" i="1"/>
  <c r="H6" i="1"/>
  <c r="H5" i="1"/>
  <c r="L4" i="7" l="1"/>
  <c r="M4" i="7" s="1"/>
  <c r="L4" i="9"/>
  <c r="M4" i="9" s="1"/>
  <c r="M8" i="9" s="1"/>
  <c r="L13" i="1"/>
  <c r="M13" i="1" s="1"/>
  <c r="L16" i="5"/>
  <c r="M8" i="8"/>
  <c r="L5" i="3"/>
  <c r="M5" i="3"/>
  <c r="K13" i="1"/>
  <c r="M21" i="4"/>
  <c r="L21" i="4"/>
  <c r="M8" i="7"/>
  <c r="L8" i="9" l="1"/>
  <c r="L8" i="7"/>
  <c r="M16" i="5"/>
  <c r="L8" i="8"/>
</calcChain>
</file>

<file path=xl/sharedStrings.xml><?xml version="1.0" encoding="utf-8"?>
<sst xmlns="http://schemas.openxmlformats.org/spreadsheetml/2006/main" count="359" uniqueCount="151">
  <si>
    <t>Lp.</t>
  </si>
  <si>
    <t>NAZWA</t>
  </si>
  <si>
    <t>Nazwa i nr katalogowy</t>
  </si>
  <si>
    <t>J.M</t>
  </si>
  <si>
    <t>Ilość B</t>
  </si>
  <si>
    <t>Ilość K</t>
  </si>
  <si>
    <t>Ilość P</t>
  </si>
  <si>
    <t>Suma</t>
  </si>
  <si>
    <t>Cena jednostkowa netto</t>
  </si>
  <si>
    <t>Vat</t>
  </si>
  <si>
    <t>Cena jednostkowa brutto</t>
  </si>
  <si>
    <t>Wartość netto</t>
  </si>
  <si>
    <t>Wartość brutto</t>
  </si>
  <si>
    <r>
      <rPr>
        <b/>
        <sz val="10"/>
        <color rgb="FF000000"/>
        <rFont val="Arial"/>
        <family val="2"/>
        <charset val="1"/>
      </rPr>
      <t>Zestaw do nefrostomii</t>
    </r>
    <r>
      <rPr>
        <sz val="10"/>
        <color rgb="FF000000"/>
        <rFont val="Arial"/>
        <family val="2"/>
        <charset val="1"/>
      </rPr>
      <t xml:space="preserve"> 
Zestaw do nefrostomii: 9F,10F,12F,14F x 45cm Skład zestawu: kateter PIGTAIL 9F,10F,12F,14FX45cm; prowadnik J typ Lunderquist 0.038"x 80cm; igła dwuczęsciowa 18Gx20cm; rozszerzacz z koszulką rozrywalną 15 F; rozszerzacz;strzykawka 10 ml Luer-Lock,skalpel,kołnierz mocujący ,opaska uciskowa</t>
    </r>
  </si>
  <si>
    <t>szt</t>
  </si>
  <si>
    <r>
      <rPr>
        <b/>
        <sz val="10"/>
        <color rgb="FF000000"/>
        <rFont val="Arial"/>
        <family val="2"/>
        <charset val="1"/>
      </rPr>
      <t xml:space="preserve">Zestaw do cystostomii
</t>
    </r>
    <r>
      <rPr>
        <sz val="10"/>
        <color rgb="FF000000"/>
        <rFont val="Arial"/>
        <family val="2"/>
        <charset val="1"/>
      </rPr>
      <t xml:space="preserve">Zestaw do cystostomii 9F,10F,12F,14F. Skład zestawu;kateter PIGTAIL 9F,10F,12F,14Fx45cm; igła rozrywalna np..12Fx120mm; strzykawka 10ml Luer-Lock; skalpel;kołnierz mocujący; opaska uciskowa </t>
    </r>
  </si>
  <si>
    <r>
      <rPr>
        <b/>
        <sz val="10"/>
        <color rgb="FF000000"/>
        <rFont val="Arial"/>
        <family val="2"/>
        <charset val="1"/>
      </rPr>
      <t xml:space="preserve">Cewnik moczowodowy
</t>
    </r>
    <r>
      <rPr>
        <sz val="10"/>
        <color rgb="FF000000"/>
        <rFont val="Arial"/>
        <family val="2"/>
        <charset val="1"/>
      </rPr>
      <t>Cewnik moczowodowy typ Nelaton 4F-7F/70cm; oznaczony posziałką centymetrową co 5 cm; bez lateksu i PCV; widoczny w RTG; z prowadnicą stalową na całej długości katetera ; otwór centrany- typ otwarty. Opakowanie 10- szt</t>
    </r>
  </si>
  <si>
    <r>
      <rPr>
        <b/>
        <sz val="10"/>
        <color rgb="FF000000"/>
        <rFont val="Arial"/>
        <family val="2"/>
        <charset val="1"/>
      </rPr>
      <t xml:space="preserve">Dren brzuszny
</t>
    </r>
    <r>
      <rPr>
        <sz val="10"/>
        <color rgb="FF000000"/>
        <rFont val="Arial"/>
        <family val="2"/>
        <charset val="1"/>
      </rPr>
      <t>Dren brzuszny wykonany jest silikonowego tworzywa o optymalnej spreżystości i giętkości, sterylny, (EO), pakowany pojedyńczo. Oferowany w wersji z 3 lub 7 otworami bocznymi lub bez otworów.</t>
    </r>
  </si>
  <si>
    <t>Razem</t>
  </si>
  <si>
    <t>zestaw</t>
  </si>
  <si>
    <t>Opis</t>
  </si>
  <si>
    <t>Producent, nazwa, nr katal.</t>
  </si>
  <si>
    <t>J.M.</t>
  </si>
  <si>
    <t>Przewód do cystoskopu podwójny, wykonany z PCV, dwie jednokanałowe igły zbiorcze z osłonkami lub zatyczkami, komora do wytworzenia ciśnienia, rolkowy regulator przepływu, łącznik stożkowy, średnica drenu 4,8 mmx6,8 mm, końcówka drenu z miękkiego silikonu, sterylny, pakowany podwójnie (opakowanie wewnetrzne foliowe, zewnetrzne papier/folia), sterylizowane tlenkiem etylenu, nie zawiera lateksu, op. maks. 50 szt.</t>
  </si>
  <si>
    <r>
      <rPr>
        <b/>
        <sz val="10"/>
        <color rgb="FF000000"/>
        <rFont val="Arial"/>
        <family val="2"/>
        <charset val="238"/>
      </rPr>
      <t>Włókno wielorazowego</t>
    </r>
    <r>
      <rPr>
        <sz val="10"/>
        <color rgb="FF000000"/>
        <rFont val="Arial"/>
        <family val="2"/>
        <charset val="238"/>
      </rPr>
      <t xml:space="preserve"> użytku (10 użyć), rozmiar rdzenia 272 µm, kompatybilne z systemami laserowymi Olympus EMPOWER, sterylne, 5 szt./op. Sterylizacja: autoklaw, Sterrad 100NX, Sterrad Flex (w zgodności z normą ANSI/AAMI/ISO 17665:2006 lub ENISO 17665:2006).</t>
    </r>
  </si>
  <si>
    <t>op</t>
  </si>
  <si>
    <r>
      <rPr>
        <b/>
        <sz val="10"/>
        <color rgb="FF000000"/>
        <rFont val="Arial"/>
        <family val="2"/>
        <charset val="238"/>
      </rPr>
      <t>Włókno wielorazowego</t>
    </r>
    <r>
      <rPr>
        <sz val="10"/>
        <color rgb="FF000000"/>
        <rFont val="Arial"/>
        <family val="2"/>
        <charset val="238"/>
      </rPr>
      <t xml:space="preserve"> użytku (10 użyć), rozmiar rdzenia 365 µm, kompatybilne z systemami laserowymi Olympus EMPOWER, sterylne, 5 szt./op. Sterylizacja: autoklaw, Sterrad 100NX, Sterrad Flex (w zgodności z normą ANSI/AAMI/ISO 17665:2006 lub ENISO 17665:2006).</t>
    </r>
  </si>
  <si>
    <r>
      <rPr>
        <b/>
        <sz val="10"/>
        <color rgb="FF000000"/>
        <rFont val="Arial"/>
        <family val="2"/>
        <charset val="238"/>
      </rPr>
      <t>Włókno wielorazowego</t>
    </r>
    <r>
      <rPr>
        <sz val="10"/>
        <color rgb="FF000000"/>
        <rFont val="Arial"/>
        <family val="2"/>
        <charset val="238"/>
      </rPr>
      <t xml:space="preserve"> użytku (10 użyć), rozmiar rdzenia 550 µm, kompatybilne z systemami laserowymi Olympus EMPOWER, sterylne, 5 szt./op. Sterylizacja: autoklaw, Sterrad 100NX, Sterrad Flex (w zgodności z normą ANSI/AAMI/ISO 17665:2006 lub ENISO 17665:2006).
</t>
    </r>
  </si>
  <si>
    <r>
      <rPr>
        <b/>
        <sz val="10"/>
        <color rgb="FF000000"/>
        <rFont val="Arial"/>
        <family val="2"/>
        <charset val="1"/>
      </rPr>
      <t>Wkład do nożyczek typu Metzenbaum</t>
    </r>
    <r>
      <rPr>
        <sz val="10"/>
        <color rgb="FF000000"/>
        <rFont val="Arial"/>
        <family val="2"/>
        <charset val="1"/>
      </rPr>
      <t xml:space="preserve"> HiQ+, średnica 5 mm, długość 330 mm,</t>
    </r>
  </si>
  <si>
    <r>
      <rPr>
        <b/>
        <sz val="10"/>
        <color rgb="FF000000"/>
        <rFont val="Arial"/>
        <family val="2"/>
        <charset val="1"/>
      </rPr>
      <t>Płaszcz HiQ+, średnica 5mm</t>
    </r>
    <r>
      <rPr>
        <sz val="10"/>
        <color rgb="FF000000"/>
        <rFont val="Arial"/>
        <family val="2"/>
        <charset val="1"/>
      </rPr>
      <t>, długość 330 mm; pokrętło do obrotu narzędzia o 360st.; przycisk do uwolnienia uchwytu narzędzia</t>
    </r>
  </si>
  <si>
    <r>
      <rPr>
        <b/>
        <sz val="10"/>
        <color rgb="FF000000"/>
        <rFont val="Arial"/>
        <family val="2"/>
        <charset val="1"/>
      </rPr>
      <t>Uchwyt, do narzędzia laparoskopowego</t>
    </r>
    <r>
      <rPr>
        <sz val="10"/>
        <color rgb="FF000000"/>
        <rFont val="Arial"/>
        <family val="2"/>
        <charset val="1"/>
      </rPr>
      <t xml:space="preserve"> HiQ+, monopolarny, bez zapinki</t>
    </r>
  </si>
  <si>
    <r>
      <rPr>
        <b/>
        <sz val="10"/>
        <color rgb="FF000000"/>
        <rFont val="Arial"/>
        <family val="2"/>
        <charset val="1"/>
      </rPr>
      <t>Wkład "HiQ+",bipolarny</t>
    </r>
    <r>
      <rPr>
        <sz val="10"/>
        <color rgb="FF000000"/>
        <rFont val="Arial"/>
        <family val="2"/>
        <charset val="1"/>
      </rPr>
      <t>, średnica 5 mm, długość 330 mm, do kleszczyków chwytających typu Johann</t>
    </r>
  </si>
  <si>
    <r>
      <rPr>
        <b/>
        <sz val="10"/>
        <color rgb="FF000000"/>
        <rFont val="Arial"/>
        <family val="2"/>
        <charset val="1"/>
      </rPr>
      <t>Wkład "HiQ+", średnica 5mm</t>
    </r>
    <r>
      <rPr>
        <sz val="10"/>
        <color rgb="FF000000"/>
        <rFont val="Arial"/>
        <family val="2"/>
        <charset val="1"/>
      </rPr>
      <t>, długość 330mm, imadło do szycia, proste</t>
    </r>
  </si>
  <si>
    <t>Wkład do narzędzi HiQ+ (WA63718A) średnica 5 mm, długość 330 mm, imadło do igieł, wygięte w lewo</t>
  </si>
  <si>
    <r>
      <rPr>
        <b/>
        <sz val="10"/>
        <color rgb="FF000000"/>
        <rFont val="Arial"/>
        <family val="2"/>
        <charset val="1"/>
      </rPr>
      <t>Wkład "HiQ+", średnica 5mm</t>
    </r>
    <r>
      <rPr>
        <sz val="10"/>
        <color rgb="FF000000"/>
        <rFont val="Arial"/>
        <family val="2"/>
        <charset val="1"/>
      </rPr>
      <t>, długość 330mm, imadło do szycia, wygięte w prawo</t>
    </r>
  </si>
  <si>
    <r>
      <rPr>
        <b/>
        <sz val="10"/>
        <color rgb="FF000000"/>
        <rFont val="Arial"/>
        <family val="2"/>
        <charset val="1"/>
      </rPr>
      <t>Elektroda resekcyjna, monopolarna</t>
    </r>
    <r>
      <rPr>
        <sz val="10"/>
        <color rgb="FF000000"/>
        <rFont val="Arial"/>
        <family val="2"/>
        <charset val="1"/>
      </rPr>
      <t>, pętla do płaszcza wewnętrznego 24 Fr, do optyki 30°, średnica elektrody 0,35 mm,lub 0,2 jednorazowego użytku, sterylna, 12 szt./op.</t>
    </r>
  </si>
  <si>
    <t>12szt.op</t>
  </si>
  <si>
    <r>
      <rPr>
        <b/>
        <sz val="10"/>
        <color rgb="FF000000"/>
        <rFont val="Arial"/>
        <family val="2"/>
        <charset val="1"/>
      </rPr>
      <t>Elektroda resekcyjna HF,</t>
    </r>
    <r>
      <rPr>
        <sz val="10"/>
        <color rgb="FF000000"/>
        <rFont val="Arial"/>
        <family val="2"/>
        <charset val="1"/>
      </rPr>
      <t xml:space="preserve"> kulka w rozmiarze dużej lub małej, do optyki 30°, sterylne, jednorazowego użytku, 12 sztuk</t>
    </r>
  </si>
  <si>
    <r>
      <rPr>
        <b/>
        <sz val="10"/>
        <color rgb="FF000000"/>
        <rFont val="Arial"/>
        <family val="2"/>
        <charset val="1"/>
      </rPr>
      <t>Elektroda kulkowa TURis/TCRis,</t>
    </r>
    <r>
      <rPr>
        <sz val="10"/>
        <color rgb="FF000000"/>
        <rFont val="Arial"/>
        <family val="2"/>
        <charset val="1"/>
      </rPr>
      <t xml:space="preserve"> do płaszcza 24 Fr., do optyk 12° i 30°, sterylna, jednorazowego użytku, 12 sztuk</t>
    </r>
  </si>
  <si>
    <r>
      <rPr>
        <b/>
        <sz val="10"/>
        <color rgb="FF000000"/>
        <rFont val="Arial"/>
        <family val="2"/>
        <charset val="1"/>
      </rPr>
      <t>Sonda litotryptora hybrydowego</t>
    </r>
    <r>
      <rPr>
        <sz val="10"/>
        <color rgb="FF000000"/>
        <rFont val="Arial"/>
        <family val="2"/>
        <charset val="1"/>
      </rPr>
      <t xml:space="preserve"> ShockPulse SE do zabiegu PCNL lub cystolitotrypsji, średnica 3,76 mm (11,3 Fr) x 396 mm. Kod kolorystyczny - srebrny - dla identyfikacji rozmiaru sondy. Wielorazowa.</t>
    </r>
  </si>
  <si>
    <r>
      <rPr>
        <b/>
        <sz val="10"/>
        <color rgb="FF000000"/>
        <rFont val="Arial"/>
        <family val="2"/>
        <charset val="1"/>
      </rPr>
      <t>Sonda litotryptora hybrydowego</t>
    </r>
    <r>
      <rPr>
        <sz val="10"/>
        <color rgb="FF000000"/>
        <rFont val="Arial"/>
        <family val="2"/>
        <charset val="1"/>
      </rPr>
      <t xml:space="preserve"> ShockPulse SE do zabiegu PCNL lub cystolitotrypsji, średnica 3,40 mm (10,2 Fr) x 396 mm. Kod kolorystyczny - niebieski - dla identyfikacji rozmiaru sondy. Wielorazowa.</t>
    </r>
  </si>
  <si>
    <r>
      <rPr>
        <b/>
        <sz val="10"/>
        <color rgb="FF000000"/>
        <rFont val="Arial"/>
        <family val="2"/>
        <charset val="1"/>
      </rPr>
      <t>Sonda litotryptora hybrydowego</t>
    </r>
    <r>
      <rPr>
        <sz val="10"/>
        <color rgb="FF000000"/>
        <rFont val="Arial"/>
        <family val="2"/>
        <charset val="1"/>
      </rPr>
      <t xml:space="preserve"> ShockPulse SE do zabiegu mini-PCNL lub cystolitotrypsji, średnica 1,83 mm (5,5 Fr) x 418 mm. Kod kolorystyczny - czerwony - dla identyfikacji rozmiaru sondy. Wielorazowa.</t>
    </r>
  </si>
  <si>
    <r>
      <rPr>
        <b/>
        <sz val="10"/>
        <color rgb="FF000000"/>
        <rFont val="Arial"/>
        <family val="2"/>
        <charset val="1"/>
      </rPr>
      <t xml:space="preserve">Soczewka ochronna(blast shield) </t>
    </r>
    <r>
      <rPr>
        <sz val="10"/>
        <color rgb="FF000000"/>
        <rFont val="Arial"/>
        <family val="2"/>
        <charset val="1"/>
      </rPr>
      <t xml:space="preserve">do systemu laserowego Olympus EMPOWER (H35/H65/H100) </t>
    </r>
  </si>
  <si>
    <t>Cena jedn. netto</t>
  </si>
  <si>
    <t>Cena jedn. brutto</t>
  </si>
  <si>
    <r>
      <rPr>
        <b/>
        <sz val="8"/>
        <color rgb="FF000000"/>
        <rFont val="Arial"/>
        <family val="2"/>
        <charset val="238"/>
      </rPr>
      <t xml:space="preserve">Sterylny fartuch urologiczny rozmiar XL
</t>
    </r>
    <r>
      <rPr>
        <sz val="8"/>
        <color rgb="FF000000"/>
        <rFont val="Arial"/>
        <family val="2"/>
        <charset val="238"/>
      </rPr>
      <t xml:space="preserve">Fartuch przeznaczony do operacji generujących dużą ilość płynów, wykonany z następujących materiałów: 
- górna część fartucha (powyżej piersi) – bawełnopodobna, hydrofobowa, paroprzepuszczalna włóknina spunlace o gramaturze 68 g/m2
- rękawy – nieprzemakalny, chłonny laminat dwuwarstwowy: od wewnątrz włóknina polipropylenowa oraz od zewnątrz  folia PE niebiesko- zielona.
- mankiety wykonane z poliestru , długość mankietów min.  8 cm
- pozostałe części fartucha, wykonane z nieprzemakalnej folii PE bez PCV dwukolorowej biało/ niebiesko- zielonej; o grubości 50 mikronów ( gramatura 48 g/m2 ), na szerokości klatki piersiowej połączenie materiałów szwem tradycyjnym zabezpieczonym dodatkowo samoprzylepną taśmą foliową od wewnątrz.                                                                        Rozmiar fartucha oznaczony na dwa sposoby: w centymetrach oznaczających jego długość - 150 cm  (+/- 5 cm) oraz literowo XL Konstrukcja fartucha umożliwia zabezpieczenie kończyn dolnych operatora przed zamoczeniem, szczególnie w pozycji siedzącej. Fartuch, w przedniej części posiada kontrafałdy oraz zabezpiecza górną część pleców operującego. W  tylnej części fartuch posiada zapięcie typu rzep,  oraz dwa troki wykonane z foli PE o długości min. 60 cm.  Fartuch dodatkowo  zabezpieczony (owinięty) w papier krepowy.
Fartuch nie zawiera elementów wykonanych z  lateksu 
Pakowany razem z ręcznikiem do wycierania rąk – 1 szt.            Na zewnętrznym opakowaniu dwie etykiety samoprzylepne dla potrzeb dokumentacji zawierające nr katalogowy, LOT, datę ważności oraz dane producenta. </t>
    </r>
  </si>
  <si>
    <r>
      <rPr>
        <b/>
        <u/>
        <sz val="10"/>
        <rFont val="Arial"/>
        <family val="2"/>
        <charset val="238"/>
      </rPr>
      <t xml:space="preserve">Sterylny, samoprzylepny uchwyt do drenów i kabli </t>
    </r>
    <r>
      <rPr>
        <sz val="10"/>
        <rFont val="Arial"/>
        <family val="2"/>
        <charset val="238"/>
      </rPr>
      <t>9 x 11 cm, posiadający dwie taśmy mocujące długości min.30 cm</t>
    </r>
  </si>
  <si>
    <r>
      <rPr>
        <b/>
        <u/>
        <sz val="10"/>
        <rFont val="Arial"/>
        <family val="2"/>
        <charset val="238"/>
      </rPr>
      <t xml:space="preserve">Sterylna kieszeń samoprzylepna 1 lub 2 - komorowa, </t>
    </r>
    <r>
      <rPr>
        <sz val="10"/>
        <rFont val="Arial"/>
        <family val="2"/>
        <charset val="238"/>
      </rPr>
      <t>wykonana z folii PE, 38 x 40 cm</t>
    </r>
  </si>
  <si>
    <r>
      <rPr>
        <b/>
        <u/>
        <sz val="10"/>
        <color rgb="FF000000"/>
        <rFont val="Arial"/>
        <family val="2"/>
        <charset val="238"/>
      </rPr>
      <t xml:space="preserve">Uchwyt rzep typu Velcro </t>
    </r>
    <r>
      <rPr>
        <u/>
        <sz val="10"/>
        <color rgb="FF000000"/>
        <rFont val="Arial"/>
        <family val="2"/>
        <charset val="238"/>
      </rPr>
      <t>na przewody i dreny</t>
    </r>
    <r>
      <rPr>
        <b/>
        <u/>
        <sz val="10"/>
        <color rgb="FF000000"/>
        <rFont val="Arial"/>
        <family val="2"/>
        <charset val="238"/>
      </rPr>
      <t xml:space="preserve"> </t>
    </r>
    <r>
      <rPr>
        <sz val="10"/>
        <color rgb="FF000000"/>
        <rFont val="Arial"/>
        <family val="2"/>
        <charset val="238"/>
      </rPr>
      <t>2,5 x 20/24 cm</t>
    </r>
  </si>
  <si>
    <r>
      <rPr>
        <b/>
        <u/>
        <sz val="10"/>
        <color rgb="FF000000"/>
        <rFont val="Arial"/>
        <family val="2"/>
        <charset val="238"/>
      </rPr>
      <t xml:space="preserve">Sterylna torba do zbiórki płynów i tkanek  60 x 90 cm, dwuczęściowa, </t>
    </r>
    <r>
      <rPr>
        <sz val="10"/>
        <color rgb="FF000000"/>
        <rFont val="Arial"/>
        <family val="2"/>
        <charset val="238"/>
      </rPr>
      <t>wykonana z folii o grubości 50µm. Torba posiada wycięcie "U" 36 cm x 60 cm, wymiar dolnej części w kształcie trójkątka 56x56x60 cm. Dolna część posiada taśmę samoprzylepną 5 cm,sztywnik oraz drobne sito i zawór . Obie serwety w miejscu łączenia posiadaja perforację na całej szerokości (umożliwia zastosowanie w różnych procedurach chirurgicznych); oznaczoną ciemnozieloną taśmą samoprzylepną o szerokości 2 cm, po której oderwaniu widoczna jest perforacja,  . Materiał obłożenia spełnia wymagania normy EN PN 13795.  Opakowanie jednostkowe posiada 2 etykiety samoprzylepne zawierające dane producenta, nr katalogowy, LOT i datę ważności.</t>
    </r>
  </si>
  <si>
    <r>
      <rPr>
        <b/>
        <u/>
        <sz val="9"/>
        <rFont val="Arial"/>
        <family val="2"/>
        <charset val="238"/>
      </rPr>
      <t>Rękawice chirurgiczne, bezpudrowe, sterylne, wykonane z naturalnego lateksu</t>
    </r>
    <r>
      <rPr>
        <sz val="9"/>
        <rFont val="Arial"/>
        <family val="2"/>
        <charset val="238"/>
      </rPr>
      <t xml:space="preserve"> w kolorze naturalnym, kształt anatomiczny.Wewnętrzna powierzchnia rękawic to polimer powlekany powłoką, która pozwala na szybkie i łatwe zakładanie rękawic na wilgotne i suche dłonie. Powłoka ta ma hydrofobową powierzchnię minimalizującą tarcie powierzchniowe przy zakładaniu na suche dłonie, a w kontakcie z wilgotną dłonią aktywowana jest hydrofilowa substancja, która ułatwia zakładanie i zdejmowanie. Zewnętrzna powierzchnia rękawic teksturowana. Mankiet prosty z niechlorowaną opaską na końcu, eliminującą  zwijanie się mankietu,  Grubość rękawicy (typowa pojedyncza warstwa ) 0,22 mm na palcu, 0,20 mm na dłoni, 0,20 mm na mankiecie. Długość ( typowa ) 290 mm. Wytrzymałość na rozdarcie przed starzeniem ( typowa siła przy rozdarciu ) 19,3 N, Wytrzymałość na rozdarcie po starzeniu ( typowa siła przy rozdarciu ) 16,4 N. Poziom protein 30 μg/g lub mniej łącznych protein podlegających ekstrakcji. AQL ( ostateczna kontrola produkcyjna ) 0,65.  Rękawice spełniają normy EN 455 części 1-4,EN ISO 374-1, EN 374-2 i -4,EN 16523-1, EN ISO 374-5, EN 420. Oznaczenie CE zgodne z MDD 93/42/EWG (klasa IIa) oraz z rozporządzeniem UE 2016/425 w sprawie ŚOI (zagrożenia kat. III). Sterylizacja promieniowaniem GAMMA. Rozmiary od 5,5 do 9,5.</t>
    </r>
  </si>
  <si>
    <t>para</t>
  </si>
  <si>
    <t>Pakiet nr 1 - zestawy urologiczne</t>
  </si>
  <si>
    <t>Pakiet nr 2 - przewody do cystoskopu</t>
  </si>
  <si>
    <t>Pakiet nr 3 - włókna wielorazowego użytku, elektrody resekcyjne</t>
  </si>
  <si>
    <t>Pakiet nr 4 - klipsy, nożyczki laparaskopowe</t>
  </si>
  <si>
    <t>Pakiet 1</t>
  </si>
  <si>
    <t>Pakiet 2</t>
  </si>
  <si>
    <t>Pakiet 3</t>
  </si>
  <si>
    <t>pakiet 4</t>
  </si>
  <si>
    <t>Pakiet 5</t>
  </si>
  <si>
    <t>Pakiet 6</t>
  </si>
  <si>
    <t>Pakiet 7</t>
  </si>
  <si>
    <t>Pakiet 8</t>
  </si>
  <si>
    <t>netto</t>
  </si>
  <si>
    <t>brutto</t>
  </si>
  <si>
    <t>OGÓŁEM</t>
  </si>
  <si>
    <r>
      <rPr>
        <b/>
        <sz val="10"/>
        <color rgb="FF000000"/>
        <rFont val="Arial"/>
        <family val="2"/>
        <charset val="1"/>
      </rPr>
      <t xml:space="preserve">Prowadnik czarny </t>
    </r>
    <r>
      <rPr>
        <sz val="10"/>
        <color rgb="FF000000"/>
        <rFont val="Arial"/>
        <family val="2"/>
        <charset val="1"/>
      </rPr>
      <t>obustronnie zakończony miękką, atraumatyczną 3cm końcówką, jedną zagiętą, drugą prostą, z nieruchomym nitinolowym rdzeniem o standardowej sztywności (przeznaczony do wprowadzania do moczowodu na drodze wstępującej), widoczny w promieniach RTG, długość 150 cm, rozmiar 0,035 cala, pokryty na całej długości warstwą hydrofilowego polimeru</t>
    </r>
  </si>
  <si>
    <r>
      <rPr>
        <b/>
        <sz val="10"/>
        <color rgb="FF000000"/>
        <rFont val="Arial"/>
        <family val="2"/>
        <charset val="1"/>
      </rPr>
      <t>Prowadniki wiodące hydrofilne białe,</t>
    </r>
    <r>
      <rPr>
        <sz val="10"/>
        <color rgb="FF000000"/>
        <rFont val="Arial"/>
        <family val="2"/>
        <charset val="1"/>
      </rPr>
      <t xml:space="preserve"> umożliwiające poślizg po zetknięciu z płynem, do ureterorenoskopii, usztywnione z miękką atraumatyczną platynową końcówką 3 cm, z nieruchomym nitynolowym rdzeniem, widoczne w promieniach rtg, dł. 145 cm, rozmiar: 0,35” pokryte warstwą hydrofilnego polimeru</t>
    </r>
  </si>
  <si>
    <r>
      <rPr>
        <b/>
        <sz val="10"/>
        <color rgb="FF000000"/>
        <rFont val="Arial"/>
        <family val="2"/>
        <charset val="1"/>
      </rPr>
      <t>Prowadniki wiodące hydrofilne czarne</t>
    </r>
    <r>
      <rPr>
        <sz val="10"/>
        <color rgb="FF000000"/>
        <rFont val="Arial"/>
        <family val="2"/>
        <charset val="1"/>
      </rPr>
      <t>, umożliwiające poślizg po zetknięciu z płynem, do ureterorenoskopii, usztywnione z miękką atraumatyczną platynową końcówką 3 cm, z nieruchomym nitynolowym rdzeniem, widoczne w promieniach rtg, dł. 150 cm, rozmiar: 0,35 pokryte warstwą hydrofilnego polimeru</t>
    </r>
  </si>
  <si>
    <r>
      <rPr>
        <b/>
        <sz val="10"/>
        <color rgb="FF000000"/>
        <rFont val="Arial"/>
        <family val="2"/>
        <charset val="1"/>
      </rPr>
      <t>Nitinolowy koszyk</t>
    </r>
    <r>
      <rPr>
        <sz val="10"/>
        <color rgb="FF000000"/>
        <rFont val="Arial"/>
        <family val="2"/>
        <charset val="1"/>
      </rPr>
      <t xml:space="preserve"> do przechwytywania i wydobywania złogów w kształcie parasolki/chochli o rozmiarach: 2,8Fr długość 145cm, rozmiar koszyka 7mm</t>
    </r>
  </si>
  <si>
    <r>
      <rPr>
        <b/>
        <sz val="10"/>
        <color rgb="FF000000"/>
        <rFont val="Arial"/>
        <family val="2"/>
        <charset val="1"/>
      </rPr>
      <t xml:space="preserve">Nitinolowy ekstraktor złogów </t>
    </r>
    <r>
      <rPr>
        <sz val="10"/>
        <color rgb="FF000000"/>
        <rFont val="Arial"/>
        <family val="2"/>
        <charset val="1"/>
      </rPr>
      <t>od 1,5 do 3,0 Fr, długość 115 cm, 4 drutowy, średnica koszyka 1 cm, bezkońcówkowy</t>
    </r>
  </si>
  <si>
    <r>
      <rPr>
        <b/>
        <sz val="10"/>
        <color rgb="FF000000"/>
        <rFont val="Arial"/>
        <family val="2"/>
        <charset val="1"/>
      </rPr>
      <t>Nitinolowy koszyk</t>
    </r>
    <r>
      <rPr>
        <sz val="10"/>
        <color rgb="FF000000"/>
        <rFont val="Arial"/>
        <family val="2"/>
        <charset val="1"/>
      </rPr>
      <t xml:space="preserve"> do przechwytywania i wydobywania złogów z dróg moczowych, bezkońcówkowy, w ksztalcie chwytaka , umożliwiający przechwycenie złogu i w razie potrzeby uwolnienie, z mechanizmem otwierającym, 4 drutowy, rozmiary 1,7 oraz 2.2 Fr , długość 115 cm , rozmiar koszyka 8 mm .</t>
    </r>
  </si>
  <si>
    <r>
      <rPr>
        <b/>
        <sz val="10"/>
        <color rgb="FF000000"/>
        <rFont val="Arial"/>
        <family val="2"/>
        <charset val="1"/>
      </rPr>
      <t>Zestaw rozszerzadeł nefrostomijnych Amplatz,</t>
    </r>
    <r>
      <rPr>
        <sz val="10"/>
        <color rgb="FF000000"/>
        <rFont val="Arial"/>
        <family val="2"/>
        <charset val="1"/>
      </rPr>
      <t xml:space="preserve"> zawierający: cieniodajny cewnik z PTFE o rozmiarze 8,0 Fr, trzy cieniodajne rozszerzacze 6 do 10 Fr stożkowe pasujące do prowadnika 0.038 cala, 11 rozszerzaczy od 10 do 30 Fr pasujące do cewnika z PTFE o rozmiarze 8 Fr, cieniodajne koszulki Amplatz z PTFE z czterema największymi rozszerzaczami.</t>
    </r>
  </si>
  <si>
    <r>
      <rPr>
        <b/>
        <sz val="10"/>
        <color rgb="FF000000"/>
        <rFont val="Arial"/>
        <family val="2"/>
        <charset val="1"/>
      </rPr>
      <t>Złączę służące do zapobiegania wstecznemu przepływowi</t>
    </r>
    <r>
      <rPr>
        <sz val="10"/>
        <color rgb="FF000000"/>
        <rFont val="Arial"/>
        <family val="2"/>
        <charset val="1"/>
      </rPr>
      <t xml:space="preserve"> płynów wokół narzędzia wprowadzonego przez kanał roboczy giętkiego lub sztywnego ureteroskopu</t>
    </r>
  </si>
  <si>
    <r>
      <rPr>
        <b/>
        <sz val="10"/>
        <color rgb="FF000000"/>
        <rFont val="Arial"/>
        <family val="2"/>
        <charset val="1"/>
      </rPr>
      <t>Koszulka dostępu moczowodowego</t>
    </r>
    <r>
      <rPr>
        <sz val="10"/>
        <color rgb="FF000000"/>
        <rFont val="Arial"/>
        <family val="2"/>
        <charset val="1"/>
      </rPr>
      <t xml:space="preserve"> do wytworzenia kanału z powłoką hydrofilną.Jeden kanał roboczy Rozmiary: 12/14 dł. 35 cm I 45 cm oraz 10,7/12,7 dł. 35 cm i 45 cm </t>
    </r>
  </si>
  <si>
    <r>
      <rPr>
        <b/>
        <sz val="10"/>
        <color rgb="FF000000"/>
        <rFont val="Arial"/>
        <family val="2"/>
        <charset val="1"/>
      </rPr>
      <t>Ureteskopowy system irygacyjny</t>
    </r>
    <r>
      <rPr>
        <sz val="10"/>
        <color rgb="FF000000"/>
        <rFont val="Arial"/>
        <family val="2"/>
        <charset val="1"/>
      </rPr>
      <t xml:space="preserve"> służący do kontrolowanej ręcznej irygacji w trakcie endoskopii zawierający pompkę w kształcie walca</t>
    </r>
  </si>
  <si>
    <r>
      <rPr>
        <b/>
        <sz val="10"/>
        <color rgb="FF000000"/>
        <rFont val="Arial"/>
        <family val="2"/>
        <charset val="1"/>
      </rPr>
      <t>Dwukanałowy moczowodowy cewnik dostępowy</t>
    </r>
    <r>
      <rPr>
        <sz val="10"/>
        <color rgb="FF000000"/>
        <rFont val="Arial"/>
        <family val="2"/>
        <charset val="1"/>
      </rPr>
      <t xml:space="preserve"> pokryty powłoką AQ, która jest mikroskopijnie cienką warstwą hydrofilnego polimeru, który po aktywacji przyciąga do cewnika i zatrzymuje na nim wodę i inne cięcie tworząc powierzchnie o niskim współczynniku tarcia.. Cewnik służący do wstrzykiwania środka kontrastowego zew. znieczulającego lub do umieszczania prowadnika zabezpieczającego. Dwukanałowa konstrukcja eliminuje konieczność wielokrotnego cewnikowania. Cewnik typu Flexi-Tip, sterylny, jednorazowy.Wymiary:6/10Fr dł. 24 cm-50 cm, średnica otworu 0,40, średnica otworu do injekcji 0,50</t>
    </r>
  </si>
  <si>
    <r>
      <rPr>
        <b/>
        <sz val="10"/>
        <color rgb="FF000000"/>
        <rFont val="Arial"/>
        <family val="2"/>
        <charset val="1"/>
      </rPr>
      <t>Prowadnica drutowa</t>
    </r>
    <r>
      <rPr>
        <sz val="10"/>
        <color rgb="FF000000"/>
        <rFont val="Arial"/>
        <family val="2"/>
        <charset val="1"/>
      </rPr>
      <t xml:space="preserve"> pokryta PTFE  w miekkej koszulce , gietki koniec na 3 cm stały rdzeń prowadnicy pakowana po 10 sztuk w opakowaniu </t>
    </r>
  </si>
  <si>
    <t>op/10szt</t>
  </si>
  <si>
    <r>
      <rPr>
        <b/>
        <sz val="10"/>
        <color rgb="FF000000"/>
        <rFont val="Arial"/>
        <family val="2"/>
        <charset val="1"/>
      </rPr>
      <t>Zestaw rozszerzacza moczowodu</t>
    </r>
    <r>
      <rPr>
        <sz val="10"/>
        <color rgb="FF000000"/>
        <rFont val="Arial"/>
        <family val="2"/>
        <charset val="1"/>
      </rPr>
      <t xml:space="preserve"> służący do rozszerzania moczowodu przed ureteroskopią i/lub usuwaniem złogów. Powłoka AQ rozszerzacza to mikrocienka warstwa hydrofilowego polimeru, która po aktywowaniu przyciąga i zatrzymuje wodę i inne płyny w prowadniku, tworząc powierzchnię o niskim współczynniku tarcia. Zestaw o rozmiarch od 6 Fr do
18 Fr o długości rozszerzadeł 60 cm  </t>
    </r>
  </si>
  <si>
    <r>
      <rPr>
        <b/>
        <sz val="10"/>
        <color rgb="FF000000"/>
        <rFont val="Arial"/>
        <family val="2"/>
        <charset val="1"/>
      </rPr>
      <t>Zestaw do szynowania wewnętrznego moczowodów</t>
    </r>
    <r>
      <rPr>
        <sz val="10"/>
        <color rgb="FF000000"/>
        <rFont val="Arial"/>
        <family val="2"/>
        <charset val="1"/>
      </rPr>
      <t xml:space="preserve"> od 6 Fr do 7 Fr i dł. 26 do 28 cm   Skład zestawu: cewnik PIGTAIL podwójnie zagięty otwarty-otwarty, średnica pętli pęcherzowej 2 cm, prowadnik nitinolowy hydrofilny 0.038",  system blokujący. Możliwość utrzymania w moczowodzie conajmniej 6 miesięcy. Zestaw jednorazowy, sterylny, pakowany łącznie.</t>
    </r>
  </si>
  <si>
    <r>
      <rPr>
        <b/>
        <sz val="10"/>
        <color rgb="FF000000"/>
        <rFont val="Calibri"/>
        <family val="2"/>
        <charset val="1"/>
      </rPr>
      <t>Zestaw do szynowania wewnętrznego moczowodów</t>
    </r>
    <r>
      <rPr>
        <sz val="10"/>
        <color rgb="FF000000"/>
        <rFont val="Calibri"/>
        <family val="2"/>
        <charset val="1"/>
      </rPr>
      <t xml:space="preserve"> od 6 Fr do 7 Fr i dł. 26 do 28 cm   Skład zestawu: cewnik PIGTAIL podwójnie zagięty otwarty-otwarty, średnica pętli pęcherzowej 2 cm, prowadnik nitinolowy hydrofilny 0.038", system blokujący. Możliwość utrzymania w moczowodzie conajmniej 12 miesięcy. Zestaw jednorazowy, sterylny, pakowany łącznie.</t>
    </r>
  </si>
  <si>
    <r>
      <rPr>
        <b/>
        <sz val="10"/>
        <color rgb="FF000000"/>
        <rFont val="Calibri"/>
        <family val="2"/>
        <charset val="1"/>
      </rPr>
      <t>Zestaw do szynowania</t>
    </r>
    <r>
      <rPr>
        <sz val="10"/>
        <color rgb="FF000000"/>
        <rFont val="Calibri"/>
        <family val="2"/>
        <charset val="1"/>
      </rPr>
      <t xml:space="preserve"> wewnętrznego moczowodów od 6 Fr do 7 Fr i dł. 26 do 28 cm   oraz 8Fr dl 28 cm ,Skład zestawu: cewnik PIGTAIL podwójnie zagięty otwarty-otwarty, średnica pętli pęcherzowej 2 cm, prowadnik stalowy, Możliwość utrzymania w moczowodzie co najmniej 12 miesięcy. Zestaw jednorazowy, sterylny, pakowany łącznie.</t>
    </r>
  </si>
  <si>
    <r>
      <rPr>
        <b/>
        <sz val="10"/>
        <color rgb="FF000000"/>
        <rFont val="Calibri"/>
        <family val="2"/>
        <charset val="1"/>
      </rPr>
      <t>Zestaw do szynowania</t>
    </r>
    <r>
      <rPr>
        <sz val="10"/>
        <color rgb="FF000000"/>
        <rFont val="Calibri"/>
        <family val="2"/>
        <charset val="1"/>
      </rPr>
      <t xml:space="preserve"> wewnętrznego moczowodów od 6 do 8  Fr 26cm i 28 cm,  Skład zestawu: cewnik PIGTAIL podwójnie zagięty otwarty-otwarty, średnica pętli pęcherzowej 2 cm, prowadnik  0.038"  Możliwość utrzymania w moczowodzie do 6 msc. Zestaw jednorazowy, sterylny, pakowany łącznie.  </t>
    </r>
  </si>
  <si>
    <r>
      <rPr>
        <b/>
        <sz val="10"/>
        <color rgb="FF000000"/>
        <rFont val="Calibri"/>
        <family val="2"/>
        <charset val="1"/>
      </rPr>
      <t>Zestaw do szynowania</t>
    </r>
    <r>
      <rPr>
        <sz val="10"/>
        <color rgb="FF000000"/>
        <rFont val="Calibri"/>
        <family val="2"/>
        <charset val="1"/>
      </rPr>
      <t xml:space="preserve"> wewnętrznego moczowodów 6Fr, długość24-26cm, zawierający cewnik Pig Tail wyposażony w części pęcherzowej w nitkę. Możliwość utrzymania w moczowodzie do 6 miesięcy.</t>
    </r>
  </si>
  <si>
    <t xml:space="preserve">Kleszczyki biopsyjne do wstecznego wprowadzania do endoskopu  służące do uzyskania próbek tkanki do oceny patologicznej lub w celu usunięcia ciał obcych z dróg moczowych. Duża część chwytna umożliwia jednorazowe pobranie, zapewniające uzyskanie próbki wystarczająco dużej do uzyskania dokładnej oceny bez konieczności powtarzania zabiegu. Urządzenie jest przeznaczone do wstecznego wprowadzania przez kanał roboczy ureteroskopu. Rozmiar : 2,4 Fr , dł 115 cm </t>
  </si>
  <si>
    <t xml:space="preserve">Zestaw stentu moczowodowego stosowany do czasowego drenażu wewnętrznego z poziomu połączenia miedniczkowo-moczowodowego do pęcherza. Zespół stentu
nitkowatego umożliwia wprowadzanie typu one-pass. Zestaw zawiera stent, prowadnik i pozycjoner stentu. (12 mięsięcy okres implantacji) Materiał: czarny silikon ,  Rozmiar 6 Fr dlugosc 26 cm i 28 cm </t>
  </si>
  <si>
    <t>Zestaw do wewnetrznego szynowania moczowodu , uzywany w przypadkach zewnątrz pochodnej obstrukcji moczowodu , zestaw zawiera : 
- stent JJ 6 Fr 26 cm i 28 cm  będący mieszanką  metali szlachetnych w tym tytanu , 
- prostownik końcówki piqtail , 
- cieniodajny cewnik wprowadzający oraz koszulkę wprowadzającą 
stent spiralnie skręcony , 
możliwy do terminowego drenażu przez 12 miesięcy</t>
  </si>
  <si>
    <t>Bezkońcówkowy ekstraktor złogów wykonany z nitinolu , przeznaczony do usuwania złogów pod kontrolą wzroku w trakcie PCNL, specjalna rękojeść umożliwiająca kontrolę  podczas ekstrakcji złogów , sztywna prowadnica , rozmiar 10 Fr oraz 12 Fr i długość 38 cm , średnica koszyka 2,0 cm .</t>
  </si>
  <si>
    <t xml:space="preserve">Bezkońcówkowy ekstraktor złogów wykonany z nitinolu , przeznaczony do usuwania złogów pod kontrolą wzroku w trakcie PCNL, specjalna rękojeść umożliwiająca kontrolę  podczas ekstrakcji złogów , sztywna prowadnica , rozmiar 10 Fr i długość 38 cm , średnica koszyka 1,5 cm . koñcówka w ksztalcie chwytaka umozliwiajaca zlapanie zlogu i w kazdym momencie uwolnienie </t>
  </si>
  <si>
    <t>Kleszczyki do wydobywania z „zębami szczura” Służą do wydobywania złogów, stentów lub innych obiektów obecnych w drogach moczowych pod bezpośrednią kontrolą wizualną. Kleszczyki do usuwania są przeznaczone do stosowania z endoskopami sztywnymi i elastycznymi rozmiar : 3,3 Fr dl 115 cm</t>
  </si>
  <si>
    <t>Kleszczyki do wydobywania z „zębami aligatorowymi” Służą do wydobywania złogów, stentów lub innych obiektów obecnych w drogach moczowych pod bezpośrednią kontrolą wizualną. Kleszczyki do usuwania są przeznaczone do stosowania z endoskopami sztywnymi i elastycznymi rozmiar 3,3 Fr dl 115 cm</t>
  </si>
  <si>
    <t>Pakiet 10</t>
  </si>
  <si>
    <t>worek urostomijny, jednoczęściowy, płytka hydrokoloidowa, elastyczna, dostosowująca się do kształtów ciała, do docięcia 10-45 mm, miękka, nieprzepuszczalna tkanina, kolor przezroczysty, ujście zamykane na miękki kurek., łącznik do worka na zbiórkę moczu. Pakowane po 30 szt.</t>
  </si>
  <si>
    <t>op.</t>
  </si>
  <si>
    <t>worek urostomijny jednoczęściowy, płytka delikatna wypukłość, kształt dopasowujący się do nierównych obszarów wokół stomii, do docięcia 10-50 mm, dla stomii wymagajacych dodatkowego zabezpieczenia lub lekka i głęboka wypukłość, do docięcia 10-43 mm dla stomii z nierównościami, fałdami lub głęboka wypukłość dla stomii w zagłębieniach, materiał tekstylny, wodoodporny, kolor przezroczysty, łącznik do worka na zbiórkę moczu. Pakowane po 30 szt.</t>
  </si>
  <si>
    <t>worek urostomijny, dwuczęściowy, elastyczny, łatwy w obsłudze pierścień, mocowanie zatrzaskowe do płytki w rozmiarach 40, 50, 60, 70 mm, worek z miękkiej, nieprzepuszczalnej tkaniny, kolor przezroczysty, ujście zamykane na miękki kurek, łącznik do worka na zbiórkę moczu. Pakowane po 30 szt.</t>
  </si>
  <si>
    <t>płytka stomijna, hydrokoloidowa, elastyczna, dostosowująca się do kształtów ciała, rozmiary: 40/10-35 mm, 50/10-45 mm, 60/10-55 mm, 70/10-65 mm Pakowane po 5 szt.</t>
  </si>
  <si>
    <t>płytka stomijna, hydrokoloidowa, elastyczna, kształ dopasowujący się do nierównych obszarów wokół stomii, lekka lub głęboka wypukłość, dla stomii z nierównościami, fałdami lub w zagłębieniach, rozmiary: 40/10-20 mm., 50/15-30 mm., 60/15-40 mm, 70/15-53 mm Pakowane po 5 szt.</t>
  </si>
  <si>
    <t>Nazwa</t>
  </si>
  <si>
    <t>Producent i nr katalogowy</t>
  </si>
  <si>
    <t>J.m.</t>
  </si>
  <si>
    <t>ilość B</t>
  </si>
  <si>
    <t>ilość P</t>
  </si>
  <si>
    <t>Zestaw do wymiany kateterów  do nefrostomii w rozmiarach: 9/12/14 F i długości katetera 45 cm. Posiadający prowadnik 0.038”o dł. 80 cm. Posiadający rozszerzacz oraz rozszerzacz z koszulką rozrywalną kompatybilny z kateterem. Posiadający kołnierz mocujący i opaskę zaciskową. W zestawie poliuretanowy, radiocieniujący kateter  z końcówką typu pigtail (z otworami wewnątrz pętli) posiadający końcówkę dystalną atraumatyczną oraz oznaczenia głębokości wprowadzenia.</t>
  </si>
  <si>
    <t>RAZEM</t>
  </si>
  <si>
    <t>Nazwa,  nr katalogowy</t>
  </si>
  <si>
    <t>ilość</t>
  </si>
  <si>
    <t>cena jdn. netto</t>
  </si>
  <si>
    <t>VAT</t>
  </si>
  <si>
    <t>cena jedn. brutto</t>
  </si>
  <si>
    <t>wartość netto</t>
  </si>
  <si>
    <t>wartość brutto</t>
  </si>
  <si>
    <t>włokno laserowe o średnicy 272 um i długości 3 m, kompatybilne z urządzeniami emitującymi wiązkę o długości 2100 um. Włókno wyposażone w system RFID, z rdzeniem kwarcowym w otulinie koloru niebieskiego z tworzywa sztucznego. Przeznaczone do użycia w połączeniu z laserem holmowym Cyber Ho 150.</t>
  </si>
  <si>
    <t>szt.</t>
  </si>
  <si>
    <t>włokno laserowe o średnicy 365 um i długości 3 m, kompatybilne z urządzeniami emitującymi wiązkę o długości 2100 um. Włókno wyposażone w system RFID, z rdzeniem kwarcowym w otulinie koloru niebieskiego z tworzywa sztucznego. Przeznaczone do użycia w połączeniu z laserem holmowym Cyber Ho 150.</t>
  </si>
  <si>
    <t>włokno laserowe o średnicy 550 um i długości 3 m, kompatybilne z urządzeniami emitującymi wiązkę o długości 2100 um. Włókno wyposażone w system RFID, z rdzeniem kwarcowym w otulinie koloru niebieskiego z tworzywa sztucznego. Przeznaczone do użycia w połączeniu z laserem holmowym Cyber Ho 150.</t>
  </si>
  <si>
    <t>Soczewka ochronna Blast Shield zabezpieczająca przed zanieczyszczeniem wewnetrznej optyki lasera, na wypadek spalenia włokna lub innych zanieczyszczeń, , przeznaczona do użytku w połączeniu z laserem holmowym Cyber Ho 150.</t>
  </si>
  <si>
    <t>Pakiet 9</t>
  </si>
  <si>
    <t>Pakiet11</t>
  </si>
  <si>
    <t>Pakiet nr 5 - sterylny fartuch urologiczny</t>
  </si>
  <si>
    <t>Pakiet nr 6 - samoprzylepny uchwyt do drenów i kabli, sterylna torba do zbiórki płynów i tkanek, sterylna kieszeń samoporzylepna</t>
  </si>
  <si>
    <t>Pakiet nr 7 - rękawice chirurgiczne, bezpudrowe, sterylne, lateksowe</t>
  </si>
  <si>
    <t>Pakiet 8 prowadniki, nitinolowy koszyk, zestawy do szynowania moczowodów</t>
  </si>
  <si>
    <t>Pakiet nr 9 - worki urostomijne</t>
  </si>
  <si>
    <t>Pakiet nr 10 zestaw do wymiany kateterów do nefrostomii</t>
  </si>
  <si>
    <t>Pakiet nr 11 włókna laserowe</t>
  </si>
  <si>
    <t>Pakiet nr 12 - system płucząco-ssący do zabiegów laparoskopowych, rozszerzadła moczowodowe, cewniki okluzyjne</t>
  </si>
  <si>
    <r>
      <rPr>
        <b/>
        <sz val="10"/>
        <color rgb="FF000000"/>
        <rFont val="Arial"/>
        <family val="2"/>
        <charset val="238"/>
      </rPr>
      <t xml:space="preserve">Jednorazowy system płucząco – ssący do zabiegów laparoskopowych </t>
    </r>
    <r>
      <rPr>
        <sz val="10"/>
        <color rgb="FF000000"/>
        <rFont val="Arial"/>
        <family val="2"/>
        <charset val="238"/>
      </rPr>
      <t xml:space="preserve">.Ergonomiczny , bardzo lekki , zakończenie z 6 bocznymi otworami zapewniającymi perfekcyjne ssanie i płukanie . Kaniula długości 35cm , średnicy 5mm na całej długości bez przewężeń – dzięki czemu nie możliwości zablokowania przepływu. Wykonany z „E” włókna szklanego – atraumatycznego , nieprzewodzącego. System dostępny z drenem dł. 3m rozmiar wewnętrzny 6,4mm zewnętrzny 9,5mm, lub bez drenu do wyboru przez Zamawiającego.
</t>
    </r>
    <r>
      <rPr>
        <sz val="12"/>
        <color rgb="FF000000"/>
        <rFont val="Arial"/>
        <family val="2"/>
        <charset val="238"/>
      </rPr>
      <t xml:space="preserve"> </t>
    </r>
  </si>
  <si>
    <r>
      <rPr>
        <b/>
        <sz val="10"/>
        <color rgb="FF000000"/>
        <rFont val="Arial"/>
        <family val="2"/>
        <charset val="238"/>
      </rPr>
      <t>Rozszerzadła moczowodowe</t>
    </r>
    <r>
      <rPr>
        <sz val="10"/>
        <color rgb="FF000000"/>
        <rFont val="Arial"/>
        <family val="2"/>
        <charset val="238"/>
      </rPr>
      <t xml:space="preserve"> 8/10CH lub 12/14CH , długość 48cm kompatybilne z prowadnicą o,o38" . 
</t>
    </r>
  </si>
  <si>
    <r>
      <rPr>
        <b/>
        <sz val="10"/>
        <color rgb="FF000000"/>
        <rFont val="Arial"/>
        <family val="2"/>
        <charset val="238"/>
      </rPr>
      <t>Cewnik okluzyjny</t>
    </r>
    <r>
      <rPr>
        <sz val="10"/>
        <color rgb="FF000000"/>
        <rFont val="Arial"/>
        <family val="2"/>
        <charset val="238"/>
      </rPr>
      <t xml:space="preserve"> 5F lub 6F. Z balonem 1,5ml długość 80cm.  
</t>
    </r>
    <r>
      <rPr>
        <sz val="12"/>
        <color rgb="FF000000"/>
        <rFont val="Arial"/>
        <family val="2"/>
        <charset val="238"/>
      </rPr>
      <t xml:space="preserve"> </t>
    </r>
  </si>
  <si>
    <t>Pakiet 12</t>
  </si>
  <si>
    <r>
      <t>Preparat przeciw roszeniu optyki endoskopowej ,</t>
    </r>
    <r>
      <rPr>
        <sz val="10"/>
        <rFont val="Arial"/>
        <family val="2"/>
        <charset val="238"/>
      </rPr>
      <t xml:space="preserve"> wykonany z wysokochłonnej gąbki nasączonej preparatem z zawartością 4% alkoholu , łatwo otwierające opakowanie z klejem na spodniej stronie, sterylny </t>
    </r>
  </si>
  <si>
    <r>
      <t xml:space="preserve">Klips tytanowy rozmiar M/L </t>
    </r>
    <r>
      <rPr>
        <sz val="10"/>
        <rFont val="Arial"/>
        <family val="2"/>
        <charset val="238"/>
      </rPr>
      <t>, wykonany z biologicznie obojętnego tytanu, długość całkowita 9,1mm, długość robocza 8,1mm, nietraumatyzująca powierzchnia wewnętrzna klipsa (brak ostrych brzegów), dwufazowe zamykanie klipsa – w pierwszej kolejności schodzą się dystalne części ramion a w kolejnym etapie klips jest zamykany, pojedynczy podłużny rowek wzdłuż całej wewnętrznej powierzchni klipsa zabezpieczający przed zjawiskiem nożycowania, poprzeczne rowkowanie wewnętrznej powierzchni klipsa zabezpieczające przed ześlizgiwaniem, zasobnik zawierający 6 szt. klipsów (opcjonalnie dostępne po 4szt w zasobniku), produkt posiadający Deklarację Zgodności w klasyfikacji IIb, dwie samoprzylepne naklejki (metryczki) do umieszczenia w dokumentacji medycznej pacjenta, posiadające informacje o dacie ważności, numerze serii i producencie, etykieta zasobnika z klipsami zawierająca informację o producencie, rozmiarze klipsów, numerze katalogowym, dacie produkcji, dacie ważności, znaku CE z numerem jednostki notyfikowanej, sterylne  
Produkt posiada oświadczenie producenta, że klipsy są wykonane z tytanu medycznego, i nie generują żadnego istotnego klinicznie ryzyka dla pacjenta poddawanego badaniu w rezonansie magnetycznym o natężeniu pola do 3 Tesli</t>
    </r>
  </si>
  <si>
    <r>
      <t>Klips tytanowy rozmiar L</t>
    </r>
    <r>
      <rPr>
        <sz val="10"/>
        <rFont val="Arial"/>
        <family val="2"/>
        <charset val="238"/>
      </rPr>
      <t xml:space="preserve"> , wykonane z biologicznie obojętnego tytanu, długość całkowita 12,5mm, długość robocza 11mm, nietraumatyzująca powierzchnia wewnętrzna klipsa (brak ostrych brzegów), dwufazowe zamykanie klipsa – w pierwszej kolejności schodzą się dystalne części ramion a w kolejnym etapie klips jest zamykany, pojedynczy podłużny rowek wzdłuż całej wewnętrznej powierzchni klipsa zabezpieczający przed zjawiskiem nożycowania, poprzeczne rowkowanie wewnętrznej powierzchni klipsa zabezpieczające przed ześlizgiwaniem, zasobnik zawierający 6 szt. klipsów (opcjonalnie dostępne po 4szt w zasobniku), produkt posiadający Deklarację Zgodności w klasyfikacji IIb, dwie samoprzylepne naklejki (metryczki) do umieszczenia w dokumentacji medycznej pacjenta, posiadające informacje o dacie ważności, numerze serii i producencie, etykieta zasobnika z klipsami zawierająca informację o producencie, rozmiarze klipsów, numerze katalogowym, dacie produkcji, dacie ważności, znaku CE z numerem jednostki notyfikowanej, sterylne  
Produkt posiada oświadczenie producenta, że klipsy są wykonane z tytanu medycznego, i nie generują żadnego istotnego klinicznie ryzyka dla pacjenta poddawanego badaniu w rezonansie magnetycznym o natężeniu pola do 3 Tesli</t>
    </r>
  </si>
  <si>
    <r>
      <t>Klipsy polimerowe</t>
    </r>
    <r>
      <rPr>
        <sz val="10"/>
        <rFont val="Arial"/>
        <family val="2"/>
        <charset val="238"/>
      </rPr>
      <t xml:space="preserve"> rozmiar X/L, L, M i M/L (do wyboru przez Zamawiającego), zasobniki zawierające po 4 sztuki i po 6 sztuk klipsów . Wewnętrzna górna i dolna płaszczyzna zaopatrzona na całej długości ramienia klipsa w walce stabilizacyjne. Konstrukcja zamka uniemożliwiająca samoistne otwarcie klipsa bądź jego nożycowanie, dodatkowo taśma samoprzylepna na spodzie zasobnika pozwalająca przykleić zasobnik do rękawicy lub obłożenia operacyjnego, produkt posiadający Deklarację Zgodności w klasyfikacji IIb, dwie samoprzylepne naklejki (metryczki) do umieszczenia w dokumentacji medycznej pacjenta, posiadające informacje o dacie ważności, numerze serii i producencie, etykieta zasobnika z klipsami zawierająca informację o producencie, rozmiarze klipsów, numerze katalogowym, dacie produkcji, dacie ważności, znaku CE z numerem jednostki notyfikowanej, sterylne,  Opakowanie zawierające 20 zasobników
Produkt posiada oświadczenie producenta, że klipsy są wykonane z materiału medycznego, i nie generują żadnego istotnego klinicznie ryzyka dla pacjenta poddawanego badaniu w rezonansie magnetycznym o natężeniu pola do 3 Tesli</t>
    </r>
  </si>
  <si>
    <r>
      <t>Klipsy wykonane z niewchłanialnego polimeru, rozmiar ML, L, XL</t>
    </r>
    <r>
      <rPr>
        <sz val="10"/>
        <rFont val="Arial"/>
        <family val="2"/>
        <charset val="238"/>
      </rPr>
      <t xml:space="preserve"> (do wyboru przez Zamawiającego), klips o podwyższonej stabilności na naczyniu. Wewnętrzna górna i dolna płaszczyzna zaopatrzona na całej długości ramienia klipsa w zęby zakończone ostrzem o kącie podcięcia 45°. Magazynki: składające się z jednej części, co eliminuje rozpadnięcie się magazynka; zawierające  6sztuk klipsów w magazynku, posiadające taśmę mocującą do stołu lub ręki chirurga, instrumentariuszki, produkt posiadający Deklarację Zgodności w klasyfikacji IIb, dwie samoprzylepne naklejki (metryczki) do umieszczenia w dokumentacji medycznej pacjenta, posiadające informacje o dacie ważności, numerze serii i producencie, etykieta zasobnika z klipsami zawierająca informację o producencie, rozmiarze klipsów, numerze katalogowym, dacie produkcji, dacie ważności, znaku CE z numerem jednostki notyfikowanej, sterylne.  Opakowanie zawierające 20 zasobników
Produkt posiada oświadczenie producenta, że klipsy są wykonane z materiału medycznego, i nie generują żadnego istotnego klinicznie ryzyka dla pacjenta poddawanego badaniu w rezonansie magnetycznym o natężeniu pola do 3 Tesli</t>
    </r>
  </si>
  <si>
    <r>
      <t>Ewakuator laparoskopowy pojemność 200ml i 400ml,</t>
    </r>
    <r>
      <rPr>
        <sz val="10"/>
        <rFont val="Arial"/>
        <family val="2"/>
        <charset val="238"/>
      </rPr>
      <t xml:space="preserve"> łatwy w obsłudze, otwierany samoczynnie, przeźroczysty materiał  wytrzymujący bardzo wysokie naprężenia i ciśnienia (napięcia o sile do 50-60N), ścianki worka nieprzepuszczalne dla płynów, system Nitinol ze stopu niklowo-tytanowego z efektem pamięci, automatycznie  utrzymujący woreczek otwarty bez dalszej manipulacji i bez blokowania trocara, tubus z 2 bocznymi uchwytami  przeznaczony do trokara o średnicy 10mm, kolorystyczne oznakowanie tubusa pozwalające na identyfikację pojemności woreczka, sterylny. Opakowanie 5szt. </t>
    </r>
  </si>
  <si>
    <r>
      <t>Ewakuator laparoskopowy pojemność 200ml,800ml i 1200ml,2000ml</t>
    </r>
    <r>
      <rPr>
        <sz val="10"/>
        <rFont val="Arial"/>
        <family val="2"/>
        <charset val="238"/>
      </rPr>
      <t xml:space="preserve"> łatwy w obsłudze, otwierany samoczynnie, przeźroczysty materiał  wytrzymujący bardzo wysokie naprężenia i ciśnienia (napięcia o sile do 50-60N), ścianki worka nieprzepuszczalne dla płynów, system Nitinol ze stopu niklowo-tytanowego z efektem pamięci, automatycznie  utrzymujący woreczek otwarty bez dalszej manipulacji i bez blokowania trocara, tubus z 2 bocznymi uchwytami przeznaczony do trokara o średnicy 10mm,  kolorystyczne oznakowanie tubusa pozwalające na identyfikację pojemności woreczka, op.po 5szt</t>
    </r>
  </si>
  <si>
    <r>
      <t>Zestaw trocarów laparoskopowych</t>
    </r>
    <r>
      <rPr>
        <sz val="10"/>
        <rFont val="Arial"/>
        <family val="2"/>
        <charset val="238"/>
      </rPr>
      <t xml:space="preserve">  składający się z : trokar 10 mm typ bezpieczny liniowy z mechanizmem aktywującym ostrze i wskaźnikiem aktywacji, kaniula żłobkowana przeźroczysta o średnicy 10 mm bez portu do insuflacji, kaniula żłobkowana przeźroczysta o średnicy10 mm z portem do insuflacji, redukcja do kaniul 5/10 mm, trokar 5 mm typ piramidalny rozpychający, kaniula żłobkowana przeźroczysta 5 mm bez portu do insuflacji,  kaniula żłobkowana 5 mm z portem do insuflacji, igła Verresa z kranikiem, woreczek ekstrakcyjny ze ściągaczem, dwa zasobniki (po 6 sztuk) klipsów tytanowych w rozmiarze M/L, opakowanie blister pack, sterylny</t>
    </r>
  </si>
  <si>
    <r>
      <t>Nożyczki laparoskopowe LIMITED USE, średnica  5mm, typ Metzenbaum</t>
    </r>
    <r>
      <rPr>
        <sz val="10"/>
        <rFont val="Arial"/>
        <family val="2"/>
        <charset val="238"/>
      </rPr>
      <t xml:space="preserve"> - zagięte, wyposażone w kanał płuczący oraz 4mm port do koagulacji, kanał płuczący umieszczony przy pokrętle, zatyczka silikonowa zamykająca kanał płuczący,  nożyczki umożliwiającą 9 krotną sterylizację w autoklawie, wskaźnik ilości sterylizacji, oznaczenie kolorystyczne rodzaju narzędzia, sterylne</t>
    </r>
  </si>
  <si>
    <r>
      <t xml:space="preserve">Swing Top System. </t>
    </r>
    <r>
      <rPr>
        <sz val="10"/>
        <rFont val="Arial"/>
        <family val="2"/>
        <charset val="238"/>
      </rPr>
      <t xml:space="preserve"> Redukcja 10mm x  5mm, rozmiary uszczelek oznaczone kolorami dla łatwej identyfikacji , w komplecie zastawka silikonowa, sterylna</t>
    </r>
  </si>
  <si>
    <r>
      <t>Swing Top System.</t>
    </r>
    <r>
      <rPr>
        <sz val="10"/>
        <rFont val="Arial"/>
        <family val="2"/>
        <charset val="238"/>
      </rPr>
      <t xml:space="preserve">  Głowica 10mm do optyki, w komplecie zastawka silikonowa, sterylna</t>
    </r>
  </si>
  <si>
    <r>
      <t>Dwufunkcyjny silikonowy system uszczelniający</t>
    </r>
    <r>
      <rPr>
        <sz val="10"/>
        <rFont val="Arial"/>
        <family val="2"/>
        <charset val="238"/>
      </rPr>
      <t xml:space="preserve"> (uszczelko -zastawka) do trocara 5mm/95mm</t>
    </r>
  </si>
  <si>
    <r>
      <t xml:space="preserve">Cewnik do nefrostomii
</t>
    </r>
    <r>
      <rPr>
        <strike/>
        <sz val="10"/>
        <color rgb="FFFF0000"/>
        <rFont val="Arial"/>
        <family val="2"/>
        <charset val="1"/>
      </rPr>
      <t>Kateter moczowodowy;Pojedyńczy Pigtail  ; rozmiar 4F-7Fx70,80cm; średnica pętli pęcherzowej 2 lub 4 cm; oznaczony podziałką centymetrową co 5 cm</t>
    </r>
  </si>
  <si>
    <r>
      <t xml:space="preserve">Łącznik urologiczny
</t>
    </r>
    <r>
      <rPr>
        <strike/>
        <sz val="10"/>
        <color rgb="FFFF0000"/>
        <rFont val="Arial"/>
        <family val="2"/>
        <charset val="1"/>
      </rPr>
      <t xml:space="preserve">Łącznik urologiczny komplatybilny z powyższymi produktami </t>
    </r>
  </si>
  <si>
    <r>
      <t xml:space="preserve">Kateter do odsysania pola operacyjnego
</t>
    </r>
    <r>
      <rPr>
        <strike/>
        <sz val="10"/>
        <color rgb="FFFF0000"/>
        <rFont val="Arial"/>
        <family val="2"/>
        <charset val="1"/>
      </rPr>
      <t>Kateter do odsysania pola operacyjnego. Możliwość doboru katetera z odpowiednim końcem dalszym (koncówka zakrzywiona lub prosta). Kateter wykonany jest z przezroczystego materiału. Istnieje możliwośc wyboru wariantu kateteru z regulacją siły ssania lub bez regulacji.</t>
    </r>
  </si>
  <si>
    <r>
      <t xml:space="preserve">Igła do nefrostomii
</t>
    </r>
    <r>
      <rPr>
        <strike/>
        <sz val="10"/>
        <color rgb="FFFF0000"/>
        <rFont val="Arial"/>
        <family val="2"/>
        <charset val="1"/>
      </rPr>
      <t>Igła jednorazowa, jałowa, dwuczęsciowa. Posiadająca mandryn ostro ścięty na poziomie skośnego ścięcia igły. Przezroczysta nassadka  zabezpieczająca igłę ,wejście luer. Koncówka igły  widoczna w USG z uchwytem typu "motylek" z niezintegrowanymi skrzydełkami możliwymi do demontażu w czasie zabiegu.</t>
    </r>
  </si>
  <si>
    <r>
      <t xml:space="preserve">Kateter do cystostomii
</t>
    </r>
    <r>
      <rPr>
        <strike/>
        <sz val="10"/>
        <color rgb="FFFF0000"/>
        <rFont val="Arial"/>
        <family val="2"/>
        <charset val="1"/>
      </rPr>
      <t>Kateter moczowodowy;Pojedyńczy Pigtail  ; rozmiar 4F-7Fx70,80cm; średnica pętli pęcherzowej 2 lub 4 cm; oznaczony podziałką centymetrową co 5 cm</t>
    </r>
  </si>
  <si>
    <r>
      <rPr>
        <b/>
        <sz val="11"/>
        <color rgb="FFFF0000"/>
        <rFont val="Czcionka tekstu podstawowego"/>
        <charset val="238"/>
      </rPr>
      <t>MODYFIKACJA 29.10.2024 R</t>
    </r>
    <r>
      <rPr>
        <sz val="11"/>
        <color rgb="FF000000"/>
        <rFont val="Czcionka tekstu podstawowego"/>
        <family val="2"/>
        <charset val="238"/>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</si>
</sst>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zł&quot;_-;\-* #,##0.00\ &quot;zł&quot;_-;_-* &quot;-&quot;??\ &quot;zł&quot;_-;_-@_-"/>
    <numFmt numFmtId="164" formatCode="_-* #,##0.00\ _z_ł_-;\-* #,##0.00\ _z_ł_-;_-* \-??\ _z_ł_-;_-@_-"/>
    <numFmt numFmtId="165" formatCode="#,##0&quot; zł&quot;;[Red]\-#,##0&quot; zł&quot;"/>
    <numFmt numFmtId="166" formatCode="_-* #,##0.00&quot; zł&quot;_-;\-* #,##0.00&quot; zł&quot;_-;_-* \-??&quot; zł&quot;_-;_-@_-"/>
    <numFmt numFmtId="167" formatCode="#,##0.00&quot; zł&quot;;[Red]\-#,##0.00&quot; zł&quot;"/>
    <numFmt numFmtId="168" formatCode="#,##0.00\ [$zł-415];[Red]\-#,##0.00\ [$zł-415]"/>
    <numFmt numFmtId="169" formatCode="#,##0.00&quot; zł&quot;"/>
  </numFmts>
  <fonts count="50">
    <font>
      <sz val="11"/>
      <color rgb="FF000000"/>
      <name val="Czcionka tekstu podstawowego"/>
      <family val="2"/>
      <charset val="238"/>
    </font>
    <font>
      <sz val="10"/>
      <name val="Arial"/>
      <family val="2"/>
      <charset val="238"/>
    </font>
    <font>
      <sz val="10"/>
      <name val="Arial"/>
      <family val="2"/>
      <charset val="238"/>
    </font>
    <font>
      <b/>
      <sz val="11"/>
      <color rgb="FF000000"/>
      <name val="Czcionka tekstu podstawowego"/>
      <charset val="238"/>
    </font>
    <font>
      <b/>
      <sz val="10"/>
      <color rgb="FF000000"/>
      <name val="Calibri"/>
      <family val="2"/>
      <charset val="238"/>
    </font>
    <font>
      <b/>
      <sz val="10"/>
      <name val="Arial"/>
      <family val="2"/>
      <charset val="238"/>
    </font>
    <font>
      <b/>
      <sz val="10"/>
      <color rgb="FF000000"/>
      <name val="Arial"/>
      <family val="2"/>
      <charset val="1"/>
    </font>
    <font>
      <sz val="10"/>
      <color rgb="FF000000"/>
      <name val="Arial"/>
      <family val="2"/>
      <charset val="1"/>
    </font>
    <font>
      <b/>
      <sz val="11"/>
      <color rgb="FF000000"/>
      <name val="Calibri"/>
      <family val="2"/>
      <charset val="238"/>
    </font>
    <font>
      <sz val="10"/>
      <color rgb="FF000000"/>
      <name val="Arial"/>
      <family val="2"/>
      <charset val="238"/>
    </font>
    <font>
      <b/>
      <sz val="10"/>
      <color rgb="FF000000"/>
      <name val="Calibri"/>
      <family val="2"/>
      <charset val="1"/>
    </font>
    <font>
      <sz val="10"/>
      <color rgb="FF000000"/>
      <name val="Calibri"/>
      <family val="2"/>
      <charset val="1"/>
    </font>
    <font>
      <b/>
      <sz val="10"/>
      <color rgb="FF000000"/>
      <name val="Arial CE"/>
      <family val="2"/>
      <charset val="238"/>
    </font>
    <font>
      <sz val="10"/>
      <color rgb="FF000000"/>
      <name val="Arial CE"/>
      <family val="2"/>
      <charset val="238"/>
    </font>
    <font>
      <b/>
      <sz val="10"/>
      <color rgb="FF000000"/>
      <name val="Arial"/>
      <family val="2"/>
      <charset val="238"/>
    </font>
    <font>
      <sz val="11"/>
      <color rgb="FF000000"/>
      <name val="Times New Roman"/>
      <family val="1"/>
      <charset val="238"/>
    </font>
    <font>
      <b/>
      <sz val="11"/>
      <color rgb="FF000000"/>
      <name val="Arial"/>
      <family val="2"/>
      <charset val="238"/>
    </font>
    <font>
      <b/>
      <sz val="10"/>
      <name val="Times New Roman"/>
      <family val="1"/>
      <charset val="238"/>
    </font>
    <font>
      <sz val="10"/>
      <color rgb="FF000000"/>
      <name val="Czcionka tekstu podstawowego"/>
      <family val="2"/>
      <charset val="238"/>
    </font>
    <font>
      <b/>
      <sz val="10"/>
      <color rgb="FF000000"/>
      <name val="Times New Roman"/>
      <family val="1"/>
      <charset val="238"/>
    </font>
    <font>
      <sz val="11"/>
      <color rgb="FF000000"/>
      <name val="Calibri"/>
      <family val="2"/>
      <charset val="238"/>
    </font>
    <font>
      <b/>
      <sz val="10"/>
      <color rgb="FF000000"/>
      <name val="Czcionka tekstu podstawowego"/>
      <family val="2"/>
      <charset val="238"/>
    </font>
    <font>
      <b/>
      <sz val="9"/>
      <name val="Arial"/>
      <family val="2"/>
      <charset val="238"/>
    </font>
    <font>
      <sz val="9"/>
      <color rgb="FF000000"/>
      <name val="Arial"/>
      <family val="2"/>
      <charset val="238"/>
    </font>
    <font>
      <b/>
      <sz val="9"/>
      <color rgb="FF000000"/>
      <name val="Arial"/>
      <family val="2"/>
      <charset val="238"/>
    </font>
    <font>
      <b/>
      <u/>
      <sz val="9"/>
      <name val="Arial"/>
      <family val="2"/>
      <charset val="238"/>
    </font>
    <font>
      <b/>
      <sz val="9"/>
      <color rgb="FF000000"/>
      <name val="Arial CE"/>
      <family val="2"/>
      <charset val="238"/>
    </font>
    <font>
      <b/>
      <sz val="8"/>
      <color rgb="FF000000"/>
      <name val="Arial"/>
      <family val="2"/>
      <charset val="238"/>
    </font>
    <font>
      <sz val="8"/>
      <color rgb="FF000000"/>
      <name val="Arial"/>
      <family val="2"/>
      <charset val="238"/>
    </font>
    <font>
      <b/>
      <sz val="9"/>
      <color rgb="FF000000"/>
      <name val="Czcionka tekstu podstawowego"/>
      <charset val="238"/>
    </font>
    <font>
      <b/>
      <u/>
      <sz val="10"/>
      <name val="Arial"/>
      <family val="2"/>
      <charset val="238"/>
    </font>
    <font>
      <b/>
      <u/>
      <sz val="10"/>
      <color rgb="FF000000"/>
      <name val="Arial"/>
      <family val="2"/>
      <charset val="238"/>
    </font>
    <font>
      <u/>
      <sz val="10"/>
      <color rgb="FF000000"/>
      <name val="Arial"/>
      <family val="2"/>
      <charset val="238"/>
    </font>
    <font>
      <sz val="9"/>
      <name val="Arial"/>
      <family val="2"/>
      <charset val="238"/>
    </font>
    <font>
      <b/>
      <sz val="14"/>
      <color rgb="FF000000"/>
      <name val="Czcionka tekstu podstawowego"/>
      <charset val="238"/>
    </font>
    <font>
      <sz val="11"/>
      <color rgb="FFFF0000"/>
      <name val="Czcionka tekstu podstawowego"/>
      <family val="2"/>
      <charset val="238"/>
    </font>
    <font>
      <sz val="10"/>
      <color rgb="FF000000"/>
      <name val="Arial CE"/>
      <charset val="238"/>
    </font>
    <font>
      <sz val="11"/>
      <name val="Arial"/>
      <family val="2"/>
      <charset val="238"/>
    </font>
    <font>
      <b/>
      <sz val="11"/>
      <name val="Arial"/>
      <family val="2"/>
      <charset val="238"/>
    </font>
    <font>
      <b/>
      <sz val="14"/>
      <name val="Times New Roman"/>
      <family val="1"/>
      <charset val="238"/>
    </font>
    <font>
      <b/>
      <sz val="11"/>
      <name val="Czcionka tekstu podstawowego"/>
      <charset val="238"/>
    </font>
    <font>
      <sz val="11"/>
      <name val="Czcionka tekstu podstawowego"/>
      <family val="2"/>
      <charset val="238"/>
    </font>
    <font>
      <b/>
      <sz val="11"/>
      <name val="Czcionka tekstu podstawowego"/>
      <family val="2"/>
      <charset val="238"/>
    </font>
    <font>
      <sz val="12"/>
      <color rgb="FF000000"/>
      <name val="Arial"/>
      <family val="2"/>
      <charset val="238"/>
    </font>
    <font>
      <sz val="10"/>
      <name val="Czcionka tekstu podstawowego"/>
      <family val="2"/>
      <charset val="238"/>
    </font>
    <font>
      <b/>
      <strike/>
      <sz val="10"/>
      <color rgb="FFFF0000"/>
      <name val="Arial"/>
      <family val="2"/>
      <charset val="1"/>
    </font>
    <font>
      <strike/>
      <sz val="10"/>
      <color rgb="FFFF0000"/>
      <name val="Arial"/>
      <family val="2"/>
      <charset val="1"/>
    </font>
    <font>
      <b/>
      <strike/>
      <sz val="10"/>
      <color rgb="FFFF0000"/>
      <name val="Arial"/>
      <family val="2"/>
      <charset val="238"/>
    </font>
    <font>
      <b/>
      <sz val="11"/>
      <color rgb="FFFF0000"/>
      <name val="Czcionka tekstu podstawowego"/>
      <charset val="238"/>
    </font>
    <font>
      <sz val="11"/>
      <color rgb="FF000000"/>
      <name val="Czcionka tekstu podstawowego"/>
      <charset val="238"/>
    </font>
  </fonts>
  <fills count="5">
    <fill>
      <patternFill patternType="none"/>
    </fill>
    <fill>
      <patternFill patternType="gray125"/>
    </fill>
    <fill>
      <patternFill patternType="solid">
        <fgColor rgb="FFFFFFFF"/>
        <bgColor rgb="FFFFFFCC"/>
      </patternFill>
    </fill>
    <fill>
      <patternFill patternType="solid">
        <fgColor theme="0"/>
        <bgColor indexed="64"/>
      </patternFill>
    </fill>
    <fill>
      <patternFill patternType="solid">
        <fgColor theme="0"/>
        <bgColor rgb="FFFFFFCC"/>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5">
    <xf numFmtId="0" fontId="0" fillId="0" borderId="0"/>
    <xf numFmtId="164" fontId="1" fillId="0" borderId="0" applyBorder="0" applyProtection="0"/>
    <xf numFmtId="0" fontId="2" fillId="0" borderId="0"/>
    <xf numFmtId="0" fontId="2" fillId="0" borderId="0"/>
    <xf numFmtId="0" fontId="2" fillId="0" borderId="0"/>
  </cellStyleXfs>
  <cellXfs count="209">
    <xf numFmtId="0" fontId="0" fillId="0" borderId="0" xfId="0"/>
    <xf numFmtId="0" fontId="3" fillId="0" borderId="0" xfId="0" applyFont="1"/>
    <xf numFmtId="0" fontId="4" fillId="0" borderId="1" xfId="3" applyFont="1" applyBorder="1" applyAlignment="1">
      <alignment horizontal="center" vertical="center"/>
    </xf>
    <xf numFmtId="0" fontId="4" fillId="0" borderId="1" xfId="3" applyFont="1" applyBorder="1" applyAlignment="1">
      <alignment horizontal="center" vertical="center" wrapText="1"/>
    </xf>
    <xf numFmtId="0" fontId="5" fillId="0" borderId="1" xfId="3" applyFont="1" applyBorder="1" applyAlignment="1">
      <alignment horizontal="center" vertical="center"/>
    </xf>
    <xf numFmtId="0" fontId="5" fillId="0" borderId="1" xfId="3" applyFont="1" applyBorder="1" applyAlignment="1">
      <alignment horizontal="center" vertical="center" wrapText="1"/>
    </xf>
    <xf numFmtId="0" fontId="2" fillId="0" borderId="1" xfId="3" applyBorder="1" applyAlignment="1">
      <alignment horizontal="center" vertical="center"/>
    </xf>
    <xf numFmtId="0" fontId="6" fillId="0" borderId="1" xfId="3" applyFont="1" applyBorder="1" applyAlignment="1">
      <alignment vertical="top" wrapText="1"/>
    </xf>
    <xf numFmtId="165" fontId="2" fillId="0" borderId="1" xfId="3" applyNumberFormat="1" applyBorder="1"/>
    <xf numFmtId="166" fontId="2" fillId="0" borderId="1" xfId="3" applyNumberFormat="1" applyBorder="1" applyAlignment="1">
      <alignment horizontal="center" vertical="center"/>
    </xf>
    <xf numFmtId="167" fontId="2" fillId="0" borderId="1" xfId="3" applyNumberFormat="1" applyBorder="1"/>
    <xf numFmtId="0" fontId="2" fillId="0" borderId="1" xfId="3" applyBorder="1"/>
    <xf numFmtId="166" fontId="5" fillId="0" borderId="1" xfId="3" applyNumberFormat="1"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xf>
    <xf numFmtId="0" fontId="9" fillId="0" borderId="1" xfId="0" applyFont="1" applyBorder="1"/>
    <xf numFmtId="0" fontId="9" fillId="0" borderId="1" xfId="0" applyFont="1" applyBorder="1" applyAlignment="1">
      <alignment horizontal="center" vertical="center"/>
    </xf>
    <xf numFmtId="0" fontId="14" fillId="0" borderId="1" xfId="0" applyFont="1" applyBorder="1" applyAlignment="1">
      <alignment horizontal="center" vertical="center"/>
    </xf>
    <xf numFmtId="166" fontId="13" fillId="0" borderId="1" xfId="0" applyNumberFormat="1" applyFont="1" applyBorder="1" applyAlignment="1">
      <alignment horizontal="center" vertical="center"/>
    </xf>
    <xf numFmtId="166" fontId="9" fillId="0" borderId="1" xfId="0" applyNumberFormat="1" applyFont="1" applyBorder="1" applyAlignment="1">
      <alignment horizontal="center" vertical="center"/>
    </xf>
    <xf numFmtId="0" fontId="7" fillId="0" borderId="1" xfId="0" applyFont="1" applyBorder="1" applyAlignment="1">
      <alignment horizontal="left" vertical="top" wrapText="1"/>
    </xf>
    <xf numFmtId="0" fontId="0" fillId="0" borderId="1" xfId="0" applyBorder="1"/>
    <xf numFmtId="0" fontId="3" fillId="0" borderId="1" xfId="0" applyFont="1" applyBorder="1"/>
    <xf numFmtId="166" fontId="3" fillId="0" borderId="1" xfId="0" applyNumberFormat="1" applyFont="1" applyBorder="1"/>
    <xf numFmtId="0" fontId="15" fillId="0" borderId="0" xfId="0" applyFont="1"/>
    <xf numFmtId="0" fontId="16" fillId="0" borderId="0" xfId="0" applyFont="1"/>
    <xf numFmtId="0" fontId="0" fillId="0" borderId="0" xfId="0" applyAlignment="1">
      <alignment horizontal="center" vertical="center"/>
    </xf>
    <xf numFmtId="0" fontId="9" fillId="2" borderId="1" xfId="0" applyFont="1" applyFill="1" applyBorder="1" applyAlignment="1">
      <alignment horizontal="center" vertical="center"/>
    </xf>
    <xf numFmtId="0" fontId="14"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9" fillId="2" borderId="1" xfId="0" applyFont="1" applyFill="1" applyBorder="1" applyAlignment="1">
      <alignment horizontal="center" vertical="center" wrapText="1"/>
    </xf>
    <xf numFmtId="168" fontId="18" fillId="0" borderId="0" xfId="0" applyNumberFormat="1" applyFont="1" applyAlignment="1">
      <alignment horizontal="center" vertical="center"/>
    </xf>
    <xf numFmtId="166" fontId="18" fillId="2" borderId="1" xfId="0" applyNumberFormat="1" applyFont="1" applyFill="1" applyBorder="1" applyAlignment="1">
      <alignment horizontal="center" vertical="center"/>
    </xf>
    <xf numFmtId="0" fontId="0" fillId="2" borderId="0" xfId="0" applyFill="1"/>
    <xf numFmtId="0" fontId="19" fillId="2" borderId="1" xfId="0" applyFont="1" applyFill="1" applyBorder="1" applyAlignment="1">
      <alignment horizontal="left" vertical="top" wrapText="1"/>
    </xf>
    <xf numFmtId="169" fontId="18" fillId="2" borderId="2" xfId="0" applyNumberFormat="1" applyFont="1" applyFill="1" applyBorder="1" applyAlignment="1">
      <alignment horizontal="center" vertical="center"/>
    </xf>
    <xf numFmtId="0" fontId="14" fillId="0" borderId="1" xfId="0" applyFont="1" applyBorder="1" applyAlignment="1">
      <alignment horizontal="left" vertical="top" wrapText="1"/>
    </xf>
    <xf numFmtId="0" fontId="19" fillId="0" borderId="1" xfId="0" applyFont="1" applyBorder="1" applyAlignment="1">
      <alignment horizontal="left" vertical="top" wrapText="1"/>
    </xf>
    <xf numFmtId="169" fontId="9" fillId="0" borderId="2" xfId="0" applyNumberFormat="1" applyFont="1" applyBorder="1" applyAlignment="1">
      <alignment horizontal="center" vertical="center"/>
    </xf>
    <xf numFmtId="0" fontId="6" fillId="0" borderId="1" xfId="0" applyFont="1" applyBorder="1" applyAlignment="1">
      <alignment horizontal="left" vertical="top" wrapText="1"/>
    </xf>
    <xf numFmtId="0" fontId="8" fillId="0" borderId="1" xfId="0" applyFont="1" applyBorder="1" applyAlignment="1">
      <alignment horizontal="left" vertical="top" wrapText="1"/>
    </xf>
    <xf numFmtId="0" fontId="7" fillId="0" borderId="1" xfId="0" applyFont="1" applyBorder="1"/>
    <xf numFmtId="0" fontId="8" fillId="0" borderId="1" xfId="0" applyFont="1" applyBorder="1"/>
    <xf numFmtId="169" fontId="20" fillId="0" borderId="2" xfId="0" applyNumberFormat="1" applyFont="1" applyBorder="1" applyAlignment="1">
      <alignment horizontal="center" vertical="center"/>
    </xf>
    <xf numFmtId="0" fontId="8" fillId="0" borderId="1" xfId="0" applyFont="1" applyBorder="1" applyAlignment="1">
      <alignment wrapText="1"/>
    </xf>
    <xf numFmtId="0" fontId="9" fillId="0" borderId="1" xfId="0" applyFont="1" applyBorder="1" applyAlignment="1">
      <alignment horizontal="center" vertical="center" wrapText="1"/>
    </xf>
    <xf numFmtId="0" fontId="6" fillId="0" borderId="3" xfId="0" applyFont="1" applyBorder="1" applyAlignment="1">
      <alignment horizontal="left" vertical="top" wrapText="1"/>
    </xf>
    <xf numFmtId="0" fontId="6" fillId="0" borderId="0" xfId="0" applyFont="1" applyAlignment="1">
      <alignment vertical="top" wrapText="1"/>
    </xf>
    <xf numFmtId="0" fontId="19" fillId="0" borderId="1" xfId="0" applyFont="1" applyBorder="1" applyAlignment="1">
      <alignment vertical="center" wrapText="1"/>
    </xf>
    <xf numFmtId="0" fontId="10" fillId="0" borderId="1" xfId="0" applyFont="1" applyBorder="1" applyAlignment="1">
      <alignment horizontal="center" vertical="center"/>
    </xf>
    <xf numFmtId="0" fontId="21" fillId="0" borderId="1" xfId="0" applyFont="1" applyBorder="1"/>
    <xf numFmtId="169" fontId="21" fillId="0" borderId="1" xfId="0" applyNumberFormat="1" applyFont="1" applyBorder="1" applyAlignment="1">
      <alignment horizontal="center"/>
    </xf>
    <xf numFmtId="166" fontId="21" fillId="0" borderId="1" xfId="0" applyNumberFormat="1" applyFont="1" applyBorder="1"/>
    <xf numFmtId="0" fontId="15" fillId="0" borderId="0" xfId="0" applyFont="1" applyAlignment="1">
      <alignment vertical="center" wrapText="1"/>
    </xf>
    <xf numFmtId="0" fontId="22" fillId="2" borderId="1" xfId="0" applyFont="1" applyFill="1" applyBorder="1" applyAlignment="1">
      <alignment horizontal="left" vertical="top" wrapText="1"/>
    </xf>
    <xf numFmtId="0" fontId="23" fillId="2" borderId="1" xfId="0" applyFont="1" applyFill="1" applyBorder="1" applyAlignment="1">
      <alignment horizontal="center" vertical="center" wrapText="1"/>
    </xf>
    <xf numFmtId="0" fontId="23" fillId="2" borderId="1" xfId="0" applyFont="1" applyFill="1" applyBorder="1" applyAlignment="1">
      <alignment horizontal="center" vertical="center"/>
    </xf>
    <xf numFmtId="0" fontId="24" fillId="2" borderId="1" xfId="0" applyFont="1" applyFill="1" applyBorder="1" applyAlignment="1">
      <alignment horizontal="center" vertical="center"/>
    </xf>
    <xf numFmtId="169" fontId="23" fillId="2" borderId="1" xfId="0" applyNumberFormat="1" applyFont="1" applyFill="1" applyBorder="1" applyAlignment="1">
      <alignment horizontal="center" vertical="center"/>
    </xf>
    <xf numFmtId="166" fontId="23" fillId="2" borderId="1" xfId="0" applyNumberFormat="1" applyFont="1" applyFill="1" applyBorder="1" applyAlignment="1">
      <alignment horizontal="center" vertical="center"/>
    </xf>
    <xf numFmtId="0" fontId="24" fillId="2" borderId="1" xfId="0" applyFont="1" applyFill="1" applyBorder="1" applyAlignment="1">
      <alignment horizontal="left" vertical="top" wrapText="1"/>
    </xf>
    <xf numFmtId="0" fontId="24" fillId="0" borderId="1" xfId="0" applyFont="1" applyBorder="1" applyAlignment="1">
      <alignment horizontal="left" vertical="top" wrapText="1"/>
    </xf>
    <xf numFmtId="0" fontId="23" fillId="0" borderId="1" xfId="0" applyFont="1" applyBorder="1" applyAlignment="1">
      <alignment horizontal="center" vertical="center"/>
    </xf>
    <xf numFmtId="169" fontId="23" fillId="0" borderId="1" xfId="0" applyNumberFormat="1" applyFont="1" applyBorder="1" applyAlignment="1">
      <alignment horizontal="center" vertical="center"/>
    </xf>
    <xf numFmtId="0" fontId="25" fillId="0" borderId="1" xfId="0" applyFont="1" applyBorder="1" applyAlignment="1">
      <alignment horizontal="left" vertical="top" wrapText="1"/>
    </xf>
    <xf numFmtId="0" fontId="25" fillId="0" borderId="1" xfId="0" applyFont="1" applyBorder="1" applyAlignment="1">
      <alignment horizontal="left" wrapText="1"/>
    </xf>
    <xf numFmtId="0" fontId="0" fillId="2" borderId="0" xfId="0" applyFill="1" applyAlignment="1">
      <alignment horizontal="center"/>
    </xf>
    <xf numFmtId="0" fontId="24" fillId="0" borderId="1" xfId="0" applyFont="1" applyBorder="1" applyAlignment="1">
      <alignment vertical="center" wrapText="1"/>
    </xf>
    <xf numFmtId="0" fontId="14" fillId="0" borderId="1" xfId="0" applyFont="1" applyBorder="1" applyAlignment="1">
      <alignment vertical="center" wrapText="1"/>
    </xf>
    <xf numFmtId="0" fontId="23" fillId="0" borderId="1" xfId="0" applyFont="1" applyBorder="1" applyAlignment="1">
      <alignment vertical="center" wrapText="1"/>
    </xf>
    <xf numFmtId="166" fontId="23" fillId="0" borderId="1" xfId="0" applyNumberFormat="1" applyFont="1" applyBorder="1"/>
    <xf numFmtId="166" fontId="24" fillId="0" borderId="1" xfId="0" applyNumberFormat="1" applyFont="1" applyBorder="1"/>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16" fillId="0" borderId="1" xfId="0" applyFont="1" applyBorder="1"/>
    <xf numFmtId="0" fontId="15" fillId="0" borderId="1" xfId="0" applyFont="1" applyBorder="1"/>
    <xf numFmtId="166" fontId="29" fillId="0" borderId="1" xfId="0" applyNumberFormat="1" applyFont="1" applyBorder="1" applyAlignment="1">
      <alignment horizontal="center" vertical="center"/>
    </xf>
    <xf numFmtId="0" fontId="30" fillId="2" borderId="1" xfId="0" applyFont="1" applyFill="1" applyBorder="1" applyAlignment="1">
      <alignment horizontal="left" vertical="center" wrapText="1"/>
    </xf>
    <xf numFmtId="166" fontId="23" fillId="2" borderId="1" xfId="0" applyNumberFormat="1" applyFont="1" applyFill="1" applyBorder="1" applyAlignment="1">
      <alignment vertical="center"/>
    </xf>
    <xf numFmtId="0" fontId="30" fillId="0" borderId="1" xfId="0" applyFont="1" applyBorder="1" applyAlignment="1">
      <alignment horizontal="left" vertical="center" wrapText="1"/>
    </xf>
    <xf numFmtId="0" fontId="31" fillId="0" borderId="1" xfId="0" applyFont="1" applyBorder="1" applyAlignment="1">
      <alignment horizontal="left" vertical="center" wrapText="1"/>
    </xf>
    <xf numFmtId="0" fontId="31" fillId="0" borderId="1" xfId="0" applyFont="1" applyBorder="1" applyAlignment="1">
      <alignment vertical="top" wrapText="1"/>
    </xf>
    <xf numFmtId="0" fontId="24" fillId="0" borderId="1" xfId="0" applyFont="1" applyBorder="1" applyAlignment="1">
      <alignment vertical="center"/>
    </xf>
    <xf numFmtId="166" fontId="24" fillId="0" borderId="1" xfId="0" applyNumberFormat="1" applyFont="1" applyBorder="1" applyAlignment="1">
      <alignment vertical="center"/>
    </xf>
    <xf numFmtId="0" fontId="26" fillId="3" borderId="1" xfId="0" applyFont="1" applyFill="1" applyBorder="1" applyAlignment="1">
      <alignment horizontal="center" vertical="center"/>
    </xf>
    <xf numFmtId="0" fontId="26" fillId="3" borderId="1" xfId="0" applyFont="1" applyFill="1" applyBorder="1" applyAlignment="1">
      <alignment horizontal="center" vertical="center" wrapText="1"/>
    </xf>
    <xf numFmtId="9" fontId="2" fillId="0" borderId="1" xfId="3" applyNumberFormat="1" applyBorder="1" applyAlignment="1">
      <alignment horizontal="center" vertical="center"/>
    </xf>
    <xf numFmtId="9" fontId="23" fillId="2" borderId="1" xfId="0" applyNumberFormat="1" applyFont="1" applyFill="1" applyBorder="1" applyAlignment="1">
      <alignment horizontal="center" vertical="center"/>
    </xf>
    <xf numFmtId="9" fontId="13" fillId="0" borderId="1" xfId="0" applyNumberFormat="1" applyFont="1" applyBorder="1" applyAlignment="1">
      <alignment horizontal="center" vertical="center"/>
    </xf>
    <xf numFmtId="0" fontId="3" fillId="0" borderId="0" xfId="0" applyFont="1" applyAlignment="1">
      <alignment horizontal="center"/>
    </xf>
    <xf numFmtId="44" fontId="0" fillId="0" borderId="0" xfId="0" applyNumberFormat="1"/>
    <xf numFmtId="44" fontId="3" fillId="0" borderId="0" xfId="0" applyNumberFormat="1" applyFont="1"/>
    <xf numFmtId="0" fontId="5" fillId="0" borderId="1" xfId="3" applyFont="1" applyBorder="1" applyAlignment="1">
      <alignment vertical="center"/>
    </xf>
    <xf numFmtId="0" fontId="8" fillId="0" borderId="1" xfId="3" applyFont="1" applyBorder="1" applyAlignment="1">
      <alignment horizontal="center" vertical="center"/>
    </xf>
    <xf numFmtId="0" fontId="8" fillId="0" borderId="1" xfId="3" applyFont="1" applyBorder="1" applyAlignment="1">
      <alignment horizontal="center" vertical="center" wrapText="1"/>
    </xf>
    <xf numFmtId="165" fontId="9" fillId="0" borderId="1" xfId="3" applyNumberFormat="1" applyFont="1" applyBorder="1" applyAlignment="1">
      <alignment horizontal="center" vertical="center" wrapText="1"/>
    </xf>
    <xf numFmtId="0" fontId="2" fillId="0" borderId="1" xfId="3" applyBorder="1" applyAlignment="1">
      <alignment horizontal="center" vertical="center" wrapText="1"/>
    </xf>
    <xf numFmtId="0" fontId="9" fillId="0" borderId="1" xfId="3" applyFont="1" applyBorder="1" applyAlignment="1">
      <alignment horizontal="center" vertical="center"/>
    </xf>
    <xf numFmtId="166" fontId="9" fillId="0" borderId="1" xfId="3" applyNumberFormat="1" applyFont="1" applyBorder="1" applyAlignment="1">
      <alignment horizontal="center" vertical="center"/>
    </xf>
    <xf numFmtId="167" fontId="9" fillId="0" borderId="1" xfId="3" applyNumberFormat="1" applyFont="1" applyBorder="1" applyAlignment="1">
      <alignment horizontal="center" vertical="center" wrapText="1"/>
    </xf>
    <xf numFmtId="167" fontId="9" fillId="0" borderId="1" xfId="3" applyNumberFormat="1" applyFont="1" applyBorder="1" applyAlignment="1">
      <alignment horizontal="center" vertical="center"/>
    </xf>
    <xf numFmtId="0" fontId="9" fillId="0" borderId="1" xfId="3" applyFont="1" applyBorder="1" applyAlignment="1">
      <alignment horizontal="center" vertical="center" wrapText="1"/>
    </xf>
    <xf numFmtId="0" fontId="10" fillId="0" borderId="1" xfId="3" applyFont="1" applyBorder="1" applyAlignment="1">
      <alignment vertical="top" wrapText="1"/>
    </xf>
    <xf numFmtId="0" fontId="7" fillId="0" borderId="1" xfId="3" applyFont="1" applyBorder="1" applyAlignment="1">
      <alignment vertical="top" wrapText="1"/>
    </xf>
    <xf numFmtId="0" fontId="5" fillId="3" borderId="1" xfId="3" applyFont="1" applyFill="1" applyBorder="1" applyAlignment="1">
      <alignment horizontal="center" vertical="center"/>
    </xf>
    <xf numFmtId="0" fontId="34" fillId="0" borderId="0" xfId="0" applyFont="1"/>
    <xf numFmtId="0" fontId="35" fillId="2" borderId="0" xfId="0" applyFont="1" applyFill="1" applyAlignment="1">
      <alignment horizontal="center" vertical="center"/>
    </xf>
    <xf numFmtId="9" fontId="23" fillId="2" borderId="1" xfId="0" applyNumberFormat="1" applyFont="1" applyFill="1" applyBorder="1" applyAlignment="1">
      <alignment horizontal="center" vertical="center"/>
    </xf>
    <xf numFmtId="0" fontId="12" fillId="0" borderId="1" xfId="0" applyFont="1" applyBorder="1" applyAlignment="1" applyProtection="1">
      <alignment horizontal="center" vertical="center"/>
    </xf>
    <xf numFmtId="0" fontId="12" fillId="0" borderId="1" xfId="0" applyFont="1" applyBorder="1" applyAlignment="1" applyProtection="1">
      <alignment horizontal="center" vertical="center" wrapText="1"/>
    </xf>
    <xf numFmtId="0" fontId="36" fillId="0" borderId="1" xfId="0" applyNumberFormat="1" applyFont="1" applyBorder="1" applyAlignment="1" applyProtection="1">
      <alignment horizontal="left" vertical="center" wrapText="1"/>
    </xf>
    <xf numFmtId="0" fontId="36" fillId="0" borderId="1" xfId="0" applyFont="1" applyBorder="1" applyAlignment="1" applyProtection="1">
      <alignment horizontal="center" vertical="center"/>
    </xf>
    <xf numFmtId="44" fontId="12" fillId="0" borderId="1" xfId="0" applyNumberFormat="1" applyFont="1" applyBorder="1" applyAlignment="1" applyProtection="1">
      <alignment horizontal="center" vertical="center" wrapText="1"/>
    </xf>
    <xf numFmtId="9" fontId="12" fillId="0" borderId="1" xfId="0" applyNumberFormat="1" applyFont="1" applyBorder="1" applyAlignment="1" applyProtection="1">
      <alignment horizontal="center" vertical="center" wrapText="1"/>
    </xf>
    <xf numFmtId="0" fontId="36" fillId="0" borderId="1" xfId="0" applyFont="1" applyBorder="1" applyAlignment="1" applyProtection="1">
      <alignment horizontal="left" vertical="center" wrapText="1"/>
    </xf>
    <xf numFmtId="0" fontId="13" fillId="0" borderId="1" xfId="0" applyFont="1" applyBorder="1" applyAlignment="1" applyProtection="1">
      <alignment horizontal="center" vertical="center"/>
    </xf>
    <xf numFmtId="0" fontId="11" fillId="0" borderId="1" xfId="0" applyFont="1" applyBorder="1" applyAlignment="1">
      <alignment horizontal="left" vertical="top" wrapText="1"/>
    </xf>
    <xf numFmtId="166" fontId="13" fillId="0" borderId="1" xfId="0" applyNumberFormat="1" applyFont="1" applyBorder="1" applyAlignment="1" applyProtection="1">
      <alignment horizontal="center" vertical="center"/>
    </xf>
    <xf numFmtId="0" fontId="37" fillId="0" borderId="5" xfId="4" applyFont="1" applyBorder="1" applyAlignment="1">
      <alignment vertical="center" wrapText="1"/>
    </xf>
    <xf numFmtId="0" fontId="37" fillId="0" borderId="5" xfId="4" applyFont="1" applyBorder="1" applyAlignment="1">
      <alignment horizontal="center" vertical="center" wrapText="1"/>
    </xf>
    <xf numFmtId="0" fontId="38" fillId="0" borderId="5" xfId="4" applyFont="1" applyBorder="1" applyAlignment="1">
      <alignment horizontal="center" vertical="center" wrapText="1"/>
    </xf>
    <xf numFmtId="2" fontId="37" fillId="0" borderId="5" xfId="4" applyNumberFormat="1" applyFont="1" applyBorder="1" applyAlignment="1">
      <alignment horizontal="center" vertical="center" wrapText="1"/>
    </xf>
    <xf numFmtId="9" fontId="37" fillId="0" borderId="5" xfId="4" applyNumberFormat="1" applyFont="1" applyBorder="1" applyAlignment="1">
      <alignment horizontal="center" vertical="center" wrapText="1"/>
    </xf>
    <xf numFmtId="2" fontId="37" fillId="0" borderId="6" xfId="4" applyNumberFormat="1" applyFont="1" applyBorder="1" applyAlignment="1">
      <alignment horizontal="center" vertical="center" wrapText="1"/>
    </xf>
    <xf numFmtId="44" fontId="36" fillId="0" borderId="1" xfId="0" applyNumberFormat="1" applyFont="1" applyBorder="1" applyAlignment="1" applyProtection="1">
      <alignment horizontal="center" vertical="center" wrapText="1"/>
    </xf>
    <xf numFmtId="0" fontId="40" fillId="0" borderId="1" xfId="0" applyFont="1" applyBorder="1" applyAlignment="1">
      <alignment horizontal="center" vertical="center" wrapText="1"/>
    </xf>
    <xf numFmtId="0" fontId="41" fillId="0" borderId="5" xfId="4" applyFont="1" applyBorder="1" applyAlignment="1">
      <alignment horizontal="center" vertical="center"/>
    </xf>
    <xf numFmtId="0" fontId="41" fillId="0" borderId="5" xfId="4" applyFont="1" applyBorder="1" applyAlignment="1">
      <alignment vertical="center" wrapText="1"/>
    </xf>
    <xf numFmtId="4" fontId="40" fillId="0" borderId="10" xfId="0" applyNumberFormat="1" applyFont="1" applyBorder="1" applyAlignment="1">
      <alignment horizontal="center" vertical="center" wrapText="1"/>
    </xf>
    <xf numFmtId="0" fontId="41" fillId="0" borderId="0" xfId="0" applyFont="1"/>
    <xf numFmtId="0" fontId="42" fillId="0" borderId="0" xfId="0" applyFont="1"/>
    <xf numFmtId="0" fontId="42" fillId="0" borderId="10" xfId="0" applyFont="1" applyBorder="1" applyAlignment="1">
      <alignment horizontal="center" vertical="center"/>
    </xf>
    <xf numFmtId="0" fontId="42" fillId="0" borderId="10" xfId="0" applyFont="1" applyBorder="1" applyAlignment="1">
      <alignment horizontal="center" vertical="center" wrapText="1"/>
    </xf>
    <xf numFmtId="0" fontId="41" fillId="0" borderId="10" xfId="0" applyFont="1" applyBorder="1" applyAlignment="1">
      <alignment horizontal="center" vertical="center"/>
    </xf>
    <xf numFmtId="0" fontId="41" fillId="0" borderId="10" xfId="0" applyFont="1" applyBorder="1" applyAlignment="1">
      <alignment vertical="center" wrapText="1"/>
    </xf>
    <xf numFmtId="0" fontId="41" fillId="0" borderId="10" xfId="0" applyFont="1" applyBorder="1" applyAlignment="1">
      <alignment vertical="center"/>
    </xf>
    <xf numFmtId="9" fontId="41" fillId="0" borderId="10" xfId="0" applyNumberFormat="1" applyFont="1" applyBorder="1" applyAlignment="1">
      <alignment horizontal="center" vertical="center"/>
    </xf>
    <xf numFmtId="44" fontId="41" fillId="0" borderId="10" xfId="0" applyNumberFormat="1" applyFont="1" applyBorder="1" applyAlignment="1">
      <alignment horizontal="center" vertical="center"/>
    </xf>
    <xf numFmtId="0" fontId="41" fillId="0" borderId="10" xfId="0" applyFont="1" applyBorder="1"/>
    <xf numFmtId="0" fontId="42" fillId="0" borderId="10" xfId="0" applyFont="1" applyBorder="1"/>
    <xf numFmtId="44" fontId="42" fillId="0" borderId="10" xfId="0" applyNumberFormat="1" applyFont="1" applyBorder="1"/>
    <xf numFmtId="0" fontId="26" fillId="0" borderId="11" xfId="0" applyFont="1" applyBorder="1" applyAlignment="1">
      <alignment horizontal="center" vertical="center"/>
    </xf>
    <xf numFmtId="0" fontId="26" fillId="0" borderId="11" xfId="0" applyFont="1" applyBorder="1" applyAlignment="1">
      <alignment horizontal="center" vertical="center" wrapText="1"/>
    </xf>
    <xf numFmtId="0" fontId="9" fillId="2" borderId="11" xfId="0" applyFont="1" applyFill="1" applyBorder="1" applyAlignment="1">
      <alignment horizontal="center" vertical="center"/>
    </xf>
    <xf numFmtId="0" fontId="14" fillId="2" borderId="11" xfId="0" applyFont="1" applyFill="1" applyBorder="1" applyAlignment="1">
      <alignment horizontal="left" vertical="top" wrapText="1"/>
    </xf>
    <xf numFmtId="0" fontId="5" fillId="2" borderId="11" xfId="0" applyFont="1" applyFill="1" applyBorder="1" applyAlignment="1">
      <alignment horizontal="left" vertical="top" wrapText="1"/>
    </xf>
    <xf numFmtId="0" fontId="9" fillId="2" borderId="11" xfId="0" applyFont="1" applyFill="1" applyBorder="1" applyAlignment="1">
      <alignment horizontal="center" vertical="center" wrapText="1"/>
    </xf>
    <xf numFmtId="0" fontId="14" fillId="2" borderId="11" xfId="0" applyFont="1" applyFill="1" applyBorder="1" applyAlignment="1">
      <alignment horizontal="center" vertical="center"/>
    </xf>
    <xf numFmtId="169" fontId="9" fillId="2" borderId="11" xfId="0" applyNumberFormat="1" applyFont="1" applyFill="1" applyBorder="1" applyAlignment="1">
      <alignment horizontal="center" vertical="center"/>
    </xf>
    <xf numFmtId="9" fontId="9" fillId="2" borderId="11" xfId="0" applyNumberFormat="1" applyFont="1" applyFill="1" applyBorder="1" applyAlignment="1">
      <alignment horizontal="center" vertical="center"/>
    </xf>
    <xf numFmtId="166" fontId="9" fillId="2" borderId="11" xfId="0" applyNumberFormat="1" applyFont="1" applyFill="1" applyBorder="1" applyAlignment="1">
      <alignment horizontal="center" vertical="center"/>
    </xf>
    <xf numFmtId="0" fontId="14" fillId="0" borderId="11" xfId="0" applyFont="1" applyBorder="1" applyAlignment="1">
      <alignment horizontal="left" vertical="top" wrapText="1"/>
    </xf>
    <xf numFmtId="0" fontId="9" fillId="0" borderId="11" xfId="0" applyFont="1" applyBorder="1" applyAlignment="1">
      <alignment horizontal="center" vertical="center"/>
    </xf>
    <xf numFmtId="169" fontId="9" fillId="0" borderId="11" xfId="0" applyNumberFormat="1" applyFont="1" applyBorder="1" applyAlignment="1">
      <alignment horizontal="center" vertical="center"/>
    </xf>
    <xf numFmtId="0" fontId="0" fillId="0" borderId="11" xfId="0" applyBorder="1"/>
    <xf numFmtId="0" fontId="16" fillId="0" borderId="11" xfId="0" applyFont="1" applyBorder="1" applyAlignment="1">
      <alignment vertical="center" wrapText="1"/>
    </xf>
    <xf numFmtId="0" fontId="14" fillId="0" borderId="11" xfId="0" applyFont="1" applyBorder="1" applyAlignment="1">
      <alignment vertical="center" wrapText="1"/>
    </xf>
    <xf numFmtId="0" fontId="14" fillId="0" borderId="11" xfId="0" applyFont="1" applyBorder="1"/>
    <xf numFmtId="166" fontId="14" fillId="0" borderId="11" xfId="0" applyNumberFormat="1" applyFont="1" applyBorder="1"/>
    <xf numFmtId="166" fontId="14" fillId="0" borderId="11" xfId="0" applyNumberFormat="1" applyFont="1" applyBorder="1" applyAlignment="1">
      <alignment vertical="center"/>
    </xf>
    <xf numFmtId="166" fontId="14" fillId="0" borderId="11" xfId="0" applyNumberFormat="1" applyFont="1" applyBorder="1" applyAlignment="1">
      <alignment horizontal="center" vertical="center"/>
    </xf>
    <xf numFmtId="0" fontId="1" fillId="0" borderId="1" xfId="3" applyFont="1" applyBorder="1" applyAlignment="1">
      <alignment horizontal="center" vertical="center"/>
    </xf>
    <xf numFmtId="0" fontId="1" fillId="2" borderId="1" xfId="0" applyFont="1" applyFill="1" applyBorder="1" applyAlignment="1">
      <alignment horizontal="center" vertical="center"/>
    </xf>
    <xf numFmtId="0" fontId="44" fillId="2" borderId="1" xfId="0" applyFont="1" applyFill="1" applyBorder="1" applyAlignment="1">
      <alignment horizontal="center" vertical="center"/>
    </xf>
    <xf numFmtId="0" fontId="1" fillId="0" borderId="1" xfId="0" applyFont="1" applyBorder="1" applyAlignment="1">
      <alignment horizontal="center" vertical="center"/>
    </xf>
    <xf numFmtId="0" fontId="33" fillId="2" borderId="1" xfId="0" applyFont="1" applyFill="1" applyBorder="1" applyAlignment="1">
      <alignment horizontal="center" vertical="center" wrapText="1"/>
    </xf>
    <xf numFmtId="0" fontId="33" fillId="2"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0" borderId="1" xfId="0" applyFont="1" applyBorder="1" applyAlignment="1">
      <alignment horizontal="left" vertical="top" wrapText="1"/>
    </xf>
    <xf numFmtId="3" fontId="33" fillId="0" borderId="1" xfId="0" applyNumberFormat="1" applyFont="1" applyBorder="1" applyAlignment="1">
      <alignment horizontal="center" vertical="center"/>
    </xf>
    <xf numFmtId="0" fontId="33" fillId="0" borderId="1" xfId="0" applyFont="1" applyBorder="1" applyAlignment="1">
      <alignment horizontal="center" vertical="center"/>
    </xf>
    <xf numFmtId="0" fontId="5" fillId="2"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wrapText="1"/>
    </xf>
    <xf numFmtId="0" fontId="5" fillId="0" borderId="0" xfId="0" applyFont="1" applyAlignment="1">
      <alignment vertical="top" wrapText="1"/>
    </xf>
    <xf numFmtId="0" fontId="33" fillId="0" borderId="1" xfId="0" applyFont="1" applyBorder="1" applyAlignment="1">
      <alignment horizontal="center" vertical="center" wrapText="1"/>
    </xf>
    <xf numFmtId="0" fontId="5" fillId="4"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5" fillId="0" borderId="1" xfId="0" applyFont="1" applyBorder="1" applyAlignment="1">
      <alignment vertical="center" wrapText="1"/>
    </xf>
    <xf numFmtId="0" fontId="22" fillId="0" borderId="1" xfId="0" applyFont="1" applyBorder="1" applyAlignment="1">
      <alignment vertical="center" wrapText="1"/>
    </xf>
    <xf numFmtId="0" fontId="45" fillId="0" borderId="1" xfId="3" applyFont="1" applyBorder="1" applyAlignment="1">
      <alignment vertical="top" wrapText="1"/>
    </xf>
    <xf numFmtId="0" fontId="47" fillId="0" borderId="1" xfId="3" applyFont="1" applyBorder="1" applyAlignment="1">
      <alignment horizontal="center" vertical="center"/>
    </xf>
    <xf numFmtId="0" fontId="5" fillId="0" borderId="1" xfId="3" applyFont="1" applyBorder="1" applyAlignment="1">
      <alignment vertical="center"/>
    </xf>
    <xf numFmtId="0" fontId="0" fillId="2" borderId="0" xfId="0" applyFill="1" applyAlignment="1">
      <alignment horizontal="center"/>
    </xf>
    <xf numFmtId="166" fontId="23" fillId="2" borderId="1" xfId="0" applyNumberFormat="1" applyFont="1" applyFill="1" applyBorder="1" applyAlignment="1">
      <alignment horizontal="center" vertical="center"/>
    </xf>
    <xf numFmtId="0" fontId="23" fillId="2" borderId="1" xfId="0" applyFont="1" applyFill="1" applyBorder="1" applyAlignment="1">
      <alignment horizontal="center" vertical="center" wrapText="1"/>
    </xf>
    <xf numFmtId="0" fontId="23" fillId="2" borderId="1" xfId="0" applyFont="1" applyFill="1" applyBorder="1" applyAlignment="1">
      <alignment horizontal="center" vertical="center"/>
    </xf>
    <xf numFmtId="0" fontId="24" fillId="2" borderId="1" xfId="0" applyFont="1" applyFill="1" applyBorder="1" applyAlignment="1">
      <alignment horizontal="center" vertical="center"/>
    </xf>
    <xf numFmtId="168" fontId="23" fillId="0" borderId="1" xfId="0" applyNumberFormat="1" applyFont="1" applyBorder="1" applyAlignment="1">
      <alignment horizontal="center" vertical="center"/>
    </xf>
    <xf numFmtId="9" fontId="23"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27" fillId="2" borderId="1" xfId="0" applyFont="1" applyFill="1" applyBorder="1" applyAlignment="1">
      <alignment horizontal="left" vertical="top" wrapText="1"/>
    </xf>
    <xf numFmtId="0" fontId="22" fillId="2" borderId="1" xfId="0" applyFont="1" applyFill="1" applyBorder="1" applyAlignment="1">
      <alignment horizontal="center" vertical="top" wrapText="1"/>
    </xf>
    <xf numFmtId="166" fontId="23" fillId="4" borderId="1" xfId="0" applyNumberFormat="1" applyFont="1" applyFill="1" applyBorder="1" applyAlignment="1">
      <alignment horizontal="center" vertical="center"/>
    </xf>
    <xf numFmtId="0" fontId="23" fillId="4" borderId="1" xfId="0" applyFont="1" applyFill="1" applyBorder="1" applyAlignment="1">
      <alignment horizontal="center" vertical="center" wrapText="1"/>
    </xf>
    <xf numFmtId="0" fontId="23" fillId="4" borderId="1" xfId="0" applyFont="1" applyFill="1" applyBorder="1" applyAlignment="1">
      <alignment horizontal="center" vertical="center"/>
    </xf>
    <xf numFmtId="0" fontId="24" fillId="4" borderId="1" xfId="0" applyFont="1" applyFill="1" applyBorder="1" applyAlignment="1">
      <alignment horizontal="center" vertical="center"/>
    </xf>
    <xf numFmtId="168" fontId="23" fillId="3" borderId="1" xfId="0" applyNumberFormat="1" applyFont="1" applyFill="1" applyBorder="1" applyAlignment="1">
      <alignment horizontal="center" vertical="center"/>
    </xf>
    <xf numFmtId="9" fontId="23" fillId="4" borderId="1" xfId="0" applyNumberFormat="1" applyFont="1" applyFill="1" applyBorder="1" applyAlignment="1">
      <alignment horizontal="center" vertical="center"/>
    </xf>
    <xf numFmtId="0" fontId="25" fillId="4" borderId="1" xfId="0" applyFont="1" applyFill="1" applyBorder="1" applyAlignment="1">
      <alignment horizontal="left" vertical="top" wrapText="1"/>
    </xf>
    <xf numFmtId="0" fontId="22" fillId="4" borderId="1" xfId="0" applyFont="1" applyFill="1" applyBorder="1" applyAlignment="1">
      <alignment horizontal="center" vertical="top" wrapText="1"/>
    </xf>
    <xf numFmtId="0" fontId="39" fillId="0" borderId="3" xfId="0" applyFont="1" applyBorder="1" applyAlignment="1">
      <alignment vertical="center"/>
    </xf>
    <xf numFmtId="0" fontId="39" fillId="0" borderId="4" xfId="0" applyFont="1" applyBorder="1" applyAlignment="1">
      <alignment vertical="center"/>
    </xf>
    <xf numFmtId="0" fontId="39" fillId="0" borderId="2" xfId="0" applyFont="1" applyBorder="1" applyAlignment="1">
      <alignment vertical="center"/>
    </xf>
    <xf numFmtId="0" fontId="40" fillId="0" borderId="7" xfId="0" applyFont="1" applyBorder="1" applyAlignment="1">
      <alignment vertical="center" wrapText="1"/>
    </xf>
    <xf numFmtId="0" fontId="40" fillId="0" borderId="8" xfId="0" applyFont="1" applyBorder="1" applyAlignment="1">
      <alignment vertical="center" wrapText="1"/>
    </xf>
    <xf numFmtId="0" fontId="40" fillId="0" borderId="9" xfId="0" applyFont="1" applyBorder="1" applyAlignment="1">
      <alignment vertical="center" wrapText="1"/>
    </xf>
    <xf numFmtId="0" fontId="49" fillId="0" borderId="0" xfId="0" applyFont="1"/>
  </cellXfs>
  <cellStyles count="5">
    <cellStyle name="Dziesiętny 2" xfId="1"/>
    <cellStyle name="Excel Built-in Normal 1" xfId="4"/>
    <cellStyle name="Normalny" xfId="0" builtinId="0"/>
    <cellStyle name="Normalny 2" xfId="2"/>
    <cellStyle name="Normalny 3" xfId="3"/>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A933"/>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2" workbookViewId="0">
      <selection activeCell="B2" sqref="B2"/>
    </sheetView>
  </sheetViews>
  <sheetFormatPr defaultColWidth="8.625" defaultRowHeight="14.25"/>
  <cols>
    <col min="1" max="1" width="4.125" customWidth="1"/>
    <col min="2" max="2" width="30.125" customWidth="1"/>
    <col min="4" max="4" width="6" customWidth="1"/>
    <col min="5" max="5" width="6.875" customWidth="1"/>
    <col min="6" max="6" width="7.125" customWidth="1"/>
    <col min="7" max="7" width="7.625" customWidth="1"/>
    <col min="8" max="8" width="6.5" customWidth="1"/>
    <col min="9" max="9" width="9.625" customWidth="1"/>
    <col min="10" max="10" width="5.75" customWidth="1"/>
    <col min="11" max="11" width="11.375" customWidth="1"/>
    <col min="12" max="12" width="12.125" customWidth="1"/>
    <col min="13" max="13" width="13" customWidth="1"/>
  </cols>
  <sheetData>
    <row r="1" spans="1:13" ht="15">
      <c r="B1" s="1" t="s">
        <v>52</v>
      </c>
    </row>
    <row r="2" spans="1:13" ht="15">
      <c r="B2" s="208" t="s">
        <v>150</v>
      </c>
    </row>
    <row r="3" spans="1:13" ht="38.25">
      <c r="A3" s="2" t="s">
        <v>0</v>
      </c>
      <c r="B3" s="2" t="s">
        <v>1</v>
      </c>
      <c r="C3" s="3" t="s">
        <v>2</v>
      </c>
      <c r="D3" s="4" t="s">
        <v>3</v>
      </c>
      <c r="E3" s="4" t="s">
        <v>4</v>
      </c>
      <c r="F3" s="4" t="s">
        <v>5</v>
      </c>
      <c r="G3" s="4" t="s">
        <v>6</v>
      </c>
      <c r="H3" s="4" t="s">
        <v>7</v>
      </c>
      <c r="I3" s="5" t="s">
        <v>8</v>
      </c>
      <c r="J3" s="4" t="s">
        <v>9</v>
      </c>
      <c r="K3" s="5" t="s">
        <v>10</v>
      </c>
      <c r="L3" s="5" t="s">
        <v>11</v>
      </c>
      <c r="M3" s="5" t="s">
        <v>12</v>
      </c>
    </row>
    <row r="4" spans="1:13" ht="131.25" customHeight="1">
      <c r="A4" s="6">
        <v>1</v>
      </c>
      <c r="B4" s="7" t="s">
        <v>13</v>
      </c>
      <c r="C4" s="8"/>
      <c r="D4" s="6" t="s">
        <v>14</v>
      </c>
      <c r="E4" s="6">
        <v>0</v>
      </c>
      <c r="F4" s="6">
        <v>0</v>
      </c>
      <c r="G4" s="6">
        <v>400</v>
      </c>
      <c r="H4" s="105">
        <v>400</v>
      </c>
      <c r="I4" s="9"/>
      <c r="J4" s="87">
        <v>0.08</v>
      </c>
      <c r="K4" s="9">
        <f>I4*1.08</f>
        <v>0</v>
      </c>
      <c r="L4" s="9">
        <f>H4*I4</f>
        <v>0</v>
      </c>
      <c r="M4" s="9">
        <f>L4*1.08</f>
        <v>0</v>
      </c>
    </row>
    <row r="5" spans="1:13" ht="93.75" customHeight="1">
      <c r="A5" s="6">
        <v>2</v>
      </c>
      <c r="B5" s="7" t="s">
        <v>15</v>
      </c>
      <c r="C5" s="8"/>
      <c r="D5" s="6" t="s">
        <v>14</v>
      </c>
      <c r="E5" s="6">
        <v>0</v>
      </c>
      <c r="F5" s="6">
        <v>0</v>
      </c>
      <c r="G5" s="162">
        <v>100</v>
      </c>
      <c r="H5" s="105">
        <f t="shared" ref="H5:H12" si="0">E5+F5+G5</f>
        <v>100</v>
      </c>
      <c r="I5" s="9"/>
      <c r="J5" s="87">
        <v>0.08</v>
      </c>
      <c r="K5" s="9">
        <f t="shared" ref="K5:K12" si="1">I5*1.08</f>
        <v>0</v>
      </c>
      <c r="L5" s="9">
        <f t="shared" ref="L5:L12" si="2">H5*I5</f>
        <v>0</v>
      </c>
      <c r="M5" s="9">
        <f t="shared" ref="M5:M13" si="3">L5*1.08</f>
        <v>0</v>
      </c>
    </row>
    <row r="6" spans="1:13" ht="105.75" customHeight="1">
      <c r="A6" s="6">
        <v>3</v>
      </c>
      <c r="B6" s="7" t="s">
        <v>16</v>
      </c>
      <c r="C6" s="8"/>
      <c r="D6" s="6" t="s">
        <v>14</v>
      </c>
      <c r="E6" s="6">
        <v>0</v>
      </c>
      <c r="F6" s="6">
        <v>0</v>
      </c>
      <c r="G6" s="6">
        <v>250</v>
      </c>
      <c r="H6" s="105">
        <f t="shared" si="0"/>
        <v>250</v>
      </c>
      <c r="I6" s="9"/>
      <c r="J6" s="87">
        <v>0.08</v>
      </c>
      <c r="K6" s="9">
        <f t="shared" si="1"/>
        <v>0</v>
      </c>
      <c r="L6" s="9">
        <f t="shared" si="2"/>
        <v>0</v>
      </c>
      <c r="M6" s="9">
        <f t="shared" si="3"/>
        <v>0</v>
      </c>
    </row>
    <row r="7" spans="1:13" ht="86.25" customHeight="1">
      <c r="A7" s="6">
        <v>4</v>
      </c>
      <c r="B7" s="181" t="s">
        <v>145</v>
      </c>
      <c r="C7" s="8"/>
      <c r="D7" s="6" t="s">
        <v>14</v>
      </c>
      <c r="E7" s="6">
        <v>0</v>
      </c>
      <c r="F7" s="6">
        <v>0</v>
      </c>
      <c r="G7" s="6">
        <v>100</v>
      </c>
      <c r="H7" s="182">
        <f t="shared" si="0"/>
        <v>100</v>
      </c>
      <c r="I7" s="9"/>
      <c r="J7" s="87">
        <v>0.08</v>
      </c>
      <c r="K7" s="9">
        <f t="shared" si="1"/>
        <v>0</v>
      </c>
      <c r="L7" s="9">
        <f t="shared" si="2"/>
        <v>0</v>
      </c>
      <c r="M7" s="9">
        <f t="shared" si="3"/>
        <v>0</v>
      </c>
    </row>
    <row r="8" spans="1:13" ht="47.25" customHeight="1">
      <c r="A8" s="6">
        <v>5</v>
      </c>
      <c r="B8" s="181" t="s">
        <v>146</v>
      </c>
      <c r="C8" s="8"/>
      <c r="D8" s="6" t="s">
        <v>14</v>
      </c>
      <c r="E8" s="6">
        <v>0</v>
      </c>
      <c r="F8" s="6">
        <v>0</v>
      </c>
      <c r="G8" s="6">
        <v>300</v>
      </c>
      <c r="H8" s="182">
        <f t="shared" si="0"/>
        <v>300</v>
      </c>
      <c r="I8" s="9"/>
      <c r="J8" s="87">
        <v>0.08</v>
      </c>
      <c r="K8" s="9">
        <f t="shared" si="1"/>
        <v>0</v>
      </c>
      <c r="L8" s="9">
        <f t="shared" si="2"/>
        <v>0</v>
      </c>
      <c r="M8" s="9">
        <f t="shared" si="3"/>
        <v>0</v>
      </c>
    </row>
    <row r="9" spans="1:13" ht="130.5" customHeight="1">
      <c r="A9" s="6">
        <v>6</v>
      </c>
      <c r="B9" s="181" t="s">
        <v>147</v>
      </c>
      <c r="C9" s="10"/>
      <c r="D9" s="6" t="s">
        <v>14</v>
      </c>
      <c r="E9" s="6">
        <v>0</v>
      </c>
      <c r="F9" s="6">
        <v>0</v>
      </c>
      <c r="G9" s="6">
        <v>150</v>
      </c>
      <c r="H9" s="182">
        <f t="shared" si="0"/>
        <v>150</v>
      </c>
      <c r="I9" s="9"/>
      <c r="J9" s="87">
        <v>0.08</v>
      </c>
      <c r="K9" s="9">
        <f t="shared" si="1"/>
        <v>0</v>
      </c>
      <c r="L9" s="9">
        <f t="shared" si="2"/>
        <v>0</v>
      </c>
      <c r="M9" s="9">
        <f t="shared" si="3"/>
        <v>0</v>
      </c>
    </row>
    <row r="10" spans="1:13" ht="89.65" customHeight="1">
      <c r="A10" s="6">
        <v>7</v>
      </c>
      <c r="B10" s="7" t="s">
        <v>17</v>
      </c>
      <c r="C10" s="10"/>
      <c r="D10" s="6" t="s">
        <v>14</v>
      </c>
      <c r="E10" s="6">
        <v>0</v>
      </c>
      <c r="F10" s="6">
        <v>0</v>
      </c>
      <c r="G10" s="6">
        <v>250</v>
      </c>
      <c r="H10" s="105">
        <f t="shared" si="0"/>
        <v>250</v>
      </c>
      <c r="I10" s="9"/>
      <c r="J10" s="87">
        <v>0.08</v>
      </c>
      <c r="K10" s="9">
        <f t="shared" si="1"/>
        <v>0</v>
      </c>
      <c r="L10" s="9">
        <f t="shared" si="2"/>
        <v>0</v>
      </c>
      <c r="M10" s="9">
        <f t="shared" si="3"/>
        <v>0</v>
      </c>
    </row>
    <row r="11" spans="1:13" ht="144.75" customHeight="1">
      <c r="A11" s="6">
        <v>8</v>
      </c>
      <c r="B11" s="181" t="s">
        <v>148</v>
      </c>
      <c r="C11" s="10"/>
      <c r="D11" s="6" t="s">
        <v>14</v>
      </c>
      <c r="E11" s="6">
        <v>0</v>
      </c>
      <c r="F11" s="6">
        <v>0</v>
      </c>
      <c r="G11" s="6">
        <v>100</v>
      </c>
      <c r="H11" s="182">
        <f t="shared" si="0"/>
        <v>100</v>
      </c>
      <c r="I11" s="9"/>
      <c r="J11" s="87">
        <v>0.08</v>
      </c>
      <c r="K11" s="9">
        <f t="shared" si="1"/>
        <v>0</v>
      </c>
      <c r="L11" s="9">
        <f t="shared" si="2"/>
        <v>0</v>
      </c>
      <c r="M11" s="9">
        <f t="shared" si="3"/>
        <v>0</v>
      </c>
    </row>
    <row r="12" spans="1:13" ht="76.150000000000006" customHeight="1">
      <c r="A12" s="6">
        <v>9</v>
      </c>
      <c r="B12" s="181" t="s">
        <v>149</v>
      </c>
      <c r="C12" s="11"/>
      <c r="D12" s="6" t="s">
        <v>14</v>
      </c>
      <c r="E12" s="6">
        <v>0</v>
      </c>
      <c r="F12" s="6">
        <v>0</v>
      </c>
      <c r="G12" s="6">
        <v>100</v>
      </c>
      <c r="H12" s="182">
        <f t="shared" si="0"/>
        <v>100</v>
      </c>
      <c r="I12" s="9"/>
      <c r="J12" s="87">
        <v>0.08</v>
      </c>
      <c r="K12" s="9">
        <f t="shared" si="1"/>
        <v>0</v>
      </c>
      <c r="L12" s="9">
        <f t="shared" si="2"/>
        <v>0</v>
      </c>
      <c r="M12" s="9">
        <f t="shared" si="3"/>
        <v>0</v>
      </c>
    </row>
    <row r="13" spans="1:13">
      <c r="A13" s="183" t="s">
        <v>18</v>
      </c>
      <c r="B13" s="183"/>
      <c r="C13" s="183"/>
      <c r="D13" s="183"/>
      <c r="E13" s="183"/>
      <c r="F13" s="183"/>
      <c r="G13" s="183"/>
      <c r="H13" s="183"/>
      <c r="I13" s="183"/>
      <c r="J13" s="183"/>
      <c r="K13" s="183">
        <f>SUM(K4:K12)</f>
        <v>0</v>
      </c>
      <c r="L13" s="12">
        <f>SUM(L4:L12)</f>
        <v>0</v>
      </c>
      <c r="M13" s="12">
        <f t="shared" si="3"/>
        <v>0</v>
      </c>
    </row>
  </sheetData>
  <mergeCells count="1">
    <mergeCell ref="A13:K13"/>
  </mergeCells>
  <pageMargins left="0.25" right="0.25" top="0.75" bottom="0.75" header="0.511811023622047" footer="0.511811023622047"/>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6"/>
  <sheetViews>
    <sheetView workbookViewId="0">
      <selection activeCell="A2" sqref="A2:M2"/>
    </sheetView>
  </sheetViews>
  <sheetFormatPr defaultRowHeight="14.25"/>
  <cols>
    <col min="1" max="1" width="5.625" customWidth="1"/>
    <col min="2" max="2" width="25.875" customWidth="1"/>
    <col min="4" max="4" width="7.125" customWidth="1"/>
    <col min="10" max="10" width="6.75" customWidth="1"/>
    <col min="12" max="12" width="10.75" customWidth="1"/>
    <col min="13" max="13" width="10.625" customWidth="1"/>
  </cols>
  <sheetData>
    <row r="2" spans="1:13" ht="18.75">
      <c r="A2" s="202" t="s">
        <v>126</v>
      </c>
      <c r="B2" s="203"/>
      <c r="C2" s="203"/>
      <c r="D2" s="203"/>
      <c r="E2" s="203"/>
      <c r="F2" s="203"/>
      <c r="G2" s="203"/>
      <c r="H2" s="203"/>
      <c r="I2" s="203"/>
      <c r="J2" s="203"/>
      <c r="K2" s="203"/>
      <c r="L2" s="203"/>
      <c r="M2" s="204"/>
    </row>
    <row r="3" spans="1:13" ht="60">
      <c r="A3" s="126" t="s">
        <v>0</v>
      </c>
      <c r="B3" s="126" t="s">
        <v>100</v>
      </c>
      <c r="C3" s="126" t="s">
        <v>101</v>
      </c>
      <c r="D3" s="126" t="s">
        <v>102</v>
      </c>
      <c r="E3" s="126" t="s">
        <v>103</v>
      </c>
      <c r="F3" s="126" t="s">
        <v>5</v>
      </c>
      <c r="G3" s="126" t="s">
        <v>104</v>
      </c>
      <c r="H3" s="126" t="s">
        <v>7</v>
      </c>
      <c r="I3" s="126" t="s">
        <v>8</v>
      </c>
      <c r="J3" s="126" t="s">
        <v>9</v>
      </c>
      <c r="K3" s="126" t="s">
        <v>10</v>
      </c>
      <c r="L3" s="126" t="s">
        <v>11</v>
      </c>
      <c r="M3" s="126" t="s">
        <v>12</v>
      </c>
    </row>
    <row r="4" spans="1:13" ht="267.75" customHeight="1">
      <c r="A4" s="127">
        <v>1</v>
      </c>
      <c r="B4" s="119" t="s">
        <v>105</v>
      </c>
      <c r="C4" s="128"/>
      <c r="D4" s="120" t="s">
        <v>19</v>
      </c>
      <c r="E4" s="120">
        <v>0</v>
      </c>
      <c r="F4" s="120">
        <v>0</v>
      </c>
      <c r="G4" s="120">
        <v>400</v>
      </c>
      <c r="H4" s="121">
        <v>400</v>
      </c>
      <c r="I4" s="122"/>
      <c r="J4" s="123">
        <v>0.08</v>
      </c>
      <c r="K4" s="122">
        <f>I4*1.08</f>
        <v>0</v>
      </c>
      <c r="L4" s="124">
        <f>H4*I4</f>
        <v>0</v>
      </c>
      <c r="M4" s="124">
        <f>L4*1.08</f>
        <v>0</v>
      </c>
    </row>
    <row r="5" spans="1:13" ht="15">
      <c r="A5" s="205" t="s">
        <v>106</v>
      </c>
      <c r="B5" s="206"/>
      <c r="C5" s="206"/>
      <c r="D5" s="206"/>
      <c r="E5" s="206"/>
      <c r="F5" s="206"/>
      <c r="G5" s="206"/>
      <c r="H5" s="206"/>
      <c r="I5" s="206"/>
      <c r="J5" s="206"/>
      <c r="K5" s="207"/>
      <c r="L5" s="129">
        <f>SUM(L4:L4)</f>
        <v>0</v>
      </c>
      <c r="M5" s="129">
        <f>SUM(M4:M4)</f>
        <v>0</v>
      </c>
    </row>
    <row r="6" spans="1:13">
      <c r="A6" s="130"/>
      <c r="B6" s="130"/>
      <c r="C6" s="130"/>
      <c r="D6" s="130"/>
      <c r="E6" s="130"/>
      <c r="F6" s="130"/>
      <c r="G6" s="130"/>
      <c r="H6" s="130"/>
      <c r="I6" s="130"/>
      <c r="J6" s="130"/>
      <c r="K6" s="130"/>
      <c r="L6" s="130"/>
      <c r="M6" s="130"/>
    </row>
  </sheetData>
  <mergeCells count="2">
    <mergeCell ref="A2:M2"/>
    <mergeCell ref="A5:K5"/>
  </mergeCells>
  <pageMargins left="0" right="0"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O6" sqref="O6"/>
    </sheetView>
  </sheetViews>
  <sheetFormatPr defaultRowHeight="14.25"/>
  <cols>
    <col min="1" max="1" width="5.75" customWidth="1"/>
    <col min="2" max="2" width="33.75" customWidth="1"/>
    <col min="3" max="3" width="11.375" customWidth="1"/>
    <col min="4" max="4" width="7.25" customWidth="1"/>
    <col min="6" max="6" width="10.75" customWidth="1"/>
    <col min="7" max="7" width="6.625" customWidth="1"/>
    <col min="8" max="8" width="12.25" customWidth="1"/>
    <col min="9" max="9" width="17.25" customWidth="1"/>
    <col min="10" max="10" width="15.75" customWidth="1"/>
  </cols>
  <sheetData>
    <row r="1" spans="1:10">
      <c r="A1" s="130"/>
      <c r="B1" s="130"/>
      <c r="C1" s="130"/>
      <c r="D1" s="130"/>
      <c r="E1" s="130"/>
      <c r="F1" s="130"/>
      <c r="G1" s="130"/>
      <c r="H1" s="130"/>
      <c r="I1" s="130"/>
      <c r="J1" s="130"/>
    </row>
    <row r="2" spans="1:10" ht="15">
      <c r="A2" s="130"/>
      <c r="B2" s="131" t="s">
        <v>127</v>
      </c>
      <c r="C2" s="130"/>
      <c r="D2" s="130"/>
      <c r="E2" s="130"/>
      <c r="F2" s="130"/>
      <c r="G2" s="130"/>
      <c r="H2" s="130"/>
      <c r="I2" s="130"/>
      <c r="J2" s="130"/>
    </row>
    <row r="3" spans="1:10">
      <c r="A3" s="130"/>
      <c r="B3" s="130"/>
      <c r="C3" s="130"/>
      <c r="D3" s="130"/>
      <c r="E3" s="130"/>
      <c r="F3" s="130"/>
      <c r="G3" s="130"/>
      <c r="H3" s="130"/>
      <c r="I3" s="130"/>
      <c r="J3" s="130"/>
    </row>
    <row r="4" spans="1:10">
      <c r="A4" s="130"/>
      <c r="B4" s="130"/>
      <c r="C4" s="130"/>
      <c r="D4" s="130"/>
      <c r="E4" s="130"/>
      <c r="F4" s="130"/>
      <c r="G4" s="130"/>
      <c r="H4" s="130"/>
      <c r="I4" s="130"/>
      <c r="J4" s="130"/>
    </row>
    <row r="5" spans="1:10" ht="30">
      <c r="A5" s="132" t="s">
        <v>0</v>
      </c>
      <c r="B5" s="132" t="s">
        <v>1</v>
      </c>
      <c r="C5" s="133" t="s">
        <v>107</v>
      </c>
      <c r="D5" s="132" t="s">
        <v>22</v>
      </c>
      <c r="E5" s="132" t="s">
        <v>108</v>
      </c>
      <c r="F5" s="133" t="s">
        <v>109</v>
      </c>
      <c r="G5" s="133" t="s">
        <v>110</v>
      </c>
      <c r="H5" s="133" t="s">
        <v>111</v>
      </c>
      <c r="I5" s="133" t="s">
        <v>112</v>
      </c>
      <c r="J5" s="133" t="s">
        <v>113</v>
      </c>
    </row>
    <row r="6" spans="1:10" ht="141.75" customHeight="1">
      <c r="A6" s="134">
        <v>1</v>
      </c>
      <c r="B6" s="135" t="s">
        <v>114</v>
      </c>
      <c r="C6" s="136"/>
      <c r="D6" s="134" t="s">
        <v>115</v>
      </c>
      <c r="E6" s="134">
        <v>40</v>
      </c>
      <c r="F6" s="134"/>
      <c r="G6" s="137">
        <v>0.08</v>
      </c>
      <c r="H6" s="138">
        <f>F6*1.08</f>
        <v>0</v>
      </c>
      <c r="I6" s="138">
        <f>E6*F6</f>
        <v>0</v>
      </c>
      <c r="J6" s="138">
        <f>I6*1.08</f>
        <v>0</v>
      </c>
    </row>
    <row r="7" spans="1:10" ht="143.25" customHeight="1">
      <c r="A7" s="134">
        <v>2</v>
      </c>
      <c r="B7" s="135" t="s">
        <v>116</v>
      </c>
      <c r="C7" s="136"/>
      <c r="D7" s="134" t="s">
        <v>115</v>
      </c>
      <c r="E7" s="134">
        <v>20</v>
      </c>
      <c r="F7" s="134"/>
      <c r="G7" s="137">
        <v>0.08</v>
      </c>
      <c r="H7" s="138">
        <f t="shared" ref="H7:H8" si="0">F7*1.08</f>
        <v>0</v>
      </c>
      <c r="I7" s="138">
        <f t="shared" ref="I7:I8" si="1">E7*F7</f>
        <v>0</v>
      </c>
      <c r="J7" s="138">
        <f t="shared" ref="J7:J8" si="2">I7*1.08</f>
        <v>0</v>
      </c>
    </row>
    <row r="8" spans="1:10" ht="141.75" customHeight="1">
      <c r="A8" s="134">
        <v>3</v>
      </c>
      <c r="B8" s="135" t="s">
        <v>117</v>
      </c>
      <c r="C8" s="136"/>
      <c r="D8" s="134" t="s">
        <v>115</v>
      </c>
      <c r="E8" s="134">
        <v>10</v>
      </c>
      <c r="F8" s="134"/>
      <c r="G8" s="137">
        <v>0.08</v>
      </c>
      <c r="H8" s="138">
        <f t="shared" si="0"/>
        <v>0</v>
      </c>
      <c r="I8" s="138">
        <f t="shared" si="1"/>
        <v>0</v>
      </c>
      <c r="J8" s="138">
        <f t="shared" si="2"/>
        <v>0</v>
      </c>
    </row>
    <row r="9" spans="1:10" ht="111.75" customHeight="1">
      <c r="A9" s="134">
        <v>4</v>
      </c>
      <c r="B9" s="135" t="s">
        <v>118</v>
      </c>
      <c r="C9" s="139"/>
      <c r="D9" s="134" t="s">
        <v>115</v>
      </c>
      <c r="E9" s="134">
        <v>10</v>
      </c>
      <c r="F9" s="134"/>
      <c r="G9" s="137">
        <v>0.23</v>
      </c>
      <c r="H9" s="138">
        <f>F9*1.23</f>
        <v>0</v>
      </c>
      <c r="I9" s="138">
        <f>E9*F9</f>
        <v>0</v>
      </c>
      <c r="J9" s="138">
        <f>I9*1.23</f>
        <v>0</v>
      </c>
    </row>
    <row r="10" spans="1:10" ht="15">
      <c r="A10" s="134"/>
      <c r="B10" s="140" t="s">
        <v>106</v>
      </c>
      <c r="C10" s="139"/>
      <c r="D10" s="139"/>
      <c r="E10" s="139"/>
      <c r="F10" s="139"/>
      <c r="G10" s="139"/>
      <c r="H10" s="139"/>
      <c r="I10" s="141">
        <f>SUM(I6:I9)</f>
        <v>0</v>
      </c>
      <c r="J10" s="141">
        <f>SUM(J6:J9)</f>
        <v>0</v>
      </c>
    </row>
  </sheetData>
  <pageMargins left="0" right="0"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8"/>
  <sheetViews>
    <sheetView zoomScale="90" zoomScaleNormal="90" workbookViewId="0">
      <selection activeCell="A2" sqref="A2"/>
    </sheetView>
  </sheetViews>
  <sheetFormatPr defaultRowHeight="14.25"/>
  <cols>
    <col min="1" max="1" width="5.875" customWidth="1"/>
    <col min="2" max="2" width="23.25" customWidth="1"/>
    <col min="12" max="12" width="15.5" customWidth="1"/>
    <col min="13" max="13" width="16.375" customWidth="1"/>
  </cols>
  <sheetData>
    <row r="2" spans="1:13">
      <c r="A2" t="s">
        <v>128</v>
      </c>
    </row>
    <row r="4" spans="1:13" ht="36">
      <c r="A4" s="142" t="s">
        <v>0</v>
      </c>
      <c r="B4" s="142" t="s">
        <v>20</v>
      </c>
      <c r="C4" s="143" t="s">
        <v>21</v>
      </c>
      <c r="D4" s="142" t="s">
        <v>22</v>
      </c>
      <c r="E4" s="142" t="s">
        <v>4</v>
      </c>
      <c r="F4" s="142" t="s">
        <v>5</v>
      </c>
      <c r="G4" s="142" t="s">
        <v>6</v>
      </c>
      <c r="H4" s="142" t="s">
        <v>7</v>
      </c>
      <c r="I4" s="143" t="s">
        <v>8</v>
      </c>
      <c r="J4" s="143" t="s">
        <v>9</v>
      </c>
      <c r="K4" s="143" t="s">
        <v>10</v>
      </c>
      <c r="L4" s="143" t="s">
        <v>11</v>
      </c>
      <c r="M4" s="143" t="s">
        <v>12</v>
      </c>
    </row>
    <row r="5" spans="1:13" ht="255.75" customHeight="1">
      <c r="A5" s="144">
        <v>1</v>
      </c>
      <c r="B5" s="145" t="s">
        <v>129</v>
      </c>
      <c r="C5" s="146"/>
      <c r="D5" s="147" t="s">
        <v>14</v>
      </c>
      <c r="E5" s="147">
        <v>0</v>
      </c>
      <c r="F5" s="147"/>
      <c r="G5" s="144">
        <v>10</v>
      </c>
      <c r="H5" s="148">
        <v>10</v>
      </c>
      <c r="I5" s="149"/>
      <c r="J5" s="150">
        <v>0.08</v>
      </c>
      <c r="K5" s="151">
        <f>I5*1.08</f>
        <v>0</v>
      </c>
      <c r="L5" s="151">
        <f>H5*I5</f>
        <v>0</v>
      </c>
      <c r="M5" s="151">
        <f>L5*1.08</f>
        <v>0</v>
      </c>
    </row>
    <row r="6" spans="1:13" ht="85.5" customHeight="1">
      <c r="A6" s="144">
        <v>2</v>
      </c>
      <c r="B6" s="145" t="s">
        <v>130</v>
      </c>
      <c r="C6" s="145"/>
      <c r="D6" s="147" t="s">
        <v>14</v>
      </c>
      <c r="E6" s="147">
        <v>0</v>
      </c>
      <c r="F6" s="147"/>
      <c r="G6" s="144">
        <v>20</v>
      </c>
      <c r="H6" s="148">
        <f>E6+F6+G6</f>
        <v>20</v>
      </c>
      <c r="I6" s="149"/>
      <c r="J6" s="150">
        <v>0.08</v>
      </c>
      <c r="K6" s="151">
        <f t="shared" ref="K6:K7" si="0">I6*1.08</f>
        <v>0</v>
      </c>
      <c r="L6" s="151">
        <f t="shared" ref="L6:L7" si="1">H6*I6</f>
        <v>0</v>
      </c>
      <c r="M6" s="151">
        <f t="shared" ref="M6:M7" si="2">L6*1.08</f>
        <v>0</v>
      </c>
    </row>
    <row r="7" spans="1:13" ht="50.25" customHeight="1">
      <c r="A7" s="144">
        <v>3</v>
      </c>
      <c r="B7" s="152" t="s">
        <v>131</v>
      </c>
      <c r="C7" s="152"/>
      <c r="D7" s="153" t="s">
        <v>14</v>
      </c>
      <c r="E7" s="153">
        <v>0</v>
      </c>
      <c r="F7" s="153"/>
      <c r="G7" s="153">
        <v>10</v>
      </c>
      <c r="H7" s="148">
        <v>10</v>
      </c>
      <c r="I7" s="154"/>
      <c r="J7" s="150">
        <v>0.08</v>
      </c>
      <c r="K7" s="151">
        <f t="shared" si="0"/>
        <v>0</v>
      </c>
      <c r="L7" s="151">
        <f t="shared" si="1"/>
        <v>0</v>
      </c>
      <c r="M7" s="151">
        <f t="shared" si="2"/>
        <v>0</v>
      </c>
    </row>
    <row r="8" spans="1:13" ht="15">
      <c r="A8" s="155"/>
      <c r="B8" s="156" t="s">
        <v>18</v>
      </c>
      <c r="C8" s="157"/>
      <c r="D8" s="158"/>
      <c r="E8" s="158"/>
      <c r="F8" s="158"/>
      <c r="G8" s="158"/>
      <c r="H8" s="158"/>
      <c r="I8" s="158"/>
      <c r="J8" s="158"/>
      <c r="K8" s="159"/>
      <c r="L8" s="160">
        <f>SUM(L5:L7)</f>
        <v>0</v>
      </c>
      <c r="M8" s="161">
        <f>SUM(M5:M7)</f>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J11" sqref="J11"/>
    </sheetView>
  </sheetViews>
  <sheetFormatPr defaultRowHeight="14.25"/>
  <cols>
    <col min="1" max="1" width="15.25" customWidth="1"/>
    <col min="2" max="2" width="16.25" customWidth="1"/>
    <col min="3" max="3" width="16.5" customWidth="1"/>
  </cols>
  <sheetData>
    <row r="1" spans="1:4" ht="15">
      <c r="B1" s="90" t="s">
        <v>64</v>
      </c>
      <c r="C1" s="90" t="s">
        <v>65</v>
      </c>
    </row>
    <row r="3" spans="1:4">
      <c r="A3" t="s">
        <v>56</v>
      </c>
      <c r="B3" s="91">
        <v>0</v>
      </c>
      <c r="C3" s="91">
        <v>0</v>
      </c>
    </row>
    <row r="4" spans="1:4">
      <c r="A4" t="s">
        <v>57</v>
      </c>
      <c r="B4" s="91">
        <v>0</v>
      </c>
      <c r="C4" s="91">
        <v>0</v>
      </c>
    </row>
    <row r="5" spans="1:4">
      <c r="A5" t="s">
        <v>58</v>
      </c>
      <c r="B5" s="91">
        <v>0</v>
      </c>
      <c r="C5" s="91">
        <v>0</v>
      </c>
    </row>
    <row r="6" spans="1:4">
      <c r="A6" t="s">
        <v>59</v>
      </c>
      <c r="B6" s="91">
        <v>0</v>
      </c>
      <c r="C6" s="91">
        <v>0</v>
      </c>
    </row>
    <row r="7" spans="1:4">
      <c r="A7" t="s">
        <v>60</v>
      </c>
      <c r="B7" s="91">
        <v>0</v>
      </c>
      <c r="C7" s="91">
        <v>0</v>
      </c>
    </row>
    <row r="8" spans="1:4">
      <c r="A8" t="s">
        <v>61</v>
      </c>
      <c r="B8" s="91">
        <v>0</v>
      </c>
      <c r="C8" s="91">
        <v>0</v>
      </c>
    </row>
    <row r="9" spans="1:4">
      <c r="A9" t="s">
        <v>62</v>
      </c>
      <c r="B9" s="91">
        <v>0</v>
      </c>
      <c r="C9" s="91">
        <v>0</v>
      </c>
    </row>
    <row r="10" spans="1:4">
      <c r="A10" t="s">
        <v>63</v>
      </c>
      <c r="B10" s="91">
        <v>0</v>
      </c>
      <c r="C10" s="91">
        <v>0</v>
      </c>
    </row>
    <row r="11" spans="1:4" ht="15">
      <c r="A11" t="s">
        <v>119</v>
      </c>
      <c r="B11" s="91">
        <v>0</v>
      </c>
      <c r="C11" s="91">
        <v>0</v>
      </c>
      <c r="D11" s="1"/>
    </row>
    <row r="12" spans="1:4">
      <c r="A12" t="s">
        <v>93</v>
      </c>
      <c r="B12" s="91">
        <v>0</v>
      </c>
      <c r="C12" s="91">
        <v>0</v>
      </c>
    </row>
    <row r="13" spans="1:4">
      <c r="A13" t="s">
        <v>120</v>
      </c>
      <c r="B13" s="91">
        <v>0</v>
      </c>
      <c r="C13" s="91">
        <v>0</v>
      </c>
    </row>
    <row r="14" spans="1:4">
      <c r="A14" t="s">
        <v>132</v>
      </c>
      <c r="B14" s="91">
        <v>0</v>
      </c>
      <c r="C14" s="91">
        <v>0</v>
      </c>
    </row>
    <row r="15" spans="1:4" ht="15">
      <c r="A15" s="1" t="s">
        <v>66</v>
      </c>
      <c r="B15" s="92">
        <f>SUM(B3:B14)</f>
        <v>0</v>
      </c>
      <c r="C15" s="92">
        <f>SUM(C3:C14)</f>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workbookViewId="0">
      <selection activeCell="I4" sqref="I4"/>
    </sheetView>
  </sheetViews>
  <sheetFormatPr defaultColWidth="8.25" defaultRowHeight="14.25"/>
  <cols>
    <col min="1" max="1" width="4.25" customWidth="1"/>
    <col min="2" max="2" width="29.625" customWidth="1"/>
    <col min="5" max="5" width="6.875" customWidth="1"/>
    <col min="6" max="6" width="7.125" customWidth="1"/>
    <col min="7" max="7" width="6.375" customWidth="1"/>
    <col min="8" max="8" width="6.875" customWidth="1"/>
    <col min="10" max="10" width="6.25" customWidth="1"/>
    <col min="12" max="12" width="12.875" customWidth="1"/>
    <col min="13" max="13" width="13.875" customWidth="1"/>
  </cols>
  <sheetData>
    <row r="1" spans="1:13" ht="15">
      <c r="B1" s="1" t="s">
        <v>53</v>
      </c>
    </row>
    <row r="3" spans="1:13" ht="67.900000000000006" customHeight="1">
      <c r="A3" s="13" t="s">
        <v>0</v>
      </c>
      <c r="B3" s="13" t="s">
        <v>20</v>
      </c>
      <c r="C3" s="14" t="s">
        <v>21</v>
      </c>
      <c r="D3" s="13" t="s">
        <v>22</v>
      </c>
      <c r="E3" s="13" t="s">
        <v>4</v>
      </c>
      <c r="F3" s="13" t="s">
        <v>5</v>
      </c>
      <c r="G3" s="13" t="s">
        <v>6</v>
      </c>
      <c r="H3" s="13" t="s">
        <v>7</v>
      </c>
      <c r="I3" s="14" t="s">
        <v>8</v>
      </c>
      <c r="J3" s="14" t="s">
        <v>9</v>
      </c>
      <c r="K3" s="14" t="s">
        <v>10</v>
      </c>
      <c r="L3" s="14" t="s">
        <v>11</v>
      </c>
      <c r="M3" s="14" t="s">
        <v>12</v>
      </c>
    </row>
    <row r="4" spans="1:13" ht="153.75" customHeight="1">
      <c r="A4" s="15">
        <v>1</v>
      </c>
      <c r="B4" s="21" t="s">
        <v>23</v>
      </c>
      <c r="C4" s="16"/>
      <c r="D4" s="17" t="s">
        <v>19</v>
      </c>
      <c r="E4" s="17">
        <v>0</v>
      </c>
      <c r="F4" s="17">
        <v>0</v>
      </c>
      <c r="G4" s="17">
        <v>2500</v>
      </c>
      <c r="H4" s="18">
        <f>E4+F4+G4</f>
        <v>2500</v>
      </c>
      <c r="I4" s="19"/>
      <c r="J4" s="89">
        <v>0.08</v>
      </c>
      <c r="K4" s="20">
        <f>I4*1.08</f>
        <v>0</v>
      </c>
      <c r="L4" s="19">
        <f>H4*I4</f>
        <v>0</v>
      </c>
      <c r="M4" s="19">
        <f>L4*1.08</f>
        <v>0</v>
      </c>
    </row>
    <row r="5" spans="1:13" ht="15">
      <c r="A5" s="22"/>
      <c r="B5" s="23" t="s">
        <v>18</v>
      </c>
      <c r="C5" s="22"/>
      <c r="D5" s="22"/>
      <c r="E5" s="22"/>
      <c r="F5" s="22"/>
      <c r="G5" s="22"/>
      <c r="H5" s="22"/>
      <c r="I5" s="22"/>
      <c r="J5" s="22"/>
      <c r="K5" s="22"/>
      <c r="L5" s="24">
        <f>SUM(L4:L4)</f>
        <v>0</v>
      </c>
      <c r="M5" s="24">
        <f>SUM(M4:M4)</f>
        <v>0</v>
      </c>
    </row>
  </sheetData>
  <pageMargins left="0.25" right="0.25" top="0.75" bottom="0.75" header="0.511811023622047" footer="0.511811023622047"/>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J5" sqref="J5"/>
    </sheetView>
  </sheetViews>
  <sheetFormatPr defaultColWidth="7.875" defaultRowHeight="15"/>
  <cols>
    <col min="1" max="1" width="4.25" customWidth="1"/>
    <col min="2" max="2" width="31.375" style="25" customWidth="1"/>
    <col min="3" max="3" width="9.75" style="25" customWidth="1"/>
    <col min="4" max="4" width="5.25" customWidth="1"/>
    <col min="5" max="5" width="6.5" customWidth="1"/>
    <col min="6" max="6" width="6.75" customWidth="1"/>
    <col min="7" max="7" width="7" customWidth="1"/>
    <col min="8" max="8" width="6.375" customWidth="1"/>
    <col min="9" max="9" width="11" customWidth="1"/>
    <col min="10" max="10" width="5" customWidth="1"/>
    <col min="11" max="11" width="12" customWidth="1"/>
    <col min="12" max="12" width="12.625" customWidth="1"/>
    <col min="13" max="13" width="13.5" customWidth="1"/>
    <col min="1022" max="1024" width="8.625" customWidth="1"/>
  </cols>
  <sheetData>
    <row r="1" spans="1:13">
      <c r="B1" s="26" t="s">
        <v>54</v>
      </c>
    </row>
    <row r="3" spans="1:13" s="27" customFormat="1" ht="38.25">
      <c r="A3" s="13" t="s">
        <v>0</v>
      </c>
      <c r="B3" s="13" t="s">
        <v>20</v>
      </c>
      <c r="C3" s="14" t="s">
        <v>21</v>
      </c>
      <c r="D3" s="13" t="s">
        <v>22</v>
      </c>
      <c r="E3" s="13" t="s">
        <v>4</v>
      </c>
      <c r="F3" s="13" t="s">
        <v>5</v>
      </c>
      <c r="G3" s="13" t="s">
        <v>6</v>
      </c>
      <c r="H3" s="13" t="s">
        <v>7</v>
      </c>
      <c r="I3" s="14" t="s">
        <v>8</v>
      </c>
      <c r="J3" s="14" t="s">
        <v>9</v>
      </c>
      <c r="K3" s="14" t="s">
        <v>10</v>
      </c>
      <c r="L3" s="14" t="s">
        <v>11</v>
      </c>
      <c r="M3" s="14" t="s">
        <v>12</v>
      </c>
    </row>
    <row r="4" spans="1:13" s="34" customFormat="1" ht="108.75" customHeight="1">
      <c r="A4" s="28">
        <v>1</v>
      </c>
      <c r="B4" s="29" t="s">
        <v>24</v>
      </c>
      <c r="C4" s="30"/>
      <c r="D4" s="31" t="s">
        <v>25</v>
      </c>
      <c r="E4" s="31"/>
      <c r="F4" s="31"/>
      <c r="G4" s="163">
        <v>10</v>
      </c>
      <c r="H4" s="164">
        <f>E4+F4+G4</f>
        <v>10</v>
      </c>
      <c r="I4" s="32"/>
      <c r="J4" s="89">
        <v>0.08</v>
      </c>
      <c r="K4" s="33">
        <f>I4*1.08</f>
        <v>0</v>
      </c>
      <c r="L4" s="33">
        <f>H4*I4</f>
        <v>0</v>
      </c>
      <c r="M4" s="33">
        <f>L4*1.08</f>
        <v>0</v>
      </c>
    </row>
    <row r="5" spans="1:13" s="34" customFormat="1" ht="103.5" customHeight="1">
      <c r="A5" s="28">
        <v>2</v>
      </c>
      <c r="B5" s="29" t="s">
        <v>26</v>
      </c>
      <c r="C5" s="35"/>
      <c r="D5" s="31" t="s">
        <v>25</v>
      </c>
      <c r="E5" s="31"/>
      <c r="F5" s="31"/>
      <c r="G5" s="163">
        <v>5</v>
      </c>
      <c r="H5" s="164">
        <f>E5+F5+G5</f>
        <v>5</v>
      </c>
      <c r="I5" s="36"/>
      <c r="J5" s="89">
        <v>0.08</v>
      </c>
      <c r="K5" s="33">
        <f t="shared" ref="K5:K19" si="0">I5*1.08</f>
        <v>0</v>
      </c>
      <c r="L5" s="33">
        <f t="shared" ref="L5:L20" si="1">H5*I5</f>
        <v>0</v>
      </c>
      <c r="M5" s="33">
        <f t="shared" ref="M5:M19" si="2">L5*1.08</f>
        <v>0</v>
      </c>
    </row>
    <row r="6" spans="1:13" ht="114.75">
      <c r="A6" s="28">
        <v>3</v>
      </c>
      <c r="B6" s="37" t="s">
        <v>27</v>
      </c>
      <c r="C6" s="38"/>
      <c r="D6" s="17" t="s">
        <v>25</v>
      </c>
      <c r="E6" s="17"/>
      <c r="F6" s="17"/>
      <c r="G6" s="165">
        <v>2</v>
      </c>
      <c r="H6" s="164">
        <f>E6+F6+G6</f>
        <v>2</v>
      </c>
      <c r="I6" s="39"/>
      <c r="J6" s="89">
        <v>0.08</v>
      </c>
      <c r="K6" s="33">
        <f t="shared" si="0"/>
        <v>0</v>
      </c>
      <c r="L6" s="33">
        <f t="shared" si="1"/>
        <v>0</v>
      </c>
      <c r="M6" s="33">
        <f t="shared" si="2"/>
        <v>0</v>
      </c>
    </row>
    <row r="7" spans="1:13" ht="32.1" customHeight="1">
      <c r="A7" s="28">
        <v>4</v>
      </c>
      <c r="B7" s="40" t="s">
        <v>28</v>
      </c>
      <c r="C7" s="41"/>
      <c r="D7" s="17" t="s">
        <v>14</v>
      </c>
      <c r="E7" s="17"/>
      <c r="F7" s="17"/>
      <c r="G7" s="165">
        <v>5</v>
      </c>
      <c r="H7" s="164">
        <v>5</v>
      </c>
      <c r="I7" s="39"/>
      <c r="J7" s="89">
        <v>0.08</v>
      </c>
      <c r="K7" s="33">
        <f t="shared" si="0"/>
        <v>0</v>
      </c>
      <c r="L7" s="33">
        <f t="shared" si="1"/>
        <v>0</v>
      </c>
      <c r="M7" s="33">
        <f t="shared" si="2"/>
        <v>0</v>
      </c>
    </row>
    <row r="8" spans="1:13" ht="51.4" customHeight="1">
      <c r="A8" s="28">
        <v>5</v>
      </c>
      <c r="B8" s="40" t="s">
        <v>29</v>
      </c>
      <c r="C8" s="41"/>
      <c r="D8" s="17" t="s">
        <v>14</v>
      </c>
      <c r="E8" s="17"/>
      <c r="F8" s="17"/>
      <c r="G8" s="165">
        <v>2</v>
      </c>
      <c r="H8" s="164">
        <v>2</v>
      </c>
      <c r="I8" s="39"/>
      <c r="J8" s="89">
        <v>0.08</v>
      </c>
      <c r="K8" s="33">
        <f t="shared" si="0"/>
        <v>0</v>
      </c>
      <c r="L8" s="33">
        <f t="shared" si="1"/>
        <v>0</v>
      </c>
      <c r="M8" s="33">
        <f t="shared" si="2"/>
        <v>0</v>
      </c>
    </row>
    <row r="9" spans="1:13" ht="39.75" customHeight="1">
      <c r="A9" s="28">
        <v>6</v>
      </c>
      <c r="B9" s="40" t="s">
        <v>30</v>
      </c>
      <c r="C9" s="42"/>
      <c r="D9" s="17" t="s">
        <v>14</v>
      </c>
      <c r="E9" s="17"/>
      <c r="F9" s="17"/>
      <c r="G9" s="165">
        <v>2</v>
      </c>
      <c r="H9" s="164">
        <v>2</v>
      </c>
      <c r="I9" s="39"/>
      <c r="J9" s="89">
        <v>0.08</v>
      </c>
      <c r="K9" s="33">
        <f t="shared" si="0"/>
        <v>0</v>
      </c>
      <c r="L9" s="33">
        <f t="shared" si="1"/>
        <v>0</v>
      </c>
      <c r="M9" s="33">
        <f t="shared" si="2"/>
        <v>0</v>
      </c>
    </row>
    <row r="10" spans="1:13" ht="41.1" customHeight="1">
      <c r="A10" s="28">
        <v>7</v>
      </c>
      <c r="B10" s="40" t="s">
        <v>31</v>
      </c>
      <c r="C10" s="43"/>
      <c r="D10" s="17" t="s">
        <v>14</v>
      </c>
      <c r="E10" s="17"/>
      <c r="F10" s="17"/>
      <c r="G10" s="165">
        <v>2</v>
      </c>
      <c r="H10" s="164">
        <v>2</v>
      </c>
      <c r="I10" s="39"/>
      <c r="J10" s="89">
        <v>0.08</v>
      </c>
      <c r="K10" s="33">
        <f t="shared" si="0"/>
        <v>0</v>
      </c>
      <c r="L10" s="33">
        <f t="shared" si="1"/>
        <v>0</v>
      </c>
      <c r="M10" s="33">
        <f t="shared" si="2"/>
        <v>0</v>
      </c>
    </row>
    <row r="11" spans="1:13" ht="31.5" customHeight="1">
      <c r="A11" s="28">
        <v>8</v>
      </c>
      <c r="B11" s="40" t="s">
        <v>32</v>
      </c>
      <c r="C11" s="43"/>
      <c r="D11" s="17" t="s">
        <v>14</v>
      </c>
      <c r="E11" s="17"/>
      <c r="F11" s="17"/>
      <c r="G11" s="165">
        <v>1</v>
      </c>
      <c r="H11" s="164">
        <v>1</v>
      </c>
      <c r="I11" s="44"/>
      <c r="J11" s="89">
        <v>0.08</v>
      </c>
      <c r="K11" s="33">
        <f t="shared" si="0"/>
        <v>0</v>
      </c>
      <c r="L11" s="33">
        <f t="shared" si="1"/>
        <v>0</v>
      </c>
      <c r="M11" s="33">
        <f t="shared" si="2"/>
        <v>0</v>
      </c>
    </row>
    <row r="12" spans="1:13" ht="42.75" customHeight="1">
      <c r="A12" s="28">
        <v>9</v>
      </c>
      <c r="B12" s="21" t="s">
        <v>33</v>
      </c>
      <c r="C12" s="43"/>
      <c r="D12" s="17" t="s">
        <v>14</v>
      </c>
      <c r="E12" s="17"/>
      <c r="F12" s="17"/>
      <c r="G12" s="165">
        <v>1</v>
      </c>
      <c r="H12" s="164">
        <v>1</v>
      </c>
      <c r="I12" s="44"/>
      <c r="J12" s="89">
        <v>0.08</v>
      </c>
      <c r="K12" s="33">
        <f t="shared" si="0"/>
        <v>0</v>
      </c>
      <c r="L12" s="33">
        <f t="shared" si="1"/>
        <v>0</v>
      </c>
      <c r="M12" s="33">
        <f t="shared" si="2"/>
        <v>0</v>
      </c>
    </row>
    <row r="13" spans="1:13" ht="41.85" customHeight="1">
      <c r="A13" s="28">
        <v>10</v>
      </c>
      <c r="B13" s="40" t="s">
        <v>34</v>
      </c>
      <c r="C13" s="43"/>
      <c r="D13" s="17" t="s">
        <v>14</v>
      </c>
      <c r="E13" s="17"/>
      <c r="F13" s="17"/>
      <c r="G13" s="165">
        <v>1</v>
      </c>
      <c r="H13" s="164">
        <v>1</v>
      </c>
      <c r="I13" s="44"/>
      <c r="J13" s="89">
        <v>0.08</v>
      </c>
      <c r="K13" s="33">
        <f t="shared" si="0"/>
        <v>0</v>
      </c>
      <c r="L13" s="33">
        <f t="shared" si="1"/>
        <v>0</v>
      </c>
      <c r="M13" s="33">
        <f t="shared" si="2"/>
        <v>0</v>
      </c>
    </row>
    <row r="14" spans="1:13" ht="64.150000000000006" customHeight="1">
      <c r="A14" s="28">
        <v>11</v>
      </c>
      <c r="B14" s="40" t="s">
        <v>35</v>
      </c>
      <c r="C14" s="45"/>
      <c r="D14" s="46" t="s">
        <v>36</v>
      </c>
      <c r="E14" s="17"/>
      <c r="F14" s="17"/>
      <c r="G14" s="165">
        <v>10</v>
      </c>
      <c r="H14" s="164">
        <v>10</v>
      </c>
      <c r="I14" s="39"/>
      <c r="J14" s="89">
        <v>0.08</v>
      </c>
      <c r="K14" s="33">
        <f t="shared" si="0"/>
        <v>0</v>
      </c>
      <c r="L14" s="33">
        <f t="shared" si="1"/>
        <v>0</v>
      </c>
      <c r="M14" s="33">
        <f t="shared" si="2"/>
        <v>0</v>
      </c>
    </row>
    <row r="15" spans="1:13" ht="47.85" customHeight="1">
      <c r="A15" s="28">
        <v>12</v>
      </c>
      <c r="B15" s="40" t="s">
        <v>37</v>
      </c>
      <c r="C15" s="45"/>
      <c r="D15" s="46" t="s">
        <v>36</v>
      </c>
      <c r="E15" s="17"/>
      <c r="F15" s="17"/>
      <c r="G15" s="165">
        <v>5</v>
      </c>
      <c r="H15" s="164">
        <v>5</v>
      </c>
      <c r="I15" s="39"/>
      <c r="J15" s="89">
        <v>0.08</v>
      </c>
      <c r="K15" s="33">
        <f t="shared" si="0"/>
        <v>0</v>
      </c>
      <c r="L15" s="33">
        <f t="shared" si="1"/>
        <v>0</v>
      </c>
      <c r="M15" s="33">
        <f t="shared" si="2"/>
        <v>0</v>
      </c>
    </row>
    <row r="16" spans="1:13" ht="44.1" customHeight="1">
      <c r="A16" s="28">
        <v>13</v>
      </c>
      <c r="B16" s="47" t="s">
        <v>38</v>
      </c>
      <c r="C16" s="43"/>
      <c r="D16" s="46" t="s">
        <v>36</v>
      </c>
      <c r="E16" s="17"/>
      <c r="F16" s="17"/>
      <c r="G16" s="165">
        <v>10</v>
      </c>
      <c r="H16" s="164">
        <v>10</v>
      </c>
      <c r="I16" s="39"/>
      <c r="J16" s="89">
        <v>0.08</v>
      </c>
      <c r="K16" s="33">
        <f t="shared" si="0"/>
        <v>0</v>
      </c>
      <c r="L16" s="33">
        <f t="shared" si="1"/>
        <v>0</v>
      </c>
      <c r="M16" s="33">
        <f t="shared" si="2"/>
        <v>0</v>
      </c>
    </row>
    <row r="17" spans="1:13" ht="75.400000000000006" customHeight="1">
      <c r="A17" s="28">
        <v>14</v>
      </c>
      <c r="B17" s="47" t="s">
        <v>39</v>
      </c>
      <c r="C17" s="45"/>
      <c r="D17" s="46" t="s">
        <v>14</v>
      </c>
      <c r="E17" s="17"/>
      <c r="F17" s="17"/>
      <c r="G17" s="165">
        <v>2</v>
      </c>
      <c r="H17" s="164">
        <v>2</v>
      </c>
      <c r="I17" s="44"/>
      <c r="J17" s="89">
        <v>0.08</v>
      </c>
      <c r="K17" s="33">
        <f t="shared" si="0"/>
        <v>0</v>
      </c>
      <c r="L17" s="33">
        <f t="shared" si="1"/>
        <v>0</v>
      </c>
      <c r="M17" s="33">
        <f t="shared" si="2"/>
        <v>0</v>
      </c>
    </row>
    <row r="18" spans="1:13" ht="77.650000000000006" customHeight="1">
      <c r="A18" s="28">
        <v>15</v>
      </c>
      <c r="B18" s="47" t="s">
        <v>40</v>
      </c>
      <c r="C18" s="45"/>
      <c r="D18" s="46" t="s">
        <v>14</v>
      </c>
      <c r="E18" s="17"/>
      <c r="F18" s="17"/>
      <c r="G18" s="165">
        <v>2</v>
      </c>
      <c r="H18" s="164">
        <v>2</v>
      </c>
      <c r="I18" s="44"/>
      <c r="J18" s="89">
        <v>0.08</v>
      </c>
      <c r="K18" s="33">
        <f t="shared" si="0"/>
        <v>0</v>
      </c>
      <c r="L18" s="33">
        <f t="shared" si="1"/>
        <v>0</v>
      </c>
      <c r="M18" s="33">
        <f t="shared" si="2"/>
        <v>0</v>
      </c>
    </row>
    <row r="19" spans="1:13" ht="78.400000000000006" customHeight="1">
      <c r="A19" s="28">
        <v>16</v>
      </c>
      <c r="B19" s="47" t="s">
        <v>41</v>
      </c>
      <c r="C19" s="45"/>
      <c r="D19" s="46" t="s">
        <v>14</v>
      </c>
      <c r="E19" s="17"/>
      <c r="F19" s="17"/>
      <c r="G19" s="165">
        <v>3</v>
      </c>
      <c r="H19" s="164">
        <v>3</v>
      </c>
      <c r="I19" s="44"/>
      <c r="J19" s="89">
        <v>0.08</v>
      </c>
      <c r="K19" s="33">
        <f t="shared" si="0"/>
        <v>0</v>
      </c>
      <c r="L19" s="33">
        <f t="shared" si="1"/>
        <v>0</v>
      </c>
      <c r="M19" s="33">
        <f t="shared" si="2"/>
        <v>0</v>
      </c>
    </row>
    <row r="20" spans="1:13" ht="52.15" customHeight="1">
      <c r="A20" s="28">
        <v>17</v>
      </c>
      <c r="B20" s="48" t="s">
        <v>42</v>
      </c>
      <c r="C20" s="45"/>
      <c r="D20" s="46" t="s">
        <v>14</v>
      </c>
      <c r="E20" s="17"/>
      <c r="F20" s="17"/>
      <c r="G20" s="165">
        <v>5</v>
      </c>
      <c r="H20" s="164">
        <v>5</v>
      </c>
      <c r="I20" s="44"/>
      <c r="J20" s="89">
        <v>0.23</v>
      </c>
      <c r="K20" s="33">
        <f>I20*1.23</f>
        <v>0</v>
      </c>
      <c r="L20" s="33">
        <f t="shared" si="1"/>
        <v>0</v>
      </c>
      <c r="M20" s="33">
        <f>L20*1.23</f>
        <v>0</v>
      </c>
    </row>
    <row r="21" spans="1:13" ht="27.6" customHeight="1">
      <c r="A21" s="28"/>
      <c r="B21" s="49" t="s">
        <v>18</v>
      </c>
      <c r="C21" s="49"/>
      <c r="D21" s="50" t="s">
        <v>14</v>
      </c>
      <c r="E21" s="50"/>
      <c r="F21" s="50"/>
      <c r="G21" s="51"/>
      <c r="H21" s="52"/>
      <c r="I21" s="51"/>
      <c r="J21" s="51"/>
      <c r="K21" s="51"/>
      <c r="L21" s="53">
        <f>SUM(L4:L20)</f>
        <v>0</v>
      </c>
      <c r="M21" s="53">
        <f>SUM(M4:M20)</f>
        <v>0</v>
      </c>
    </row>
    <row r="22" spans="1:13" ht="43.15" customHeight="1">
      <c r="B22" s="54"/>
      <c r="C22" s="54"/>
    </row>
  </sheetData>
  <pageMargins left="0.25" right="0.25" top="0.75" bottom="0.75" header="0.3" footer="0.3"/>
  <pageSetup paperSize="9" orientation="landscape" horizontalDpi="300" verticalDpi="300" r:id="rId1"/>
  <headerFooter>
    <oddHeader>&amp;C&amp;"Times New Roman,Normalny"&amp;12&amp;A</oddHeader>
    <oddFooter>&amp;C&amp;"Times New Roman,Normalny"&amp;12Strona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workbookViewId="0">
      <selection activeCell="Q5" sqref="Q5"/>
    </sheetView>
  </sheetViews>
  <sheetFormatPr defaultColWidth="7.875" defaultRowHeight="15"/>
  <cols>
    <col min="1" max="1" width="3.75" customWidth="1"/>
    <col min="2" max="2" width="43" style="25" customWidth="1"/>
    <col min="3" max="3" width="9.625" style="25" customWidth="1"/>
    <col min="4" max="4" width="5.875" customWidth="1"/>
    <col min="5" max="5" width="6.25" customWidth="1"/>
    <col min="6" max="6" width="6.5" customWidth="1"/>
    <col min="7" max="7" width="6" customWidth="1"/>
    <col min="8" max="8" width="6.625" customWidth="1"/>
    <col min="9" max="9" width="9.375" customWidth="1"/>
    <col min="10" max="10" width="5.125" customWidth="1"/>
    <col min="11" max="11" width="9" customWidth="1"/>
    <col min="12" max="12" width="11" customWidth="1"/>
    <col min="13" max="13" width="11.125" customWidth="1"/>
  </cols>
  <sheetData>
    <row r="1" spans="1:17">
      <c r="B1" s="26" t="s">
        <v>55</v>
      </c>
    </row>
    <row r="3" spans="1:17" s="27" customFormat="1" ht="38.25">
      <c r="A3" s="13" t="s">
        <v>0</v>
      </c>
      <c r="B3" s="13" t="s">
        <v>20</v>
      </c>
      <c r="C3" s="14" t="s">
        <v>21</v>
      </c>
      <c r="D3" s="13" t="s">
        <v>22</v>
      </c>
      <c r="E3" s="13" t="s">
        <v>4</v>
      </c>
      <c r="F3" s="13" t="s">
        <v>5</v>
      </c>
      <c r="G3" s="13" t="s">
        <v>6</v>
      </c>
      <c r="H3" s="13" t="s">
        <v>7</v>
      </c>
      <c r="I3" s="14" t="s">
        <v>8</v>
      </c>
      <c r="J3" s="14" t="s">
        <v>9</v>
      </c>
      <c r="K3" s="14" t="s">
        <v>10</v>
      </c>
      <c r="L3" s="14" t="s">
        <v>11</v>
      </c>
      <c r="M3" s="14" t="s">
        <v>12</v>
      </c>
    </row>
    <row r="4" spans="1:17" s="34" customFormat="1" ht="53.25" customHeight="1">
      <c r="A4" s="163">
        <v>1</v>
      </c>
      <c r="B4" s="172" t="s">
        <v>133</v>
      </c>
      <c r="C4" s="55"/>
      <c r="D4" s="166" t="s">
        <v>14</v>
      </c>
      <c r="E4" s="166">
        <v>0</v>
      </c>
      <c r="F4" s="166"/>
      <c r="G4" s="167">
        <v>200</v>
      </c>
      <c r="H4" s="168">
        <v>200</v>
      </c>
      <c r="I4" s="59"/>
      <c r="J4" s="88">
        <v>0.08</v>
      </c>
      <c r="K4" s="60">
        <f>I4*1.08</f>
        <v>0</v>
      </c>
      <c r="L4" s="60">
        <f>H4*I4</f>
        <v>0</v>
      </c>
      <c r="M4" s="60">
        <f>L4*1.08</f>
        <v>0</v>
      </c>
      <c r="N4" s="184"/>
      <c r="O4" s="184"/>
      <c r="P4" s="184"/>
      <c r="Q4" s="184"/>
    </row>
    <row r="5" spans="1:17" s="34" customFormat="1" ht="322.5" customHeight="1">
      <c r="A5" s="163">
        <v>2</v>
      </c>
      <c r="B5" s="172" t="s">
        <v>134</v>
      </c>
      <c r="C5" s="55"/>
      <c r="D5" s="166" t="s">
        <v>25</v>
      </c>
      <c r="E5" s="166">
        <v>0</v>
      </c>
      <c r="F5" s="166"/>
      <c r="G5" s="167">
        <v>2</v>
      </c>
      <c r="H5" s="168">
        <f t="shared" ref="H5:H15" si="0">E5+F5+G5</f>
        <v>2</v>
      </c>
      <c r="I5" s="59"/>
      <c r="J5" s="88">
        <v>0.08</v>
      </c>
      <c r="K5" s="60">
        <f t="shared" ref="K5:K15" si="1">I5*1.08</f>
        <v>0</v>
      </c>
      <c r="L5" s="60">
        <f t="shared" ref="L5:L15" si="2">H5*I5</f>
        <v>0</v>
      </c>
      <c r="M5" s="60">
        <f t="shared" ref="M5:M15" si="3">L5*1.08</f>
        <v>0</v>
      </c>
    </row>
    <row r="6" spans="1:17" ht="322.5" customHeight="1">
      <c r="A6" s="163">
        <v>3</v>
      </c>
      <c r="B6" s="173" t="s">
        <v>135</v>
      </c>
      <c r="C6" s="169"/>
      <c r="D6" s="171" t="s">
        <v>25</v>
      </c>
      <c r="E6" s="171">
        <v>0</v>
      </c>
      <c r="F6" s="171"/>
      <c r="G6" s="171">
        <v>2</v>
      </c>
      <c r="H6" s="168">
        <f t="shared" si="0"/>
        <v>2</v>
      </c>
      <c r="I6" s="64"/>
      <c r="J6" s="108">
        <v>0.08</v>
      </c>
      <c r="K6" s="60">
        <f t="shared" si="1"/>
        <v>0</v>
      </c>
      <c r="L6" s="60">
        <f t="shared" si="2"/>
        <v>0</v>
      </c>
      <c r="M6" s="60">
        <f t="shared" si="3"/>
        <v>0</v>
      </c>
    </row>
    <row r="7" spans="1:17" ht="309" customHeight="1">
      <c r="A7" s="163">
        <v>4</v>
      </c>
      <c r="B7" s="174" t="s">
        <v>136</v>
      </c>
      <c r="C7" s="65"/>
      <c r="D7" s="171" t="s">
        <v>25</v>
      </c>
      <c r="E7" s="171">
        <v>0</v>
      </c>
      <c r="F7" s="171"/>
      <c r="G7" s="171">
        <v>30</v>
      </c>
      <c r="H7" s="168">
        <f t="shared" si="0"/>
        <v>30</v>
      </c>
      <c r="I7" s="64"/>
      <c r="J7" s="108">
        <v>0.08</v>
      </c>
      <c r="K7" s="60">
        <f t="shared" si="1"/>
        <v>0</v>
      </c>
      <c r="L7" s="60">
        <f t="shared" si="2"/>
        <v>0</v>
      </c>
      <c r="M7" s="60">
        <f t="shared" si="3"/>
        <v>0</v>
      </c>
    </row>
    <row r="8" spans="1:17" ht="299.25" customHeight="1">
      <c r="A8" s="163">
        <v>5</v>
      </c>
      <c r="B8" s="175" t="s">
        <v>137</v>
      </c>
      <c r="C8" s="66"/>
      <c r="D8" s="171" t="s">
        <v>25</v>
      </c>
      <c r="E8" s="171">
        <v>0</v>
      </c>
      <c r="F8" s="171"/>
      <c r="G8" s="171">
        <v>30</v>
      </c>
      <c r="H8" s="168">
        <f t="shared" si="0"/>
        <v>30</v>
      </c>
      <c r="I8" s="64"/>
      <c r="J8" s="108">
        <v>0.08</v>
      </c>
      <c r="K8" s="60">
        <f t="shared" si="1"/>
        <v>0</v>
      </c>
      <c r="L8" s="60">
        <f t="shared" si="2"/>
        <v>0</v>
      </c>
      <c r="M8" s="60">
        <f t="shared" si="3"/>
        <v>0</v>
      </c>
    </row>
    <row r="9" spans="1:17" ht="145.5" customHeight="1">
      <c r="A9" s="163">
        <v>6</v>
      </c>
      <c r="B9" s="173" t="s">
        <v>138</v>
      </c>
      <c r="C9" s="169"/>
      <c r="D9" s="176" t="s">
        <v>25</v>
      </c>
      <c r="E9" s="176">
        <v>0</v>
      </c>
      <c r="F9" s="176"/>
      <c r="G9" s="171">
        <v>30</v>
      </c>
      <c r="H9" s="168">
        <f t="shared" si="0"/>
        <v>30</v>
      </c>
      <c r="I9" s="64"/>
      <c r="J9" s="108">
        <v>0.08</v>
      </c>
      <c r="K9" s="60">
        <f t="shared" si="1"/>
        <v>0</v>
      </c>
      <c r="L9" s="60">
        <f t="shared" si="2"/>
        <v>0</v>
      </c>
      <c r="M9" s="60">
        <f t="shared" si="3"/>
        <v>0</v>
      </c>
    </row>
    <row r="10" spans="1:17" s="34" customFormat="1" ht="156" customHeight="1">
      <c r="A10" s="163">
        <v>7</v>
      </c>
      <c r="B10" s="177" t="s">
        <v>139</v>
      </c>
      <c r="C10" s="55"/>
      <c r="D10" s="166" t="s">
        <v>25</v>
      </c>
      <c r="E10" s="166">
        <v>0</v>
      </c>
      <c r="F10" s="166"/>
      <c r="G10" s="167">
        <v>10</v>
      </c>
      <c r="H10" s="168">
        <f t="shared" si="0"/>
        <v>10</v>
      </c>
      <c r="I10" s="59"/>
      <c r="J10" s="108">
        <v>0.08</v>
      </c>
      <c r="K10" s="60">
        <f t="shared" si="1"/>
        <v>0</v>
      </c>
      <c r="L10" s="60">
        <f t="shared" si="2"/>
        <v>0</v>
      </c>
      <c r="M10" s="60">
        <f t="shared" si="3"/>
        <v>0</v>
      </c>
      <c r="N10" s="107"/>
      <c r="O10" s="67"/>
      <c r="P10" s="67"/>
      <c r="Q10" s="67"/>
    </row>
    <row r="11" spans="1:17" ht="168.75" customHeight="1">
      <c r="A11" s="163">
        <v>8</v>
      </c>
      <c r="B11" s="178" t="s">
        <v>140</v>
      </c>
      <c r="C11" s="169"/>
      <c r="D11" s="170" t="s">
        <v>14</v>
      </c>
      <c r="E11" s="170">
        <v>0</v>
      </c>
      <c r="F11" s="170"/>
      <c r="G11" s="171">
        <v>10</v>
      </c>
      <c r="H11" s="168">
        <f t="shared" si="0"/>
        <v>10</v>
      </c>
      <c r="I11" s="64"/>
      <c r="J11" s="108">
        <v>0.08</v>
      </c>
      <c r="K11" s="60">
        <f t="shared" si="1"/>
        <v>0</v>
      </c>
      <c r="L11" s="60">
        <f t="shared" si="2"/>
        <v>0</v>
      </c>
      <c r="M11" s="60">
        <f t="shared" si="3"/>
        <v>0</v>
      </c>
    </row>
    <row r="12" spans="1:17" ht="105.75" customHeight="1">
      <c r="A12" s="163">
        <v>9</v>
      </c>
      <c r="B12" s="177" t="s">
        <v>141</v>
      </c>
      <c r="C12" s="55"/>
      <c r="D12" s="170" t="s">
        <v>14</v>
      </c>
      <c r="E12" s="170">
        <v>0</v>
      </c>
      <c r="F12" s="170"/>
      <c r="G12" s="171">
        <v>20</v>
      </c>
      <c r="H12" s="168">
        <f t="shared" si="0"/>
        <v>20</v>
      </c>
      <c r="I12" s="64"/>
      <c r="J12" s="108">
        <v>0.08</v>
      </c>
      <c r="K12" s="60">
        <f t="shared" si="1"/>
        <v>0</v>
      </c>
      <c r="L12" s="60">
        <f t="shared" si="2"/>
        <v>0</v>
      </c>
      <c r="M12" s="60">
        <f t="shared" si="3"/>
        <v>0</v>
      </c>
    </row>
    <row r="13" spans="1:17" ht="45.75" customHeight="1">
      <c r="A13" s="163">
        <v>10</v>
      </c>
      <c r="B13" s="178" t="s">
        <v>142</v>
      </c>
      <c r="C13" s="169"/>
      <c r="D13" s="170" t="s">
        <v>14</v>
      </c>
      <c r="E13" s="170">
        <v>0</v>
      </c>
      <c r="F13" s="170"/>
      <c r="G13" s="171">
        <v>20</v>
      </c>
      <c r="H13" s="168">
        <f t="shared" si="0"/>
        <v>20</v>
      </c>
      <c r="I13" s="64"/>
      <c r="J13" s="108">
        <v>0.08</v>
      </c>
      <c r="K13" s="60">
        <f t="shared" si="1"/>
        <v>0</v>
      </c>
      <c r="L13" s="60">
        <f t="shared" si="2"/>
        <v>0</v>
      </c>
      <c r="M13" s="60">
        <f t="shared" si="3"/>
        <v>0</v>
      </c>
    </row>
    <row r="14" spans="1:17" ht="34.5" customHeight="1">
      <c r="A14" s="163">
        <v>11</v>
      </c>
      <c r="B14" s="179" t="s">
        <v>143</v>
      </c>
      <c r="C14" s="180"/>
      <c r="D14" s="170" t="s">
        <v>14</v>
      </c>
      <c r="E14" s="170">
        <v>0</v>
      </c>
      <c r="F14" s="170"/>
      <c r="G14" s="171">
        <v>20</v>
      </c>
      <c r="H14" s="168">
        <f t="shared" si="0"/>
        <v>20</v>
      </c>
      <c r="I14" s="64"/>
      <c r="J14" s="108">
        <v>0.08</v>
      </c>
      <c r="K14" s="60">
        <f t="shared" si="1"/>
        <v>0</v>
      </c>
      <c r="L14" s="60">
        <f t="shared" si="2"/>
        <v>0</v>
      </c>
      <c r="M14" s="60">
        <f t="shared" si="3"/>
        <v>0</v>
      </c>
    </row>
    <row r="15" spans="1:17" ht="31.5" customHeight="1">
      <c r="A15" s="163">
        <v>12</v>
      </c>
      <c r="B15" s="179" t="s">
        <v>144</v>
      </c>
      <c r="C15" s="180"/>
      <c r="D15" s="170" t="s">
        <v>14</v>
      </c>
      <c r="E15" s="170">
        <v>0</v>
      </c>
      <c r="F15" s="170"/>
      <c r="G15" s="171">
        <v>20</v>
      </c>
      <c r="H15" s="168">
        <f t="shared" si="0"/>
        <v>20</v>
      </c>
      <c r="I15" s="64"/>
      <c r="J15" s="108">
        <v>0.08</v>
      </c>
      <c r="K15" s="60">
        <f t="shared" si="1"/>
        <v>0</v>
      </c>
      <c r="L15" s="60">
        <f t="shared" si="2"/>
        <v>0</v>
      </c>
      <c r="M15" s="60">
        <f t="shared" si="3"/>
        <v>0</v>
      </c>
    </row>
    <row r="16" spans="1:17" ht="31.5" customHeight="1">
      <c r="A16" s="28"/>
      <c r="B16" s="69" t="s">
        <v>18</v>
      </c>
      <c r="C16" s="70"/>
      <c r="D16" s="63"/>
      <c r="E16" s="63"/>
      <c r="F16" s="63"/>
      <c r="G16" s="63"/>
      <c r="H16" s="63"/>
      <c r="I16" s="64"/>
      <c r="J16" s="108">
        <v>0.08</v>
      </c>
      <c r="K16" s="71"/>
      <c r="L16" s="72">
        <f>SUM(L4:L15)</f>
        <v>0</v>
      </c>
      <c r="M16" s="72">
        <f>SUM(M4:M15)</f>
        <v>0</v>
      </c>
    </row>
    <row r="17" spans="2:3" ht="43.15" customHeight="1">
      <c r="B17" s="54"/>
      <c r="C17" s="54"/>
    </row>
  </sheetData>
  <mergeCells count="1">
    <mergeCell ref="N4:Q4"/>
  </mergeCells>
  <pageMargins left="3.9583333333333297E-2" right="3.9583333333333297E-2" top="2.0833333333333298E-3" bottom="2.0833333333333298E-3" header="0.31527777777777799" footer="0.31527777777777799"/>
  <pageSetup paperSize="9" orientation="landscape" horizontalDpi="300" verticalDpi="300" r:id="rId1"/>
  <headerFooter>
    <oddHeader>&amp;C&amp;"Times New Roman,Normalny"&amp;12&amp;A</oddHeader>
    <oddFooter>&amp;C&amp;"Times New Roman,Normalny"&amp;12Strona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workbookViewId="0">
      <selection activeCell="E9" sqref="E9"/>
    </sheetView>
  </sheetViews>
  <sheetFormatPr defaultColWidth="7.875" defaultRowHeight="15"/>
  <cols>
    <col min="1" max="1" width="3" customWidth="1"/>
    <col min="2" max="2" width="38.875" style="25" customWidth="1"/>
    <col min="3" max="3" width="9" style="25" customWidth="1"/>
    <col min="4" max="4" width="5.75" customWidth="1"/>
    <col min="5" max="5" width="6.5" customWidth="1"/>
    <col min="6" max="6" width="6.375" customWidth="1"/>
    <col min="7" max="7" width="6.875" customWidth="1"/>
    <col min="8" max="8" width="6.125" customWidth="1"/>
    <col min="9" max="9" width="8.75" customWidth="1"/>
    <col min="10" max="10" width="6" customWidth="1"/>
    <col min="12" max="13" width="12.875" customWidth="1"/>
  </cols>
  <sheetData>
    <row r="1" spans="1:17">
      <c r="B1" s="26" t="s">
        <v>121</v>
      </c>
    </row>
    <row r="3" spans="1:17" s="27" customFormat="1" ht="36">
      <c r="A3" s="73" t="s">
        <v>0</v>
      </c>
      <c r="B3" s="73" t="s">
        <v>20</v>
      </c>
      <c r="C3" s="74" t="s">
        <v>21</v>
      </c>
      <c r="D3" s="73" t="s">
        <v>22</v>
      </c>
      <c r="E3" s="73" t="s">
        <v>4</v>
      </c>
      <c r="F3" s="73" t="s">
        <v>5</v>
      </c>
      <c r="G3" s="73" t="s">
        <v>6</v>
      </c>
      <c r="H3" s="73" t="s">
        <v>7</v>
      </c>
      <c r="I3" s="74" t="s">
        <v>43</v>
      </c>
      <c r="J3" s="74" t="s">
        <v>9</v>
      </c>
      <c r="K3" s="74" t="s">
        <v>44</v>
      </c>
      <c r="L3" s="74" t="s">
        <v>11</v>
      </c>
      <c r="M3" s="74" t="s">
        <v>12</v>
      </c>
    </row>
    <row r="4" spans="1:17" s="34" customFormat="1" ht="340.5" customHeight="1">
      <c r="A4" s="191">
        <v>1</v>
      </c>
      <c r="B4" s="192" t="s">
        <v>45</v>
      </c>
      <c r="C4" s="193"/>
      <c r="D4" s="186"/>
      <c r="E4" s="186">
        <v>0</v>
      </c>
      <c r="F4" s="186"/>
      <c r="G4" s="187">
        <v>2000</v>
      </c>
      <c r="H4" s="188">
        <f>E4+F4+G4</f>
        <v>2000</v>
      </c>
      <c r="I4" s="189"/>
      <c r="J4" s="190">
        <v>0.08</v>
      </c>
      <c r="K4" s="185">
        <f>I4*1.08</f>
        <v>0</v>
      </c>
      <c r="L4" s="185">
        <f>H4*I4</f>
        <v>0</v>
      </c>
      <c r="M4" s="185">
        <f>L4*1.08</f>
        <v>0</v>
      </c>
      <c r="N4" s="184"/>
      <c r="O4" s="184"/>
      <c r="P4" s="184"/>
      <c r="Q4" s="184"/>
    </row>
    <row r="5" spans="1:17" ht="66.75" hidden="1" customHeight="1">
      <c r="A5" s="191"/>
      <c r="B5" s="192"/>
      <c r="C5" s="193"/>
      <c r="D5" s="186"/>
      <c r="E5" s="186"/>
      <c r="F5" s="186"/>
      <c r="G5" s="187"/>
      <c r="H5" s="188"/>
      <c r="I5" s="189"/>
      <c r="J5" s="187"/>
      <c r="K5" s="185"/>
      <c r="L5" s="185"/>
      <c r="M5" s="185"/>
    </row>
    <row r="6" spans="1:17" ht="2.25" hidden="1" customHeight="1">
      <c r="A6" s="191"/>
      <c r="B6" s="192"/>
      <c r="C6" s="193"/>
      <c r="D6" s="186"/>
      <c r="E6" s="186"/>
      <c r="F6" s="186"/>
      <c r="G6" s="187"/>
      <c r="H6" s="188"/>
      <c r="I6" s="189"/>
      <c r="J6" s="187"/>
      <c r="K6" s="185"/>
      <c r="L6" s="185"/>
      <c r="M6" s="185"/>
    </row>
    <row r="7" spans="1:17" ht="19.5" customHeight="1">
      <c r="A7" s="191"/>
      <c r="B7" s="192"/>
      <c r="C7" s="193"/>
      <c r="D7" s="186"/>
      <c r="E7" s="186"/>
      <c r="F7" s="186"/>
      <c r="G7" s="187"/>
      <c r="H7" s="188"/>
      <c r="I7" s="189"/>
      <c r="J7" s="187"/>
      <c r="K7" s="185"/>
      <c r="L7" s="185"/>
      <c r="M7" s="185"/>
    </row>
    <row r="8" spans="1:17" ht="27" customHeight="1">
      <c r="A8" s="22"/>
      <c r="B8" s="75" t="s">
        <v>18</v>
      </c>
      <c r="C8" s="76"/>
      <c r="D8" s="22"/>
      <c r="E8" s="22"/>
      <c r="F8" s="22"/>
      <c r="G8" s="22"/>
      <c r="H8" s="22"/>
      <c r="I8" s="22"/>
      <c r="J8" s="22"/>
      <c r="K8" s="22"/>
      <c r="L8" s="77">
        <f>SUM(L4)</f>
        <v>0</v>
      </c>
      <c r="M8" s="77">
        <f>SUM(M4)</f>
        <v>0</v>
      </c>
    </row>
  </sheetData>
  <mergeCells count="14">
    <mergeCell ref="A4:A7"/>
    <mergeCell ref="B4:B7"/>
    <mergeCell ref="C4:C7"/>
    <mergeCell ref="D4:D7"/>
    <mergeCell ref="E4:E7"/>
    <mergeCell ref="K4:K7"/>
    <mergeCell ref="L4:L7"/>
    <mergeCell ref="M4:M7"/>
    <mergeCell ref="N4:Q4"/>
    <mergeCell ref="F4:F7"/>
    <mergeCell ref="G4:G7"/>
    <mergeCell ref="H4:H7"/>
    <mergeCell ref="I4:I7"/>
    <mergeCell ref="J4:J7"/>
  </mergeCells>
  <pageMargins left="0" right="0" top="0.15833333333333299" bottom="0.15833333333333299" header="0.31527777777777799" footer="0.31527777777777799"/>
  <pageSetup paperSize="9" orientation="landscape" horizontalDpi="300" verticalDpi="300" r:id="rId1"/>
  <headerFooter>
    <oddHeader>&amp;C&amp;"Times New Roman,Normalny"&amp;12&amp;A</oddHeader>
    <oddFooter>&amp;C&amp;"Times New Roman,Normalny"&amp;12Strona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workbookViewId="0">
      <selection activeCell="B1" sqref="B1"/>
    </sheetView>
  </sheetViews>
  <sheetFormatPr defaultColWidth="7.875" defaultRowHeight="15"/>
  <cols>
    <col min="1" max="1" width="6" customWidth="1"/>
    <col min="2" max="2" width="39.125" style="25" customWidth="1"/>
    <col min="3" max="3" width="10.625" style="25" customWidth="1"/>
    <col min="4" max="4" width="4.5" customWidth="1"/>
    <col min="5" max="5" width="7" customWidth="1"/>
    <col min="6" max="7" width="6.75" customWidth="1"/>
    <col min="8" max="8" width="6.25" customWidth="1"/>
    <col min="9" max="9" width="8.5" customWidth="1"/>
    <col min="10" max="10" width="5.125" customWidth="1"/>
    <col min="11" max="11" width="8.625" customWidth="1"/>
    <col min="12" max="12" width="10.125" customWidth="1"/>
    <col min="13" max="13" width="11.375" customWidth="1"/>
  </cols>
  <sheetData>
    <row r="1" spans="1:17">
      <c r="B1" s="26" t="s">
        <v>122</v>
      </c>
    </row>
    <row r="3" spans="1:17" s="27" customFormat="1" ht="36">
      <c r="A3" s="73" t="s">
        <v>0</v>
      </c>
      <c r="B3" s="73" t="s">
        <v>20</v>
      </c>
      <c r="C3" s="74" t="s">
        <v>21</v>
      </c>
      <c r="D3" s="73" t="s">
        <v>22</v>
      </c>
      <c r="E3" s="73" t="s">
        <v>4</v>
      </c>
      <c r="F3" s="73" t="s">
        <v>5</v>
      </c>
      <c r="G3" s="73" t="s">
        <v>6</v>
      </c>
      <c r="H3" s="73" t="s">
        <v>7</v>
      </c>
      <c r="I3" s="74" t="s">
        <v>43</v>
      </c>
      <c r="J3" s="74" t="s">
        <v>9</v>
      </c>
      <c r="K3" s="74" t="s">
        <v>44</v>
      </c>
      <c r="L3" s="74" t="s">
        <v>11</v>
      </c>
      <c r="M3" s="74" t="s">
        <v>12</v>
      </c>
    </row>
    <row r="4" spans="1:17" s="34" customFormat="1" ht="42" customHeight="1">
      <c r="A4" s="28">
        <v>1</v>
      </c>
      <c r="B4" s="78" t="s">
        <v>46</v>
      </c>
      <c r="C4" s="55"/>
      <c r="D4" s="56" t="s">
        <v>14</v>
      </c>
      <c r="E4" s="56">
        <v>0</v>
      </c>
      <c r="F4" s="56"/>
      <c r="G4" s="57">
        <v>200</v>
      </c>
      <c r="H4" s="58">
        <f>E4+F4+G4</f>
        <v>200</v>
      </c>
      <c r="I4" s="59"/>
      <c r="J4" s="88">
        <v>0.08</v>
      </c>
      <c r="K4" s="59">
        <f>I4*1.08</f>
        <v>0</v>
      </c>
      <c r="L4" s="60">
        <f>H4*I4</f>
        <v>0</v>
      </c>
      <c r="M4" s="79">
        <f>L4*1.08</f>
        <v>0</v>
      </c>
      <c r="N4" s="184"/>
      <c r="O4" s="184"/>
      <c r="P4" s="184"/>
      <c r="Q4" s="184"/>
    </row>
    <row r="5" spans="1:17" s="34" customFormat="1" ht="38.25" customHeight="1">
      <c r="A5" s="28">
        <v>2</v>
      </c>
      <c r="B5" s="80" t="s">
        <v>47</v>
      </c>
      <c r="C5" s="61"/>
      <c r="D5" s="56" t="s">
        <v>14</v>
      </c>
      <c r="E5" s="56">
        <v>0</v>
      </c>
      <c r="F5" s="56"/>
      <c r="G5" s="57">
        <v>200</v>
      </c>
      <c r="H5" s="58">
        <f>E5+F5+G5</f>
        <v>200</v>
      </c>
      <c r="I5" s="59"/>
      <c r="J5" s="88">
        <v>0.08</v>
      </c>
      <c r="K5" s="59">
        <f t="shared" ref="K5:K7" si="0">I5*1.08</f>
        <v>0</v>
      </c>
      <c r="L5" s="60">
        <f t="shared" ref="L5:L7" si="1">H5*I5</f>
        <v>0</v>
      </c>
      <c r="M5" s="79">
        <f t="shared" ref="M5:M7" si="2">L5*1.08</f>
        <v>0</v>
      </c>
    </row>
    <row r="6" spans="1:17" ht="26.1" customHeight="1">
      <c r="A6" s="28">
        <v>3</v>
      </c>
      <c r="B6" s="81" t="s">
        <v>48</v>
      </c>
      <c r="C6" s="62"/>
      <c r="D6" s="63" t="s">
        <v>14</v>
      </c>
      <c r="E6" s="63">
        <v>0</v>
      </c>
      <c r="F6" s="63"/>
      <c r="G6" s="63">
        <v>200</v>
      </c>
      <c r="H6" s="58">
        <f>E6+F6+G6</f>
        <v>200</v>
      </c>
      <c r="I6" s="64"/>
      <c r="J6" s="88">
        <v>0.08</v>
      </c>
      <c r="K6" s="59">
        <f t="shared" si="0"/>
        <v>0</v>
      </c>
      <c r="L6" s="60">
        <f t="shared" si="1"/>
        <v>0</v>
      </c>
      <c r="M6" s="79">
        <f t="shared" si="2"/>
        <v>0</v>
      </c>
    </row>
    <row r="7" spans="1:17" ht="192.75" customHeight="1">
      <c r="A7" s="28">
        <v>4</v>
      </c>
      <c r="B7" s="82" t="s">
        <v>49</v>
      </c>
      <c r="C7" s="65"/>
      <c r="D7" s="63" t="s">
        <v>14</v>
      </c>
      <c r="E7" s="63">
        <v>0</v>
      </c>
      <c r="F7" s="63"/>
      <c r="G7" s="63">
        <v>200</v>
      </c>
      <c r="H7" s="58">
        <f>E7+F7+G7</f>
        <v>200</v>
      </c>
      <c r="I7" s="64"/>
      <c r="J7" s="88">
        <v>0.08</v>
      </c>
      <c r="K7" s="59">
        <f t="shared" si="0"/>
        <v>0</v>
      </c>
      <c r="L7" s="60">
        <f t="shared" si="1"/>
        <v>0</v>
      </c>
      <c r="M7" s="79">
        <f t="shared" si="2"/>
        <v>0</v>
      </c>
    </row>
    <row r="8" spans="1:17" ht="30" customHeight="1">
      <c r="A8" s="22"/>
      <c r="B8" s="69" t="s">
        <v>18</v>
      </c>
      <c r="C8" s="68"/>
      <c r="D8" s="83"/>
      <c r="E8" s="83"/>
      <c r="F8" s="83"/>
      <c r="G8" s="83"/>
      <c r="H8" s="83"/>
      <c r="I8" s="83"/>
      <c r="J8" s="83"/>
      <c r="K8" s="83"/>
      <c r="L8" s="84">
        <f>SUM(L4:L7)</f>
        <v>0</v>
      </c>
      <c r="M8" s="84">
        <f>SUM(M4:M7)</f>
        <v>0</v>
      </c>
    </row>
  </sheetData>
  <mergeCells count="1">
    <mergeCell ref="N4:Q4"/>
  </mergeCells>
  <pageMargins left="0.25" right="0.25" top="0.75" bottom="0.75" header="0.3" footer="0.3"/>
  <pageSetup paperSize="9" orientation="landscape" horizontalDpi="300" verticalDpi="300" r:id="rId1"/>
  <headerFooter>
    <oddHeader>&amp;C&amp;"Times New Roman,Normalny"&amp;12&amp;A</oddHeader>
    <oddFooter>&amp;C&amp;"Times New Roman,Normalny"&amp;12Strona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workbookViewId="0">
      <selection activeCell="B1" sqref="B1"/>
    </sheetView>
  </sheetViews>
  <sheetFormatPr defaultColWidth="7.875" defaultRowHeight="15"/>
  <cols>
    <col min="1" max="1" width="3" customWidth="1"/>
    <col min="2" max="2" width="38.875" style="25" customWidth="1"/>
    <col min="3" max="3" width="9" style="25" customWidth="1"/>
    <col min="4" max="4" width="5.75" customWidth="1"/>
    <col min="5" max="5" width="6.5" customWidth="1"/>
    <col min="6" max="6" width="6.375" customWidth="1"/>
    <col min="7" max="7" width="6.875" customWidth="1"/>
    <col min="8" max="8" width="6.125" customWidth="1"/>
    <col min="9" max="9" width="8.75" customWidth="1"/>
    <col min="10" max="10" width="6" customWidth="1"/>
    <col min="12" max="12" width="10.625" customWidth="1"/>
    <col min="13" max="13" width="11" customWidth="1"/>
  </cols>
  <sheetData>
    <row r="1" spans="1:17">
      <c r="B1" s="26" t="s">
        <v>123</v>
      </c>
    </row>
    <row r="3" spans="1:17" s="27" customFormat="1" ht="36">
      <c r="A3" s="73" t="s">
        <v>0</v>
      </c>
      <c r="B3" s="85" t="s">
        <v>20</v>
      </c>
      <c r="C3" s="86" t="s">
        <v>21</v>
      </c>
      <c r="D3" s="85" t="s">
        <v>22</v>
      </c>
      <c r="E3" s="85" t="s">
        <v>4</v>
      </c>
      <c r="F3" s="85" t="s">
        <v>5</v>
      </c>
      <c r="G3" s="85" t="s">
        <v>6</v>
      </c>
      <c r="H3" s="85" t="s">
        <v>7</v>
      </c>
      <c r="I3" s="86" t="s">
        <v>43</v>
      </c>
      <c r="J3" s="86" t="s">
        <v>9</v>
      </c>
      <c r="K3" s="86" t="s">
        <v>44</v>
      </c>
      <c r="L3" s="86" t="s">
        <v>11</v>
      </c>
      <c r="M3" s="86" t="s">
        <v>12</v>
      </c>
    </row>
    <row r="4" spans="1:17" s="34" customFormat="1" ht="294.75" customHeight="1">
      <c r="A4" s="191">
        <v>1</v>
      </c>
      <c r="B4" s="200" t="s">
        <v>50</v>
      </c>
      <c r="C4" s="201"/>
      <c r="D4" s="195" t="s">
        <v>51</v>
      </c>
      <c r="E4" s="195">
        <v>0</v>
      </c>
      <c r="F4" s="195"/>
      <c r="G4" s="196">
        <v>5000</v>
      </c>
      <c r="H4" s="197">
        <f>E4+F4+G4</f>
        <v>5000</v>
      </c>
      <c r="I4" s="198"/>
      <c r="J4" s="199">
        <v>0.08</v>
      </c>
      <c r="K4" s="194">
        <f>I4*1.08</f>
        <v>0</v>
      </c>
      <c r="L4" s="194">
        <f>H4*I4</f>
        <v>0</v>
      </c>
      <c r="M4" s="194">
        <f>L4*1.08</f>
        <v>0</v>
      </c>
      <c r="N4" s="184"/>
      <c r="O4" s="184"/>
      <c r="P4" s="184"/>
      <c r="Q4" s="184"/>
    </row>
    <row r="5" spans="1:17" ht="27" customHeight="1">
      <c r="A5" s="191"/>
      <c r="B5" s="200"/>
      <c r="C5" s="201"/>
      <c r="D5" s="195"/>
      <c r="E5" s="195"/>
      <c r="F5" s="195"/>
      <c r="G5" s="196"/>
      <c r="H5" s="197"/>
      <c r="I5" s="198"/>
      <c r="J5" s="196"/>
      <c r="K5" s="194"/>
      <c r="L5" s="194"/>
      <c r="M5" s="194"/>
    </row>
    <row r="6" spans="1:17" ht="2.25" hidden="1" customHeight="1">
      <c r="A6" s="191"/>
      <c r="B6" s="200"/>
      <c r="C6" s="201"/>
      <c r="D6" s="195"/>
      <c r="E6" s="195"/>
      <c r="F6" s="195"/>
      <c r="G6" s="196"/>
      <c r="H6" s="197"/>
      <c r="I6" s="198"/>
      <c r="J6" s="196"/>
      <c r="K6" s="194"/>
      <c r="L6" s="194"/>
      <c r="M6" s="194"/>
    </row>
    <row r="7" spans="1:17" ht="4.5" hidden="1" customHeight="1">
      <c r="A7" s="191"/>
      <c r="B7" s="200"/>
      <c r="C7" s="201"/>
      <c r="D7" s="195"/>
      <c r="E7" s="195"/>
      <c r="F7" s="195"/>
      <c r="G7" s="196"/>
      <c r="H7" s="197"/>
      <c r="I7" s="198"/>
      <c r="J7" s="196"/>
      <c r="K7" s="194"/>
      <c r="L7" s="194"/>
      <c r="M7" s="194"/>
    </row>
    <row r="8" spans="1:17" ht="32.1" customHeight="1">
      <c r="A8" s="22"/>
      <c r="B8" s="75" t="s">
        <v>18</v>
      </c>
      <c r="C8" s="76"/>
      <c r="D8" s="22"/>
      <c r="E8" s="22"/>
      <c r="F8" s="22"/>
      <c r="G8" s="22"/>
      <c r="H8" s="22"/>
      <c r="I8" s="22"/>
      <c r="J8" s="22"/>
      <c r="K8" s="22"/>
      <c r="L8" s="77">
        <f>SUM(L4)</f>
        <v>0</v>
      </c>
      <c r="M8" s="77">
        <f>SUM(M4)</f>
        <v>0</v>
      </c>
    </row>
  </sheetData>
  <mergeCells count="14">
    <mergeCell ref="A4:A7"/>
    <mergeCell ref="B4:B7"/>
    <mergeCell ref="C4:C7"/>
    <mergeCell ref="D4:D7"/>
    <mergeCell ref="E4:E7"/>
    <mergeCell ref="K4:K7"/>
    <mergeCell ref="L4:L7"/>
    <mergeCell ref="M4:M7"/>
    <mergeCell ref="N4:Q4"/>
    <mergeCell ref="F4:F7"/>
    <mergeCell ref="G4:G7"/>
    <mergeCell ref="H4:H7"/>
    <mergeCell ref="I4:I7"/>
    <mergeCell ref="J4:J7"/>
  </mergeCells>
  <pageMargins left="0" right="0" top="0.74803149606299213" bottom="0.74803149606299213" header="0.51181102362204722" footer="0.51181102362204722"/>
  <pageSetup paperSize="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
  <sheetViews>
    <sheetView workbookViewId="0">
      <selection activeCell="A2" sqref="A2"/>
    </sheetView>
  </sheetViews>
  <sheetFormatPr defaultRowHeight="14.25"/>
  <cols>
    <col min="1" max="1" width="4.375" customWidth="1"/>
    <col min="2" max="2" width="33" customWidth="1"/>
    <col min="3" max="3" width="8.5" customWidth="1"/>
    <col min="4" max="4" width="5.875" customWidth="1"/>
    <col min="5" max="5" width="7.875" customWidth="1"/>
    <col min="6" max="6" width="7.375" customWidth="1"/>
    <col min="7" max="7" width="7.75" customWidth="1"/>
    <col min="8" max="8" width="7.125" customWidth="1"/>
    <col min="9" max="9" width="9.875" bestFit="1" customWidth="1"/>
    <col min="10" max="10" width="6.125" customWidth="1"/>
    <col min="11" max="11" width="10.125" customWidth="1"/>
    <col min="12" max="12" width="13.125" customWidth="1"/>
    <col min="13" max="13" width="12.125" customWidth="1"/>
  </cols>
  <sheetData>
    <row r="2" spans="1:13" ht="18">
      <c r="A2" s="106" t="s">
        <v>124</v>
      </c>
    </row>
    <row r="3" spans="1:13" ht="64.5" customHeight="1">
      <c r="A3" s="94" t="s">
        <v>0</v>
      </c>
      <c r="B3" s="94" t="s">
        <v>1</v>
      </c>
      <c r="C3" s="95" t="s">
        <v>2</v>
      </c>
      <c r="D3" s="4" t="s">
        <v>3</v>
      </c>
      <c r="E3" s="4" t="s">
        <v>4</v>
      </c>
      <c r="F3" s="4" t="s">
        <v>5</v>
      </c>
      <c r="G3" s="4" t="s">
        <v>6</v>
      </c>
      <c r="H3" s="4" t="s">
        <v>7</v>
      </c>
      <c r="I3" s="5" t="s">
        <v>8</v>
      </c>
      <c r="J3" s="4" t="s">
        <v>9</v>
      </c>
      <c r="K3" s="5" t="s">
        <v>10</v>
      </c>
      <c r="L3" s="5" t="s">
        <v>11</v>
      </c>
      <c r="M3" s="5" t="s">
        <v>12</v>
      </c>
    </row>
    <row r="4" spans="1:13" ht="121.5" customHeight="1">
      <c r="A4" s="6">
        <v>1</v>
      </c>
      <c r="B4" s="7" t="s">
        <v>67</v>
      </c>
      <c r="C4" s="96"/>
      <c r="D4" s="97" t="s">
        <v>14</v>
      </c>
      <c r="E4" s="6">
        <v>0</v>
      </c>
      <c r="F4" s="6"/>
      <c r="G4" s="98">
        <v>120</v>
      </c>
      <c r="H4" s="4">
        <f t="shared" ref="H4:H28" si="0">E4+F4+G4</f>
        <v>120</v>
      </c>
      <c r="I4" s="99"/>
      <c r="J4" s="6">
        <v>1.08</v>
      </c>
      <c r="K4" s="9">
        <f t="shared" ref="K4:K28" si="1">I4*J4</f>
        <v>0</v>
      </c>
      <c r="L4" s="9">
        <f t="shared" ref="L4:L28" si="2">H4*I4</f>
        <v>0</v>
      </c>
      <c r="M4" s="9">
        <f t="shared" ref="M4:M28" si="3">H4*K4</f>
        <v>0</v>
      </c>
    </row>
    <row r="5" spans="1:13" ht="105" customHeight="1">
      <c r="A5" s="6">
        <v>2</v>
      </c>
      <c r="B5" s="7" t="s">
        <v>68</v>
      </c>
      <c r="C5" s="96"/>
      <c r="D5" s="6" t="s">
        <v>14</v>
      </c>
      <c r="E5" s="6">
        <v>0</v>
      </c>
      <c r="F5" s="6"/>
      <c r="G5" s="98">
        <v>120</v>
      </c>
      <c r="H5" s="4">
        <f t="shared" si="0"/>
        <v>120</v>
      </c>
      <c r="I5" s="99"/>
      <c r="J5" s="6">
        <v>1.08</v>
      </c>
      <c r="K5" s="9">
        <f t="shared" si="1"/>
        <v>0</v>
      </c>
      <c r="L5" s="9">
        <f t="shared" si="2"/>
        <v>0</v>
      </c>
      <c r="M5" s="9">
        <f t="shared" si="3"/>
        <v>0</v>
      </c>
    </row>
    <row r="6" spans="1:13" ht="110.25" customHeight="1">
      <c r="A6" s="6">
        <v>3</v>
      </c>
      <c r="B6" s="7" t="s">
        <v>69</v>
      </c>
      <c r="C6" s="96"/>
      <c r="D6" s="6" t="s">
        <v>14</v>
      </c>
      <c r="E6" s="6">
        <v>0</v>
      </c>
      <c r="F6" s="6"/>
      <c r="G6" s="98">
        <v>120</v>
      </c>
      <c r="H6" s="4">
        <f t="shared" si="0"/>
        <v>120</v>
      </c>
      <c r="I6" s="99"/>
      <c r="J6" s="6">
        <v>1.08</v>
      </c>
      <c r="K6" s="9">
        <f t="shared" si="1"/>
        <v>0</v>
      </c>
      <c r="L6" s="9">
        <f t="shared" si="2"/>
        <v>0</v>
      </c>
      <c r="M6" s="9">
        <f t="shared" si="3"/>
        <v>0</v>
      </c>
    </row>
    <row r="7" spans="1:13" ht="56.25" customHeight="1">
      <c r="A7" s="6">
        <v>4</v>
      </c>
      <c r="B7" s="7" t="s">
        <v>70</v>
      </c>
      <c r="C7" s="96"/>
      <c r="D7" s="6" t="s">
        <v>14</v>
      </c>
      <c r="E7" s="6">
        <v>0</v>
      </c>
      <c r="F7" s="6"/>
      <c r="G7" s="98">
        <v>10</v>
      </c>
      <c r="H7" s="4">
        <f t="shared" si="0"/>
        <v>10</v>
      </c>
      <c r="I7" s="99"/>
      <c r="J7" s="6">
        <v>1.08</v>
      </c>
      <c r="K7" s="9">
        <f t="shared" si="1"/>
        <v>0</v>
      </c>
      <c r="L7" s="9">
        <f t="shared" si="2"/>
        <v>0</v>
      </c>
      <c r="M7" s="9">
        <f t="shared" si="3"/>
        <v>0</v>
      </c>
    </row>
    <row r="8" spans="1:13" ht="46.5" customHeight="1">
      <c r="A8" s="6">
        <v>5</v>
      </c>
      <c r="B8" s="7" t="s">
        <v>71</v>
      </c>
      <c r="C8" s="96"/>
      <c r="D8" s="6" t="s">
        <v>14</v>
      </c>
      <c r="E8" s="6">
        <v>0</v>
      </c>
      <c r="F8" s="6"/>
      <c r="G8" s="98">
        <v>40</v>
      </c>
      <c r="H8" s="4">
        <f t="shared" si="0"/>
        <v>40</v>
      </c>
      <c r="I8" s="99"/>
      <c r="J8" s="6">
        <v>1.08</v>
      </c>
      <c r="K8" s="9">
        <f t="shared" si="1"/>
        <v>0</v>
      </c>
      <c r="L8" s="9">
        <f t="shared" si="2"/>
        <v>0</v>
      </c>
      <c r="M8" s="9">
        <f t="shared" si="3"/>
        <v>0</v>
      </c>
    </row>
    <row r="9" spans="1:13" ht="97.5" customHeight="1">
      <c r="A9" s="6">
        <v>6</v>
      </c>
      <c r="B9" s="7" t="s">
        <v>72</v>
      </c>
      <c r="C9" s="100"/>
      <c r="D9" s="6" t="s">
        <v>14</v>
      </c>
      <c r="E9" s="6">
        <v>0</v>
      </c>
      <c r="F9" s="6"/>
      <c r="G9" s="98">
        <v>40</v>
      </c>
      <c r="H9" s="4">
        <f t="shared" si="0"/>
        <v>40</v>
      </c>
      <c r="I9" s="99"/>
      <c r="J9" s="6">
        <v>1.08</v>
      </c>
      <c r="K9" s="9">
        <f t="shared" si="1"/>
        <v>0</v>
      </c>
      <c r="L9" s="9">
        <f t="shared" si="2"/>
        <v>0</v>
      </c>
      <c r="M9" s="9">
        <f t="shared" si="3"/>
        <v>0</v>
      </c>
    </row>
    <row r="10" spans="1:13" ht="118.5" customHeight="1">
      <c r="A10" s="6">
        <v>7</v>
      </c>
      <c r="B10" s="7" t="s">
        <v>73</v>
      </c>
      <c r="C10" s="100"/>
      <c r="D10" s="6" t="s">
        <v>19</v>
      </c>
      <c r="E10" s="6">
        <v>0</v>
      </c>
      <c r="F10" s="6"/>
      <c r="G10" s="98">
        <v>20</v>
      </c>
      <c r="H10" s="4">
        <f t="shared" si="0"/>
        <v>20</v>
      </c>
      <c r="I10" s="99"/>
      <c r="J10" s="6">
        <v>1.08</v>
      </c>
      <c r="K10" s="9">
        <f t="shared" si="1"/>
        <v>0</v>
      </c>
      <c r="L10" s="9">
        <f t="shared" si="2"/>
        <v>0</v>
      </c>
      <c r="M10" s="9">
        <f t="shared" si="3"/>
        <v>0</v>
      </c>
    </row>
    <row r="11" spans="1:13" ht="67.5" customHeight="1">
      <c r="A11" s="6">
        <v>8</v>
      </c>
      <c r="B11" s="7" t="s">
        <v>74</v>
      </c>
      <c r="C11" s="101"/>
      <c r="D11" s="6" t="s">
        <v>14</v>
      </c>
      <c r="E11" s="6">
        <v>0</v>
      </c>
      <c r="F11" s="6"/>
      <c r="G11" s="98">
        <v>50</v>
      </c>
      <c r="H11" s="4">
        <f t="shared" si="0"/>
        <v>50</v>
      </c>
      <c r="I11" s="99"/>
      <c r="J11" s="6">
        <v>1.08</v>
      </c>
      <c r="K11" s="9">
        <f t="shared" si="1"/>
        <v>0</v>
      </c>
      <c r="L11" s="9">
        <f t="shared" si="2"/>
        <v>0</v>
      </c>
      <c r="M11" s="9">
        <f t="shared" si="3"/>
        <v>0</v>
      </c>
    </row>
    <row r="12" spans="1:13" ht="69" customHeight="1">
      <c r="A12" s="6">
        <v>9</v>
      </c>
      <c r="B12" s="7" t="s">
        <v>75</v>
      </c>
      <c r="C12" s="102"/>
      <c r="D12" s="6" t="s">
        <v>14</v>
      </c>
      <c r="E12" s="6">
        <v>0</v>
      </c>
      <c r="F12" s="6"/>
      <c r="G12" s="98">
        <v>250</v>
      </c>
      <c r="H12" s="4">
        <f t="shared" si="0"/>
        <v>250</v>
      </c>
      <c r="I12" s="99"/>
      <c r="J12" s="6">
        <v>1.08</v>
      </c>
      <c r="K12" s="9">
        <f t="shared" si="1"/>
        <v>0</v>
      </c>
      <c r="L12" s="9">
        <f t="shared" si="2"/>
        <v>0</v>
      </c>
      <c r="M12" s="9">
        <f t="shared" si="3"/>
        <v>0</v>
      </c>
    </row>
    <row r="13" spans="1:13" ht="56.25" customHeight="1">
      <c r="A13" s="6">
        <v>10</v>
      </c>
      <c r="B13" s="7" t="s">
        <v>76</v>
      </c>
      <c r="C13" s="102"/>
      <c r="D13" s="6" t="s">
        <v>14</v>
      </c>
      <c r="E13" s="6">
        <v>0</v>
      </c>
      <c r="F13" s="6"/>
      <c r="G13" s="98">
        <v>350</v>
      </c>
      <c r="H13" s="4">
        <f t="shared" si="0"/>
        <v>350</v>
      </c>
      <c r="I13" s="99"/>
      <c r="J13" s="6">
        <v>1.08</v>
      </c>
      <c r="K13" s="9">
        <f t="shared" si="1"/>
        <v>0</v>
      </c>
      <c r="L13" s="9">
        <f t="shared" si="2"/>
        <v>0</v>
      </c>
      <c r="M13" s="9">
        <f t="shared" si="3"/>
        <v>0</v>
      </c>
    </row>
    <row r="14" spans="1:13" ht="211.5" customHeight="1">
      <c r="A14" s="6">
        <v>11</v>
      </c>
      <c r="B14" s="7" t="s">
        <v>77</v>
      </c>
      <c r="C14" s="102"/>
      <c r="D14" s="6" t="s">
        <v>14</v>
      </c>
      <c r="E14" s="6">
        <v>0</v>
      </c>
      <c r="F14" s="6"/>
      <c r="G14" s="98">
        <v>20</v>
      </c>
      <c r="H14" s="4">
        <f t="shared" si="0"/>
        <v>20</v>
      </c>
      <c r="I14" s="99"/>
      <c r="J14" s="6">
        <v>1.08</v>
      </c>
      <c r="K14" s="9">
        <f t="shared" si="1"/>
        <v>0</v>
      </c>
      <c r="L14" s="9">
        <f t="shared" si="2"/>
        <v>0</v>
      </c>
      <c r="M14" s="9">
        <f t="shared" si="3"/>
        <v>0</v>
      </c>
    </row>
    <row r="15" spans="1:13" ht="56.25" customHeight="1">
      <c r="A15" s="6">
        <v>12</v>
      </c>
      <c r="B15" s="7" t="s">
        <v>78</v>
      </c>
      <c r="C15" s="98"/>
      <c r="D15" s="97" t="s">
        <v>79</v>
      </c>
      <c r="E15" s="6">
        <v>0</v>
      </c>
      <c r="F15" s="6"/>
      <c r="G15" s="98">
        <v>250</v>
      </c>
      <c r="H15" s="4">
        <f t="shared" si="0"/>
        <v>250</v>
      </c>
      <c r="I15" s="99"/>
      <c r="J15" s="6">
        <v>1.08</v>
      </c>
      <c r="K15" s="9">
        <f t="shared" si="1"/>
        <v>0</v>
      </c>
      <c r="L15" s="9">
        <f t="shared" si="2"/>
        <v>0</v>
      </c>
      <c r="M15" s="9">
        <f t="shared" si="3"/>
        <v>0</v>
      </c>
    </row>
    <row r="16" spans="1:13" ht="138" customHeight="1">
      <c r="A16" s="6">
        <v>13</v>
      </c>
      <c r="B16" s="7" t="s">
        <v>80</v>
      </c>
      <c r="C16" s="6"/>
      <c r="D16" s="6" t="s">
        <v>19</v>
      </c>
      <c r="E16" s="6">
        <v>0</v>
      </c>
      <c r="F16" s="6"/>
      <c r="G16" s="98">
        <v>20</v>
      </c>
      <c r="H16" s="4">
        <f t="shared" si="0"/>
        <v>20</v>
      </c>
      <c r="I16" s="99"/>
      <c r="J16" s="6">
        <v>1.08</v>
      </c>
      <c r="K16" s="9">
        <f t="shared" si="1"/>
        <v>0</v>
      </c>
      <c r="L16" s="9">
        <f t="shared" si="2"/>
        <v>0</v>
      </c>
      <c r="M16" s="9">
        <f t="shared" si="3"/>
        <v>0</v>
      </c>
    </row>
    <row r="17" spans="1:13" ht="129" customHeight="1">
      <c r="A17" s="6">
        <v>14</v>
      </c>
      <c r="B17" s="7" t="s">
        <v>81</v>
      </c>
      <c r="C17" s="102"/>
      <c r="D17" s="6" t="s">
        <v>14</v>
      </c>
      <c r="E17" s="6">
        <v>0</v>
      </c>
      <c r="F17" s="6"/>
      <c r="G17" s="98">
        <v>600</v>
      </c>
      <c r="H17" s="4">
        <f t="shared" si="0"/>
        <v>600</v>
      </c>
      <c r="I17" s="99"/>
      <c r="J17" s="6">
        <v>1.08</v>
      </c>
      <c r="K17" s="9">
        <f t="shared" si="1"/>
        <v>0</v>
      </c>
      <c r="L17" s="9">
        <f t="shared" si="2"/>
        <v>0</v>
      </c>
      <c r="M17" s="9">
        <f t="shared" si="3"/>
        <v>0</v>
      </c>
    </row>
    <row r="18" spans="1:13" ht="133.5" customHeight="1">
      <c r="A18" s="6">
        <v>15</v>
      </c>
      <c r="B18" s="103" t="s">
        <v>82</v>
      </c>
      <c r="C18" s="102"/>
      <c r="D18" s="6" t="s">
        <v>14</v>
      </c>
      <c r="E18" s="6">
        <v>0</v>
      </c>
      <c r="F18" s="6"/>
      <c r="G18" s="98">
        <v>40</v>
      </c>
      <c r="H18" s="4">
        <f t="shared" si="0"/>
        <v>40</v>
      </c>
      <c r="I18" s="99"/>
      <c r="J18" s="6">
        <v>1.08</v>
      </c>
      <c r="K18" s="9">
        <f t="shared" si="1"/>
        <v>0</v>
      </c>
      <c r="L18" s="9">
        <f t="shared" si="2"/>
        <v>0</v>
      </c>
      <c r="M18" s="9">
        <f t="shared" si="3"/>
        <v>0</v>
      </c>
    </row>
    <row r="19" spans="1:13" ht="111.75" customHeight="1">
      <c r="A19" s="6">
        <v>16</v>
      </c>
      <c r="B19" s="103" t="s">
        <v>83</v>
      </c>
      <c r="C19" s="102"/>
      <c r="D19" s="6" t="s">
        <v>14</v>
      </c>
      <c r="E19" s="6">
        <v>0</v>
      </c>
      <c r="F19" s="6"/>
      <c r="G19" s="98">
        <v>5</v>
      </c>
      <c r="H19" s="4">
        <f t="shared" si="0"/>
        <v>5</v>
      </c>
      <c r="I19" s="99"/>
      <c r="J19" s="6">
        <v>1.08</v>
      </c>
      <c r="K19" s="9">
        <f t="shared" si="1"/>
        <v>0</v>
      </c>
      <c r="L19" s="9">
        <f t="shared" si="2"/>
        <v>0</v>
      </c>
      <c r="M19" s="9">
        <f t="shared" si="3"/>
        <v>0</v>
      </c>
    </row>
    <row r="20" spans="1:13" ht="96.75" customHeight="1">
      <c r="A20" s="6">
        <v>17</v>
      </c>
      <c r="B20" s="103" t="s">
        <v>84</v>
      </c>
      <c r="C20" s="102"/>
      <c r="D20" s="6" t="s">
        <v>14</v>
      </c>
      <c r="E20" s="6">
        <v>0</v>
      </c>
      <c r="F20" s="6"/>
      <c r="G20" s="98">
        <v>20</v>
      </c>
      <c r="H20" s="4">
        <f t="shared" si="0"/>
        <v>20</v>
      </c>
      <c r="I20" s="99"/>
      <c r="J20" s="6">
        <v>1.08</v>
      </c>
      <c r="K20" s="9">
        <f t="shared" si="1"/>
        <v>0</v>
      </c>
      <c r="L20" s="9">
        <f t="shared" si="2"/>
        <v>0</v>
      </c>
      <c r="M20" s="9">
        <f t="shared" si="3"/>
        <v>0</v>
      </c>
    </row>
    <row r="21" spans="1:13" ht="66" customHeight="1">
      <c r="A21" s="6">
        <v>18</v>
      </c>
      <c r="B21" s="103" t="s">
        <v>85</v>
      </c>
      <c r="C21" s="102"/>
      <c r="D21" s="6" t="s">
        <v>14</v>
      </c>
      <c r="E21" s="6">
        <v>0</v>
      </c>
      <c r="F21" s="6"/>
      <c r="G21" s="98">
        <v>20</v>
      </c>
      <c r="H21" s="4">
        <f t="shared" si="0"/>
        <v>20</v>
      </c>
      <c r="I21" s="99"/>
      <c r="J21" s="6">
        <v>1.08</v>
      </c>
      <c r="K21" s="9">
        <f t="shared" si="1"/>
        <v>0</v>
      </c>
      <c r="L21" s="9">
        <f t="shared" si="2"/>
        <v>0</v>
      </c>
      <c r="M21" s="9">
        <f t="shared" si="3"/>
        <v>0</v>
      </c>
    </row>
    <row r="22" spans="1:13" ht="161.25" customHeight="1">
      <c r="A22" s="6">
        <v>19</v>
      </c>
      <c r="B22" s="104" t="s">
        <v>86</v>
      </c>
      <c r="C22" s="102"/>
      <c r="D22" s="6" t="s">
        <v>14</v>
      </c>
      <c r="E22" s="6">
        <v>0</v>
      </c>
      <c r="F22" s="6"/>
      <c r="G22" s="98">
        <v>20</v>
      </c>
      <c r="H22" s="4">
        <f t="shared" si="0"/>
        <v>20</v>
      </c>
      <c r="I22" s="99"/>
      <c r="J22" s="6">
        <v>1.08</v>
      </c>
      <c r="K22" s="9">
        <f t="shared" si="1"/>
        <v>0</v>
      </c>
      <c r="L22" s="9">
        <f t="shared" si="2"/>
        <v>0</v>
      </c>
      <c r="M22" s="9">
        <f t="shared" si="3"/>
        <v>0</v>
      </c>
    </row>
    <row r="23" spans="1:13" ht="132" customHeight="1">
      <c r="A23" s="6">
        <v>20</v>
      </c>
      <c r="B23" s="104" t="s">
        <v>87</v>
      </c>
      <c r="C23" s="102"/>
      <c r="D23" s="6" t="s">
        <v>14</v>
      </c>
      <c r="E23" s="6">
        <v>0</v>
      </c>
      <c r="F23" s="6"/>
      <c r="G23" s="98">
        <v>20</v>
      </c>
      <c r="H23" s="4">
        <f t="shared" si="0"/>
        <v>20</v>
      </c>
      <c r="I23" s="99"/>
      <c r="J23" s="6">
        <v>1.08</v>
      </c>
      <c r="K23" s="9">
        <f t="shared" si="1"/>
        <v>0</v>
      </c>
      <c r="L23" s="9">
        <f t="shared" si="2"/>
        <v>0</v>
      </c>
      <c r="M23" s="9">
        <f t="shared" si="3"/>
        <v>0</v>
      </c>
    </row>
    <row r="24" spans="1:13" ht="180" customHeight="1">
      <c r="A24" s="6">
        <v>21</v>
      </c>
      <c r="B24" s="104" t="s">
        <v>88</v>
      </c>
      <c r="C24" s="102"/>
      <c r="D24" s="6" t="s">
        <v>14</v>
      </c>
      <c r="E24" s="6">
        <v>0</v>
      </c>
      <c r="F24" s="6"/>
      <c r="G24" s="98">
        <v>5</v>
      </c>
      <c r="H24" s="4">
        <f t="shared" si="0"/>
        <v>5</v>
      </c>
      <c r="I24" s="99"/>
      <c r="J24" s="6">
        <v>1.08</v>
      </c>
      <c r="K24" s="9">
        <f t="shared" si="1"/>
        <v>0</v>
      </c>
      <c r="L24" s="9">
        <f t="shared" si="2"/>
        <v>0</v>
      </c>
      <c r="M24" s="9">
        <f t="shared" si="3"/>
        <v>0</v>
      </c>
    </row>
    <row r="25" spans="1:13" ht="102.75" customHeight="1">
      <c r="A25" s="6">
        <v>22</v>
      </c>
      <c r="B25" s="104" t="s">
        <v>89</v>
      </c>
      <c r="C25" s="102"/>
      <c r="D25" s="6" t="s">
        <v>14</v>
      </c>
      <c r="E25" s="6"/>
      <c r="F25" s="6"/>
      <c r="G25" s="98">
        <v>20</v>
      </c>
      <c r="H25" s="4">
        <f t="shared" si="0"/>
        <v>20</v>
      </c>
      <c r="I25" s="99"/>
      <c r="J25" s="6">
        <v>1.08</v>
      </c>
      <c r="K25" s="9">
        <f t="shared" si="1"/>
        <v>0</v>
      </c>
      <c r="L25" s="9">
        <f t="shared" si="2"/>
        <v>0</v>
      </c>
      <c r="M25" s="9">
        <f t="shared" si="3"/>
        <v>0</v>
      </c>
    </row>
    <row r="26" spans="1:13" ht="136.5" customHeight="1">
      <c r="A26" s="6">
        <v>23</v>
      </c>
      <c r="B26" s="104" t="s">
        <v>90</v>
      </c>
      <c r="C26" s="102"/>
      <c r="D26" s="6" t="s">
        <v>14</v>
      </c>
      <c r="E26" s="6">
        <v>0</v>
      </c>
      <c r="F26" s="6"/>
      <c r="G26" s="98">
        <v>20</v>
      </c>
      <c r="H26" s="4">
        <f t="shared" si="0"/>
        <v>20</v>
      </c>
      <c r="I26" s="99"/>
      <c r="J26" s="6">
        <v>1.08</v>
      </c>
      <c r="K26" s="9">
        <f t="shared" si="1"/>
        <v>0</v>
      </c>
      <c r="L26" s="9">
        <f t="shared" si="2"/>
        <v>0</v>
      </c>
      <c r="M26" s="9">
        <f t="shared" si="3"/>
        <v>0</v>
      </c>
    </row>
    <row r="27" spans="1:13" ht="105.75" customHeight="1">
      <c r="A27" s="6">
        <v>24</v>
      </c>
      <c r="B27" s="104" t="s">
        <v>91</v>
      </c>
      <c r="C27" s="102"/>
      <c r="D27" s="6" t="s">
        <v>14</v>
      </c>
      <c r="E27" s="6">
        <v>0</v>
      </c>
      <c r="F27" s="6"/>
      <c r="G27" s="98">
        <v>20</v>
      </c>
      <c r="H27" s="4">
        <f t="shared" si="0"/>
        <v>20</v>
      </c>
      <c r="I27" s="99"/>
      <c r="J27" s="6">
        <v>1.08</v>
      </c>
      <c r="K27" s="9">
        <f t="shared" si="1"/>
        <v>0</v>
      </c>
      <c r="L27" s="9">
        <f t="shared" si="2"/>
        <v>0</v>
      </c>
      <c r="M27" s="9">
        <f t="shared" si="3"/>
        <v>0</v>
      </c>
    </row>
    <row r="28" spans="1:13" ht="107.25" customHeight="1">
      <c r="A28" s="6">
        <v>25</v>
      </c>
      <c r="B28" s="104" t="s">
        <v>92</v>
      </c>
      <c r="C28" s="102"/>
      <c r="D28" s="6" t="s">
        <v>14</v>
      </c>
      <c r="E28" s="6">
        <v>0</v>
      </c>
      <c r="F28" s="6"/>
      <c r="G28" s="98">
        <v>20</v>
      </c>
      <c r="H28" s="4">
        <f t="shared" si="0"/>
        <v>20</v>
      </c>
      <c r="I28" s="99"/>
      <c r="J28" s="6">
        <v>1.08</v>
      </c>
      <c r="K28" s="9">
        <f t="shared" si="1"/>
        <v>0</v>
      </c>
      <c r="L28" s="9">
        <f t="shared" si="2"/>
        <v>0</v>
      </c>
      <c r="M28" s="9">
        <f t="shared" si="3"/>
        <v>0</v>
      </c>
    </row>
    <row r="29" spans="1:13">
      <c r="A29" s="93" t="s">
        <v>18</v>
      </c>
      <c r="B29" s="93"/>
      <c r="C29" s="93"/>
      <c r="D29" s="93"/>
      <c r="E29" s="93"/>
      <c r="F29" s="93"/>
      <c r="G29" s="93"/>
      <c r="H29" s="93"/>
      <c r="I29" s="93"/>
      <c r="J29" s="93"/>
      <c r="K29" s="93"/>
      <c r="L29" s="12">
        <f>SUM(L4:L28)</f>
        <v>0</v>
      </c>
      <c r="M29" s="12">
        <f>SUM(M4:M28)</f>
        <v>0</v>
      </c>
    </row>
  </sheetData>
  <pageMargins left="0" right="0"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1"/>
  <sheetViews>
    <sheetView workbookViewId="0">
      <selection activeCell="D6" sqref="D6"/>
    </sheetView>
  </sheetViews>
  <sheetFormatPr defaultRowHeight="14.25"/>
  <cols>
    <col min="1" max="1" width="3.75" customWidth="1"/>
    <col min="2" max="2" width="23.875" customWidth="1"/>
    <col min="3" max="3" width="11" customWidth="1"/>
    <col min="4" max="4" width="5.875" customWidth="1"/>
    <col min="5" max="5" width="7.625" customWidth="1"/>
    <col min="6" max="7" width="7.75" customWidth="1"/>
    <col min="9" max="9" width="10.75" bestFit="1" customWidth="1"/>
    <col min="10" max="10" width="5.375" customWidth="1"/>
    <col min="11" max="11" width="11.125" customWidth="1"/>
    <col min="12" max="12" width="11.875" customWidth="1"/>
    <col min="13" max="13" width="12.25" customWidth="1"/>
  </cols>
  <sheetData>
    <row r="2" spans="1:13" ht="15">
      <c r="B2" s="1" t="s">
        <v>125</v>
      </c>
    </row>
    <row r="4" spans="1:13" ht="38.25">
      <c r="A4" s="109" t="s">
        <v>0</v>
      </c>
      <c r="B4" s="109" t="s">
        <v>20</v>
      </c>
      <c r="C4" s="110" t="s">
        <v>21</v>
      </c>
      <c r="D4" s="109" t="s">
        <v>22</v>
      </c>
      <c r="E4" s="109" t="s">
        <v>4</v>
      </c>
      <c r="F4" s="109" t="s">
        <v>5</v>
      </c>
      <c r="G4" s="109" t="s">
        <v>6</v>
      </c>
      <c r="H4" s="109" t="s">
        <v>7</v>
      </c>
      <c r="I4" s="110" t="s">
        <v>8</v>
      </c>
      <c r="J4" s="110" t="s">
        <v>9</v>
      </c>
      <c r="K4" s="110" t="s">
        <v>10</v>
      </c>
      <c r="L4" s="110" t="s">
        <v>11</v>
      </c>
      <c r="M4" s="110" t="s">
        <v>12</v>
      </c>
    </row>
    <row r="5" spans="1:13" ht="150.75" customHeight="1">
      <c r="A5" s="109">
        <v>1</v>
      </c>
      <c r="B5" s="111" t="s">
        <v>94</v>
      </c>
      <c r="C5" s="110"/>
      <c r="D5" s="109" t="s">
        <v>95</v>
      </c>
      <c r="E5" s="109"/>
      <c r="F5" s="109"/>
      <c r="G5" s="112">
        <v>20</v>
      </c>
      <c r="H5" s="109">
        <v>20</v>
      </c>
      <c r="I5" s="113"/>
      <c r="J5" s="114">
        <v>0.08</v>
      </c>
      <c r="K5" s="113">
        <f>I5*1.08</f>
        <v>0</v>
      </c>
      <c r="L5" s="113">
        <f>H5*I5</f>
        <v>0</v>
      </c>
      <c r="M5" s="113">
        <f>L5*1.08</f>
        <v>0</v>
      </c>
    </row>
    <row r="6" spans="1:13" ht="243" customHeight="1">
      <c r="A6" s="109">
        <v>2</v>
      </c>
      <c r="B6" s="115" t="s">
        <v>96</v>
      </c>
      <c r="C6" s="110"/>
      <c r="D6" s="109" t="s">
        <v>95</v>
      </c>
      <c r="E6" s="109"/>
      <c r="F6" s="109"/>
      <c r="G6" s="112">
        <v>2</v>
      </c>
      <c r="H6" s="109">
        <v>2</v>
      </c>
      <c r="I6" s="113"/>
      <c r="J6" s="114">
        <v>0.08</v>
      </c>
      <c r="K6" s="113">
        <f t="shared" ref="K6:K9" si="0">I6*1.08</f>
        <v>0</v>
      </c>
      <c r="L6" s="113">
        <f t="shared" ref="L6:L9" si="1">H6*I6</f>
        <v>0</v>
      </c>
      <c r="M6" s="113">
        <f t="shared" ref="M6:M9" si="2">L6*1.08</f>
        <v>0</v>
      </c>
    </row>
    <row r="7" spans="1:13" ht="154.5" customHeight="1">
      <c r="A7" s="109">
        <v>3</v>
      </c>
      <c r="B7" s="111" t="s">
        <v>97</v>
      </c>
      <c r="C7" s="110"/>
      <c r="D7" s="109" t="s">
        <v>95</v>
      </c>
      <c r="E7" s="109"/>
      <c r="F7" s="109"/>
      <c r="G7" s="112">
        <v>20</v>
      </c>
      <c r="H7" s="109">
        <v>20</v>
      </c>
      <c r="I7" s="125"/>
      <c r="J7" s="114">
        <v>0.08</v>
      </c>
      <c r="K7" s="113">
        <f t="shared" si="0"/>
        <v>0</v>
      </c>
      <c r="L7" s="113">
        <f t="shared" si="1"/>
        <v>0</v>
      </c>
      <c r="M7" s="113">
        <f t="shared" si="2"/>
        <v>0</v>
      </c>
    </row>
    <row r="8" spans="1:13" ht="97.5" customHeight="1">
      <c r="A8" s="109">
        <v>4</v>
      </c>
      <c r="B8" s="115" t="s">
        <v>98</v>
      </c>
      <c r="C8" s="110"/>
      <c r="D8" s="109" t="s">
        <v>95</v>
      </c>
      <c r="E8" s="109"/>
      <c r="F8" s="109"/>
      <c r="G8" s="116">
        <v>20</v>
      </c>
      <c r="H8" s="109">
        <v>20</v>
      </c>
      <c r="I8" s="125"/>
      <c r="J8" s="114">
        <v>0.08</v>
      </c>
      <c r="K8" s="113">
        <f t="shared" si="0"/>
        <v>0</v>
      </c>
      <c r="L8" s="113">
        <f t="shared" si="1"/>
        <v>0</v>
      </c>
      <c r="M8" s="113">
        <f t="shared" si="2"/>
        <v>0</v>
      </c>
    </row>
    <row r="9" spans="1:13" ht="127.5" customHeight="1">
      <c r="A9" s="116">
        <v>5</v>
      </c>
      <c r="B9" s="117" t="s">
        <v>99</v>
      </c>
      <c r="C9" s="16"/>
      <c r="D9" s="17" t="s">
        <v>95</v>
      </c>
      <c r="E9" s="17">
        <v>0</v>
      </c>
      <c r="F9" s="17">
        <v>0</v>
      </c>
      <c r="G9" s="17">
        <v>4</v>
      </c>
      <c r="H9" s="18">
        <v>4</v>
      </c>
      <c r="I9" s="118"/>
      <c r="J9" s="114">
        <v>0.08</v>
      </c>
      <c r="K9" s="113">
        <f t="shared" si="0"/>
        <v>0</v>
      </c>
      <c r="L9" s="113">
        <f t="shared" si="1"/>
        <v>0</v>
      </c>
      <c r="M9" s="113">
        <f t="shared" si="2"/>
        <v>0</v>
      </c>
    </row>
    <row r="10" spans="1:13" ht="15">
      <c r="A10" s="22"/>
      <c r="B10" s="23" t="s">
        <v>18</v>
      </c>
      <c r="C10" s="22"/>
      <c r="D10" s="22"/>
      <c r="E10" s="22"/>
      <c r="F10" s="22"/>
      <c r="G10" s="22"/>
      <c r="H10" s="22"/>
      <c r="I10" s="22"/>
      <c r="J10" s="22"/>
      <c r="K10" s="22"/>
      <c r="L10" s="24">
        <f>SUM(L5:L9)</f>
        <v>0</v>
      </c>
      <c r="M10" s="24">
        <f>L10*1.08</f>
        <v>0</v>
      </c>
    </row>
    <row r="11" spans="1:13">
      <c r="M11" s="91"/>
    </row>
  </sheetData>
  <pageMargins left="0" right="0"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Template/>
  <TotalTime>378</TotalTime>
  <Application>Microsoft Excel</Application>
  <DocSecurity>0</DocSecurity>
  <ScaleCrop>false</ScaleCrop>
  <HeadingPairs>
    <vt:vector size="2" baseType="variant">
      <vt:variant>
        <vt:lpstr>Arkusze</vt:lpstr>
      </vt:variant>
      <vt:variant>
        <vt:i4>13</vt:i4>
      </vt:variant>
    </vt:vector>
  </HeadingPairs>
  <TitlesOfParts>
    <vt:vector size="13" baseType="lpstr">
      <vt:lpstr>Pakiet1</vt:lpstr>
      <vt:lpstr>Pakiet2</vt:lpstr>
      <vt:lpstr>Pakiet3</vt:lpstr>
      <vt:lpstr>Pakiet4</vt:lpstr>
      <vt:lpstr>Pakiet 5</vt:lpstr>
      <vt:lpstr>Pakiet 6</vt:lpstr>
      <vt:lpstr>Pakiet 7</vt:lpstr>
      <vt:lpstr>Pakiet 8</vt:lpstr>
      <vt:lpstr>Pakiet9</vt:lpstr>
      <vt:lpstr>Pakiet10</vt:lpstr>
      <vt:lpstr>Pakiet11</vt:lpstr>
      <vt:lpstr>Pakiet12</vt:lpstr>
      <vt:lpstr>Arkusz1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mtolwin1</dc:creator>
  <cp:lastModifiedBy>Beata Stopnicka</cp:lastModifiedBy>
  <cp:revision>72</cp:revision>
  <cp:lastPrinted>2024-09-16T07:06:38Z</cp:lastPrinted>
  <dcterms:created xsi:type="dcterms:W3CDTF">2019-09-18T10:51:57Z</dcterms:created>
  <dcterms:modified xsi:type="dcterms:W3CDTF">2024-10-29T09:55:47Z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