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bsługiwane\Jelenia Góra UM\2024\ZapytaniaOfertyAnalizy\Przetarg\Dane, aktualizacja\Nowy folder\"/>
    </mc:Choice>
  </mc:AlternateContent>
  <xr:revisionPtr revIDLastSave="0" documentId="13_ncr:1_{3C8BFDC6-DF0F-4A2D-91B4-68839EC71A5F}" xr6:coauthVersionLast="47" xr6:coauthVersionMax="47" xr10:uidLastSave="{00000000-0000-0000-0000-000000000000}"/>
  <bookViews>
    <workbookView xWindow="-120" yWindow="-120" windowWidth="29040" windowHeight="15720" xr2:uid="{1DD50AE0-E06D-4C6C-91EA-555202452AFC}"/>
  </bookViews>
  <sheets>
    <sheet name="Zestawienie szkód - podsumowani" sheetId="1" r:id="rId1"/>
    <sheet name="szczegółowe zestawieni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K46" i="2"/>
  <c r="J46" i="2"/>
  <c r="I46" i="2"/>
  <c r="H46" i="2"/>
  <c r="G46" i="2"/>
  <c r="F46" i="2"/>
  <c r="E46" i="2"/>
</calcChain>
</file>

<file path=xl/sharedStrings.xml><?xml version="1.0" encoding="utf-8"?>
<sst xmlns="http://schemas.openxmlformats.org/spreadsheetml/2006/main" count="157" uniqueCount="39">
  <si>
    <t>zwykłe</t>
  </si>
  <si>
    <t>powódź</t>
  </si>
  <si>
    <t>ilość szkód</t>
  </si>
  <si>
    <t xml:space="preserve">wypłaty </t>
  </si>
  <si>
    <t>rezerwy</t>
  </si>
  <si>
    <t>Jednostki</t>
  </si>
  <si>
    <t>ZGKiM</t>
  </si>
  <si>
    <t/>
  </si>
  <si>
    <t>Ubezpieczenie odpowiedzialności cywilnej z tytułu prowadzenia działalności lub posiadania mienia</t>
  </si>
  <si>
    <t>OC</t>
  </si>
  <si>
    <t>Nawierzchnia drogi</t>
  </si>
  <si>
    <t>Stłuczenie szyba</t>
  </si>
  <si>
    <t>Mienie Klienta Korporacyjnego – ryzyka z grupy ministerialnej 9</t>
  </si>
  <si>
    <t>Majątek</t>
  </si>
  <si>
    <t>Mienie Klienta Korporacyjnego – ryzyka z grupy ministerialnej 8</t>
  </si>
  <si>
    <t>Zalanie - awaria urządzeń wodno-kanalizacyjnych</t>
  </si>
  <si>
    <t>Zalanie</t>
  </si>
  <si>
    <t>Wandalizm</t>
  </si>
  <si>
    <t>Najechanie na wyrwę na drodze</t>
  </si>
  <si>
    <t>Deszcz nawalny</t>
  </si>
  <si>
    <t>Powódź</t>
  </si>
  <si>
    <t>Przyczyna szkody</t>
  </si>
  <si>
    <t xml:space="preserve">Rezerwy OC </t>
  </si>
  <si>
    <t>Wypłacone odszkodowania  OC</t>
  </si>
  <si>
    <t xml:space="preserve">Rezerwy majątek Powódź </t>
  </si>
  <si>
    <t>Wypłacone odszkodowania  majątek powódź</t>
  </si>
  <si>
    <t>Rezerwy majątek</t>
  </si>
  <si>
    <t>Wypłacone odszkodowania  majątek</t>
  </si>
  <si>
    <t>Data szkody</t>
  </si>
  <si>
    <t>Rok polisy</t>
  </si>
  <si>
    <t>Ubezpieczenie</t>
  </si>
  <si>
    <t>Linia biznesu</t>
  </si>
  <si>
    <t>Lp.</t>
  </si>
  <si>
    <t>Suma</t>
  </si>
  <si>
    <t>Miasto JG*</t>
  </si>
  <si>
    <t>*szczegółowe zestawienie w kolejnej zakładce</t>
  </si>
  <si>
    <t>Szkody sierpień - październik - szczegółowe zestawienie dla Miasta JG</t>
  </si>
  <si>
    <t>Szkody za okres sierpień - październik</t>
  </si>
  <si>
    <t xml:space="preserve">Roszczenia z 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</si>
</sst>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\ &quot;zł&quot;"/>
    <numFmt numFmtId="166" formatCode="dd\.mm\.yyyy"/>
    <numFmt numFmtId="167" formatCode="#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1"/>
    <xf numFmtId="0" fontId="3" fillId="0" borderId="0" xfId="1" applyAlignment="1">
      <alignment wrapText="1"/>
    </xf>
    <xf numFmtId="0" fontId="3" fillId="2" borderId="0" xfId="1" applyFill="1"/>
    <xf numFmtId="0" fontId="3" fillId="0" borderId="0" xfId="1" applyAlignment="1">
      <alignment horizontal="center"/>
    </xf>
    <xf numFmtId="0" fontId="3" fillId="0" borderId="5" xfId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/>
    </xf>
    <xf numFmtId="0" fontId="3" fillId="0" borderId="1" xfId="1" applyFill="1" applyBorder="1"/>
    <xf numFmtId="167" fontId="3" fillId="0" borderId="1" xfId="1" applyNumberFormat="1" applyFill="1" applyBorder="1"/>
    <xf numFmtId="166" fontId="3" fillId="0" borderId="1" xfId="1" applyNumberFormat="1" applyFill="1" applyBorder="1"/>
    <xf numFmtId="0" fontId="3" fillId="0" borderId="3" xfId="1" applyFill="1" applyBorder="1" applyAlignment="1">
      <alignment wrapText="1"/>
    </xf>
    <xf numFmtId="0" fontId="3" fillId="0" borderId="0" xfId="1" applyAlignment="1">
      <alignment vertical="center"/>
    </xf>
    <xf numFmtId="0" fontId="3" fillId="0" borderId="0" xfId="1" applyAlignment="1"/>
    <xf numFmtId="8" fontId="3" fillId="0" borderId="5" xfId="1" applyNumberFormat="1" applyFill="1" applyBorder="1" applyAlignment="1">
      <alignment vertical="center"/>
    </xf>
    <xf numFmtId="8" fontId="3" fillId="0" borderId="1" xfId="1" applyNumberFormat="1" applyFill="1" applyBorder="1" applyAlignment="1"/>
    <xf numFmtId="8" fontId="3" fillId="0" borderId="0" xfId="1" applyNumberFormat="1" applyAlignment="1"/>
    <xf numFmtId="0" fontId="3" fillId="0" borderId="4" xfId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0" fillId="0" borderId="8" xfId="0" applyFill="1" applyBorder="1"/>
    <xf numFmtId="8" fontId="0" fillId="0" borderId="8" xfId="0" applyNumberFormat="1" applyFill="1" applyBorder="1" applyAlignment="1"/>
    <xf numFmtId="0" fontId="3" fillId="0" borderId="9" xfId="0" applyNumberFormat="1" applyFont="1" applyFill="1" applyBorder="1" applyAlignment="1" applyProtection="1">
      <alignment wrapText="1"/>
    </xf>
    <xf numFmtId="164" fontId="5" fillId="0" borderId="1" xfId="0" applyNumberFormat="1" applyFont="1" applyBorder="1"/>
    <xf numFmtId="0" fontId="4" fillId="0" borderId="0" xfId="1" applyFont="1"/>
    <xf numFmtId="164" fontId="1" fillId="0" borderId="1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</cellXfs>
  <cellStyles count="2">
    <cellStyle name="Normalny" xfId="0" builtinId="0"/>
    <cellStyle name="Normalny 2" xfId="1" xr:uid="{DE4B8D41-D9D3-4AEF-BDEC-FA2657B35303}"/>
  </cellStyles>
  <dxfs count="30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#,##0.00\ &quot;zł&quot;;[Red]\-#,##0.00\ &quot;zł&quot;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12476F-A5E0-4112-9D24-78FDB8FE0395}" name="Tabela1" displayName="Tabela1" ref="A3:L46" totalsRowCount="1" headerRowDxfId="13" dataDxfId="29" totalsRowDxfId="12" headerRowBorderDxfId="27" tableBorderDxfId="28" totalsRowBorderDxfId="26" headerRowCellStyle="Normalny 2">
  <autoFilter ref="A3:L45" xr:uid="{1D12476F-A5E0-4112-9D24-78FDB8FE0395}"/>
  <sortState xmlns:xlrd2="http://schemas.microsoft.com/office/spreadsheetml/2017/richdata2" ref="A4:L45">
    <sortCondition ref="E3:E45"/>
  </sortState>
  <tableColumns count="12">
    <tableColumn id="1" xr3:uid="{ED85FFEA-B1E6-4265-B0C1-BAA34C2F6B2B}" name="Lp." totalsRowLabel="Suma" dataDxfId="25" totalsRowDxfId="11" dataCellStyle="Normalny 2"/>
    <tableColumn id="2" xr3:uid="{D2AAC081-C7DC-481D-8F35-9EDB01987015}" name="Linia biznesu" dataDxfId="24" totalsRowDxfId="10" dataCellStyle="Normalny 2"/>
    <tableColumn id="3" xr3:uid="{FACED7B0-BD0A-4933-B58A-2DC00CE3827D}" name="Ubezpieczenie" dataDxfId="23" totalsRowDxfId="9" dataCellStyle="Normalny 2"/>
    <tableColumn id="5" xr3:uid="{056F4FC5-5D71-4D8A-A308-D0DE020D3CF6}" name="Rok polisy" dataDxfId="22" totalsRowDxfId="8"/>
    <tableColumn id="7" xr3:uid="{0A2177BC-457B-407A-B165-ABFB9E22194B}" name="Data szkody" totalsRowFunction="count" dataDxfId="21" totalsRowDxfId="0"/>
    <tableColumn id="8" xr3:uid="{3D14C649-B394-438A-8167-604A69721AD1}" name="Wypłacone odszkodowania  majątek" totalsRowFunction="sum" dataDxfId="20" totalsRowDxfId="7"/>
    <tableColumn id="9" xr3:uid="{9BB79E18-CC6C-4E9B-8172-298A521D6642}" name="Rezerwy majątek" totalsRowFunction="sum" dataDxfId="19" totalsRowDxfId="6"/>
    <tableColumn id="10" xr3:uid="{B942CB2D-9E26-4C8A-B293-64CC88423E5F}" name="Wypłacone odszkodowania  majątek powódź" totalsRowFunction="sum" dataDxfId="18" totalsRowDxfId="5"/>
    <tableColumn id="11" xr3:uid="{5A50ACCE-2892-4928-B875-1F3341E87A4E}" name="Rezerwy majątek Powódź " totalsRowFunction="sum" dataDxfId="17" totalsRowDxfId="4"/>
    <tableColumn id="12" xr3:uid="{43BCBFB7-D9A9-4173-BFA6-C29AA4BE24B5}" name="Wypłacone odszkodowania  OC" totalsRowFunction="sum" dataDxfId="16" totalsRowDxfId="3"/>
    <tableColumn id="13" xr3:uid="{3631D5EE-53EB-4BF4-BBFB-35EA6C35E77A}" name="Rezerwy OC " totalsRowFunction="sum" dataDxfId="15" totalsRowDxfId="2"/>
    <tableColumn id="14" xr3:uid="{744B2838-5943-4053-9BCA-E8994DC19250}" name="Przyczyna szkody" dataDxfId="14" totalsRowDxfId="1" dataCellStyle="Normalny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C7F1-3420-4018-BBB8-679BD58BA362}">
  <dimension ref="A1:L11"/>
  <sheetViews>
    <sheetView tabSelected="1" zoomScale="110" zoomScaleNormal="110" workbookViewId="0">
      <selection activeCell="D8" sqref="D8"/>
    </sheetView>
  </sheetViews>
  <sheetFormatPr defaultRowHeight="15" x14ac:dyDescent="0.25"/>
  <cols>
    <col min="1" max="1" width="16.7109375" customWidth="1"/>
    <col min="2" max="2" width="15.28515625" style="2" customWidth="1"/>
    <col min="3" max="3" width="15.42578125" style="1" customWidth="1"/>
    <col min="4" max="4" width="16.85546875" style="1" customWidth="1"/>
    <col min="5" max="5" width="15.42578125" customWidth="1"/>
    <col min="6" max="6" width="15.7109375" style="1" customWidth="1"/>
    <col min="7" max="7" width="16.7109375" style="1" customWidth="1"/>
    <col min="8" max="8" width="14.7109375" customWidth="1"/>
    <col min="9" max="9" width="13.28515625" style="1" customWidth="1"/>
    <col min="10" max="10" width="20.42578125" style="1" customWidth="1"/>
    <col min="11" max="11" width="20.5703125" customWidth="1"/>
  </cols>
  <sheetData>
    <row r="1" spans="1:12" s="16" customFormat="1" x14ac:dyDescent="0.25">
      <c r="A1" s="3"/>
      <c r="B1" s="14" t="s">
        <v>37</v>
      </c>
      <c r="C1" s="14"/>
      <c r="D1" s="14"/>
      <c r="E1" s="14"/>
      <c r="F1" s="5"/>
      <c r="G1" s="5"/>
      <c r="H1" s="3"/>
      <c r="I1" s="5"/>
      <c r="J1" s="5"/>
      <c r="K1" s="31"/>
      <c r="L1" s="17"/>
    </row>
    <row r="2" spans="1:12" s="16" customFormat="1" x14ac:dyDescent="0.25">
      <c r="A2" s="3"/>
      <c r="B2" s="4"/>
      <c r="C2" s="4"/>
      <c r="D2" s="4"/>
      <c r="E2" s="4"/>
      <c r="F2" s="5"/>
      <c r="G2" s="5"/>
      <c r="H2" s="3"/>
      <c r="I2" s="5"/>
      <c r="J2" s="5"/>
      <c r="K2" s="31"/>
      <c r="L2" s="17"/>
    </row>
    <row r="3" spans="1:12" s="16" customFormat="1" x14ac:dyDescent="0.25">
      <c r="A3" s="6"/>
      <c r="B3" s="15" t="s">
        <v>0</v>
      </c>
      <c r="C3" s="15"/>
      <c r="D3" s="15"/>
      <c r="E3" s="15" t="s">
        <v>1</v>
      </c>
      <c r="F3" s="15"/>
      <c r="G3" s="15"/>
      <c r="H3" s="15" t="s">
        <v>38</v>
      </c>
      <c r="I3" s="15"/>
      <c r="J3" s="15"/>
      <c r="K3" s="31"/>
      <c r="L3" s="17"/>
    </row>
    <row r="4" spans="1:12" s="16" customFormat="1" x14ac:dyDescent="0.25">
      <c r="A4" s="6"/>
      <c r="B4" s="8" t="s">
        <v>2</v>
      </c>
      <c r="C4" s="7" t="s">
        <v>3</v>
      </c>
      <c r="D4" s="7" t="s">
        <v>4</v>
      </c>
      <c r="E4" s="7" t="s">
        <v>2</v>
      </c>
      <c r="F4" s="7" t="s">
        <v>3</v>
      </c>
      <c r="G4" s="7" t="s">
        <v>4</v>
      </c>
      <c r="H4" s="7" t="s">
        <v>2</v>
      </c>
      <c r="I4" s="40" t="s">
        <v>3</v>
      </c>
      <c r="J4" s="40" t="s">
        <v>4</v>
      </c>
      <c r="K4" s="31"/>
      <c r="L4" s="17"/>
    </row>
    <row r="5" spans="1:12" s="16" customFormat="1" x14ac:dyDescent="0.25">
      <c r="A5" s="13" t="s">
        <v>5</v>
      </c>
      <c r="B5" s="11">
        <v>37</v>
      </c>
      <c r="C5" s="12">
        <v>107772.14</v>
      </c>
      <c r="D5" s="12">
        <v>217245.56</v>
      </c>
      <c r="E5" s="11">
        <v>6</v>
      </c>
      <c r="F5" s="12">
        <v>43061.88</v>
      </c>
      <c r="G5" s="12">
        <v>35610</v>
      </c>
      <c r="H5" s="11"/>
      <c r="I5" s="12"/>
      <c r="J5" s="12"/>
      <c r="K5" s="31"/>
      <c r="L5" s="17"/>
    </row>
    <row r="6" spans="1:12" s="16" customFormat="1" x14ac:dyDescent="0.25">
      <c r="A6" s="13" t="s">
        <v>34</v>
      </c>
      <c r="B6" s="11">
        <v>11</v>
      </c>
      <c r="C6" s="12">
        <v>14567.69</v>
      </c>
      <c r="D6" s="38">
        <v>56871.58</v>
      </c>
      <c r="E6" s="11">
        <v>8</v>
      </c>
      <c r="F6" s="12">
        <v>19000</v>
      </c>
      <c r="G6" s="12">
        <v>59350</v>
      </c>
      <c r="H6" s="11">
        <v>23</v>
      </c>
      <c r="I6" s="12">
        <v>5833.93</v>
      </c>
      <c r="J6" s="12">
        <v>69815.62</v>
      </c>
      <c r="K6" s="31"/>
      <c r="L6" s="17"/>
    </row>
    <row r="7" spans="1:12" s="16" customFormat="1" x14ac:dyDescent="0.25">
      <c r="A7" s="13" t="s">
        <v>6</v>
      </c>
      <c r="B7" s="11">
        <v>15</v>
      </c>
      <c r="C7" s="12">
        <v>13681.48</v>
      </c>
      <c r="D7" s="12">
        <v>157440</v>
      </c>
      <c r="E7" s="11">
        <v>22</v>
      </c>
      <c r="F7" s="12">
        <v>3000</v>
      </c>
      <c r="G7" s="12">
        <v>358167.08999999997</v>
      </c>
      <c r="H7" s="11"/>
      <c r="I7" s="12"/>
      <c r="J7" s="12"/>
      <c r="K7" s="31"/>
      <c r="L7" s="17"/>
    </row>
    <row r="8" spans="1:12" s="16" customFormat="1" x14ac:dyDescent="0.25">
      <c r="A8" s="10"/>
      <c r="B8" s="8">
        <f>SUM(B5:B7)</f>
        <v>63</v>
      </c>
      <c r="C8" s="9">
        <f>SUM(C5:C7)</f>
        <v>136021.31</v>
      </c>
      <c r="D8" s="9">
        <f>SUM(D5:D7)</f>
        <v>431557.14</v>
      </c>
      <c r="E8" s="8">
        <f>SUM(E5:E7)</f>
        <v>36</v>
      </c>
      <c r="F8" s="9">
        <f>SUM(F5:F7)</f>
        <v>65061.88</v>
      </c>
      <c r="G8" s="9">
        <f>SUM(G5:G7)</f>
        <v>453127.08999999997</v>
      </c>
      <c r="H8" s="8">
        <v>23</v>
      </c>
      <c r="I8" s="9">
        <v>5833.93</v>
      </c>
      <c r="J8" s="9">
        <v>69815.62</v>
      </c>
      <c r="K8" s="31"/>
      <c r="L8" s="17"/>
    </row>
    <row r="9" spans="1:12" s="16" customFormat="1" x14ac:dyDescent="0.25">
      <c r="A9" s="19"/>
      <c r="F9" s="31"/>
      <c r="G9" s="31"/>
      <c r="H9" s="31"/>
      <c r="I9" s="31"/>
      <c r="J9" s="31"/>
      <c r="K9" s="31"/>
      <c r="L9" s="17"/>
    </row>
    <row r="10" spans="1:12" s="16" customFormat="1" x14ac:dyDescent="0.25">
      <c r="A10" s="28" t="s">
        <v>35</v>
      </c>
      <c r="F10" s="31"/>
      <c r="G10" s="31"/>
      <c r="H10" s="31"/>
      <c r="I10" s="31"/>
      <c r="J10" s="31"/>
      <c r="K10" s="31"/>
      <c r="L10" s="17"/>
    </row>
    <row r="11" spans="1:12" s="16" customFormat="1" x14ac:dyDescent="0.25">
      <c r="A11" s="19"/>
      <c r="F11" s="31"/>
      <c r="G11" s="31"/>
      <c r="H11" s="31"/>
      <c r="I11" s="31"/>
      <c r="J11" s="31"/>
      <c r="K11" s="31"/>
      <c r="L11" s="17"/>
    </row>
  </sheetData>
  <mergeCells count="4">
    <mergeCell ref="B1:E1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34F6-20BE-4547-887A-577FA29D74C3}">
  <dimension ref="A1:AC46"/>
  <sheetViews>
    <sheetView zoomScaleNormal="100" workbookViewId="0">
      <pane ySplit="3" topLeftCell="A31" activePane="bottomLeft" state="frozen"/>
      <selection pane="bottomLeft" activeCell="E46" sqref="E46"/>
    </sheetView>
  </sheetViews>
  <sheetFormatPr defaultColWidth="16" defaultRowHeight="15" x14ac:dyDescent="0.25"/>
  <cols>
    <col min="1" max="1" width="10.42578125" style="19" bestFit="1" customWidth="1"/>
    <col min="2" max="2" width="13.5703125" style="16" customWidth="1"/>
    <col min="3" max="3" width="57" style="16" customWidth="1"/>
    <col min="4" max="5" width="16" style="16"/>
    <col min="6" max="11" width="18.7109375" style="31" customWidth="1"/>
    <col min="12" max="12" width="28.85546875" style="17" customWidth="1"/>
    <col min="13" max="16384" width="16" style="16"/>
  </cols>
  <sheetData>
    <row r="1" spans="1:29" x14ac:dyDescent="0.25">
      <c r="C1" s="39" t="s">
        <v>36</v>
      </c>
    </row>
    <row r="3" spans="1:29" s="27" customFormat="1" ht="45" x14ac:dyDescent="0.25">
      <c r="A3" s="32" t="s">
        <v>32</v>
      </c>
      <c r="B3" s="20" t="s">
        <v>31</v>
      </c>
      <c r="C3" s="20" t="s">
        <v>30</v>
      </c>
      <c r="D3" s="20" t="s">
        <v>29</v>
      </c>
      <c r="E3" s="20" t="s">
        <v>28</v>
      </c>
      <c r="F3" s="20" t="s">
        <v>27</v>
      </c>
      <c r="G3" s="20" t="s">
        <v>26</v>
      </c>
      <c r="H3" s="20" t="s">
        <v>25</v>
      </c>
      <c r="I3" s="20" t="s">
        <v>24</v>
      </c>
      <c r="J3" s="20" t="s">
        <v>23</v>
      </c>
      <c r="K3" s="29" t="s">
        <v>22</v>
      </c>
      <c r="L3" s="21" t="s">
        <v>21</v>
      </c>
    </row>
    <row r="4" spans="1:29" x14ac:dyDescent="0.25">
      <c r="A4" s="22">
        <v>1</v>
      </c>
      <c r="B4" s="23" t="s">
        <v>9</v>
      </c>
      <c r="C4" s="23" t="s">
        <v>8</v>
      </c>
      <c r="D4" s="24">
        <v>2024</v>
      </c>
      <c r="E4" s="25">
        <v>45514</v>
      </c>
      <c r="F4" s="30"/>
      <c r="G4" s="30"/>
      <c r="H4" s="30"/>
      <c r="I4" s="30"/>
      <c r="J4" s="30">
        <v>0</v>
      </c>
      <c r="K4" s="30">
        <v>2775</v>
      </c>
      <c r="L4" s="26" t="s">
        <v>7</v>
      </c>
    </row>
    <row r="5" spans="1:29" x14ac:dyDescent="0.25">
      <c r="A5" s="22">
        <v>2</v>
      </c>
      <c r="B5" s="23" t="s">
        <v>9</v>
      </c>
      <c r="C5" s="23" t="s">
        <v>8</v>
      </c>
      <c r="D5" s="24">
        <v>2024</v>
      </c>
      <c r="E5" s="25">
        <v>45517</v>
      </c>
      <c r="F5" s="30"/>
      <c r="G5" s="30"/>
      <c r="H5" s="30"/>
      <c r="I5" s="30"/>
      <c r="J5" s="30">
        <v>0</v>
      </c>
      <c r="K5" s="30">
        <v>2420</v>
      </c>
      <c r="L5" s="26" t="s">
        <v>10</v>
      </c>
    </row>
    <row r="6" spans="1:29" x14ac:dyDescent="0.25">
      <c r="A6" s="22">
        <v>3</v>
      </c>
      <c r="B6" s="23" t="s">
        <v>13</v>
      </c>
      <c r="C6" s="23" t="s">
        <v>12</v>
      </c>
      <c r="D6" s="24">
        <v>2024</v>
      </c>
      <c r="E6" s="25">
        <v>45521</v>
      </c>
      <c r="F6" s="30">
        <v>950</v>
      </c>
      <c r="G6" s="30">
        <v>0</v>
      </c>
      <c r="H6" s="30"/>
      <c r="I6" s="30"/>
      <c r="J6" s="30"/>
      <c r="K6" s="30"/>
      <c r="L6" s="26" t="s">
        <v>11</v>
      </c>
    </row>
    <row r="7" spans="1:29" x14ac:dyDescent="0.25">
      <c r="A7" s="22">
        <v>4</v>
      </c>
      <c r="B7" s="23" t="s">
        <v>9</v>
      </c>
      <c r="C7" s="23" t="s">
        <v>8</v>
      </c>
      <c r="D7" s="24">
        <v>2024</v>
      </c>
      <c r="E7" s="25">
        <v>45523</v>
      </c>
      <c r="F7" s="30"/>
      <c r="G7" s="30"/>
      <c r="H7" s="30"/>
      <c r="I7" s="30"/>
      <c r="J7" s="30">
        <v>0</v>
      </c>
      <c r="K7" s="30">
        <v>3467.49</v>
      </c>
      <c r="L7" s="26" t="s">
        <v>16</v>
      </c>
    </row>
    <row r="8" spans="1:29" ht="30" x14ac:dyDescent="0.25">
      <c r="A8" s="22">
        <v>5</v>
      </c>
      <c r="B8" s="23" t="s">
        <v>9</v>
      </c>
      <c r="C8" s="23" t="s">
        <v>8</v>
      </c>
      <c r="D8" s="24">
        <v>2024</v>
      </c>
      <c r="E8" s="25">
        <v>45523</v>
      </c>
      <c r="F8" s="30"/>
      <c r="G8" s="30"/>
      <c r="H8" s="30"/>
      <c r="I8" s="30"/>
      <c r="J8" s="30">
        <v>0</v>
      </c>
      <c r="K8" s="30">
        <v>2420</v>
      </c>
      <c r="L8" s="26" t="s">
        <v>15</v>
      </c>
    </row>
    <row r="9" spans="1:29" x14ac:dyDescent="0.25">
      <c r="A9" s="22">
        <v>6</v>
      </c>
      <c r="B9" s="23" t="s">
        <v>9</v>
      </c>
      <c r="C9" s="23" t="s">
        <v>8</v>
      </c>
      <c r="D9" s="24">
        <v>2024</v>
      </c>
      <c r="E9" s="25">
        <v>45523</v>
      </c>
      <c r="F9" s="30"/>
      <c r="G9" s="30"/>
      <c r="H9" s="30"/>
      <c r="I9" s="30"/>
      <c r="J9" s="30">
        <v>0</v>
      </c>
      <c r="K9" s="30">
        <v>19534.27</v>
      </c>
      <c r="L9" s="26" t="s">
        <v>10</v>
      </c>
    </row>
    <row r="10" spans="1:29" s="18" customFormat="1" x14ac:dyDescent="0.25">
      <c r="A10" s="22">
        <v>7</v>
      </c>
      <c r="B10" s="23" t="s">
        <v>13</v>
      </c>
      <c r="C10" s="23" t="s">
        <v>14</v>
      </c>
      <c r="D10" s="24">
        <v>2024</v>
      </c>
      <c r="E10" s="25">
        <v>45523</v>
      </c>
      <c r="F10" s="30">
        <v>0</v>
      </c>
      <c r="G10" s="30">
        <v>8226.51</v>
      </c>
      <c r="H10" s="30"/>
      <c r="I10" s="30"/>
      <c r="J10" s="30"/>
      <c r="K10" s="30"/>
      <c r="L10" s="26" t="s">
        <v>7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s="18" customFormat="1" x14ac:dyDescent="0.25">
      <c r="A11" s="22">
        <v>8</v>
      </c>
      <c r="B11" s="23" t="s">
        <v>13</v>
      </c>
      <c r="C11" s="23" t="s">
        <v>14</v>
      </c>
      <c r="D11" s="24">
        <v>2024</v>
      </c>
      <c r="E11" s="25">
        <v>45523</v>
      </c>
      <c r="F11" s="30">
        <v>0</v>
      </c>
      <c r="G11" s="30">
        <v>13035.07</v>
      </c>
      <c r="H11" s="30"/>
      <c r="I11" s="30"/>
      <c r="J11" s="30"/>
      <c r="K11" s="30"/>
      <c r="L11" s="26" t="s">
        <v>7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s="18" customFormat="1" x14ac:dyDescent="0.25">
      <c r="A12" s="22">
        <v>9</v>
      </c>
      <c r="B12" s="23" t="s">
        <v>13</v>
      </c>
      <c r="C12" s="23" t="s">
        <v>14</v>
      </c>
      <c r="D12" s="24">
        <v>2024</v>
      </c>
      <c r="E12" s="25">
        <v>45524</v>
      </c>
      <c r="F12" s="30">
        <v>6265.68</v>
      </c>
      <c r="G12" s="30">
        <v>0</v>
      </c>
      <c r="H12" s="30"/>
      <c r="I12" s="30"/>
      <c r="J12" s="30"/>
      <c r="K12" s="30"/>
      <c r="L12" s="26" t="s">
        <v>7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s="18" customFormat="1" x14ac:dyDescent="0.25">
      <c r="A13" s="22">
        <v>10</v>
      </c>
      <c r="B13" s="23" t="s">
        <v>13</v>
      </c>
      <c r="C13" s="23" t="s">
        <v>12</v>
      </c>
      <c r="D13" s="24">
        <v>2024</v>
      </c>
      <c r="E13" s="25">
        <v>45530</v>
      </c>
      <c r="F13" s="30">
        <v>1100</v>
      </c>
      <c r="G13" s="30">
        <v>0</v>
      </c>
      <c r="H13" s="30"/>
      <c r="I13" s="30"/>
      <c r="J13" s="30"/>
      <c r="K13" s="30"/>
      <c r="L13" s="26" t="s">
        <v>17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s="18" customFormat="1" x14ac:dyDescent="0.25">
      <c r="A14" s="22">
        <v>11</v>
      </c>
      <c r="B14" s="23" t="s">
        <v>9</v>
      </c>
      <c r="C14" s="23" t="s">
        <v>8</v>
      </c>
      <c r="D14" s="24">
        <v>2024</v>
      </c>
      <c r="E14" s="25">
        <v>45534</v>
      </c>
      <c r="F14" s="30"/>
      <c r="G14" s="30"/>
      <c r="H14" s="30"/>
      <c r="I14" s="30"/>
      <c r="J14" s="30">
        <v>0</v>
      </c>
      <c r="K14" s="30">
        <v>10215.030000000001</v>
      </c>
      <c r="L14" s="26" t="s">
        <v>10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18" customFormat="1" x14ac:dyDescent="0.25">
      <c r="A15" s="22">
        <v>12</v>
      </c>
      <c r="B15" s="23" t="s">
        <v>9</v>
      </c>
      <c r="C15" s="23" t="s">
        <v>8</v>
      </c>
      <c r="D15" s="24">
        <v>2024</v>
      </c>
      <c r="E15" s="25">
        <v>45536</v>
      </c>
      <c r="F15" s="30"/>
      <c r="G15" s="30"/>
      <c r="H15" s="30"/>
      <c r="I15" s="30"/>
      <c r="J15" s="30">
        <v>0</v>
      </c>
      <c r="K15" s="30">
        <v>0</v>
      </c>
      <c r="L15" s="26" t="s">
        <v>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18" customFormat="1" x14ac:dyDescent="0.25">
      <c r="A16" s="22">
        <v>13</v>
      </c>
      <c r="B16" s="23" t="s">
        <v>13</v>
      </c>
      <c r="C16" s="23" t="s">
        <v>12</v>
      </c>
      <c r="D16" s="24">
        <v>2024</v>
      </c>
      <c r="E16" s="25">
        <v>45538</v>
      </c>
      <c r="F16" s="30">
        <v>750</v>
      </c>
      <c r="G16" s="30">
        <v>0</v>
      </c>
      <c r="H16" s="30"/>
      <c r="I16" s="30"/>
      <c r="J16" s="30"/>
      <c r="K16" s="30"/>
      <c r="L16" s="26" t="s">
        <v>17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18" customFormat="1" x14ac:dyDescent="0.25">
      <c r="A17" s="22">
        <v>14</v>
      </c>
      <c r="B17" s="23" t="s">
        <v>9</v>
      </c>
      <c r="C17" s="23" t="s">
        <v>8</v>
      </c>
      <c r="D17" s="24">
        <v>2024</v>
      </c>
      <c r="E17" s="25">
        <v>45539</v>
      </c>
      <c r="F17" s="30"/>
      <c r="G17" s="30"/>
      <c r="H17" s="30"/>
      <c r="I17" s="30"/>
      <c r="J17" s="30">
        <v>5833.93</v>
      </c>
      <c r="K17" s="30">
        <v>0</v>
      </c>
      <c r="L17" s="26" t="s">
        <v>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18" customFormat="1" x14ac:dyDescent="0.25">
      <c r="A18" s="22">
        <v>15</v>
      </c>
      <c r="B18" s="23" t="s">
        <v>9</v>
      </c>
      <c r="C18" s="23" t="s">
        <v>8</v>
      </c>
      <c r="D18" s="24">
        <v>2024</v>
      </c>
      <c r="E18" s="25">
        <v>45540</v>
      </c>
      <c r="F18" s="30"/>
      <c r="G18" s="30"/>
      <c r="H18" s="30"/>
      <c r="I18" s="30"/>
      <c r="J18" s="30">
        <v>0</v>
      </c>
      <c r="K18" s="30">
        <v>0</v>
      </c>
      <c r="L18" s="26" t="s">
        <v>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18" customFormat="1" x14ac:dyDescent="0.25">
      <c r="A19" s="22">
        <v>16</v>
      </c>
      <c r="B19" s="23" t="s">
        <v>13</v>
      </c>
      <c r="C19" s="23" t="s">
        <v>12</v>
      </c>
      <c r="D19" s="24">
        <v>2024</v>
      </c>
      <c r="E19" s="25">
        <v>45540</v>
      </c>
      <c r="F19" s="30">
        <v>950</v>
      </c>
      <c r="G19" s="30">
        <v>0</v>
      </c>
      <c r="H19" s="30"/>
      <c r="I19" s="30"/>
      <c r="J19" s="30"/>
      <c r="K19" s="30"/>
      <c r="L19" s="26" t="s">
        <v>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18" customFormat="1" x14ac:dyDescent="0.25">
      <c r="A20" s="22">
        <v>17</v>
      </c>
      <c r="B20" s="23" t="s">
        <v>9</v>
      </c>
      <c r="C20" s="23" t="s">
        <v>8</v>
      </c>
      <c r="D20" s="24">
        <v>2024</v>
      </c>
      <c r="E20" s="25">
        <v>45548</v>
      </c>
      <c r="F20" s="30"/>
      <c r="G20" s="30"/>
      <c r="H20" s="30"/>
      <c r="I20" s="30"/>
      <c r="J20" s="30">
        <v>0</v>
      </c>
      <c r="K20" s="30">
        <v>2420</v>
      </c>
      <c r="L20" s="26" t="s">
        <v>18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5">
      <c r="A21" s="22">
        <v>18</v>
      </c>
      <c r="B21" s="23" t="s">
        <v>9</v>
      </c>
      <c r="C21" s="23" t="s">
        <v>8</v>
      </c>
      <c r="D21" s="24">
        <v>2024</v>
      </c>
      <c r="E21" s="25">
        <v>45548</v>
      </c>
      <c r="F21" s="30"/>
      <c r="G21" s="30"/>
      <c r="H21" s="30"/>
      <c r="I21" s="30"/>
      <c r="J21" s="30">
        <v>0</v>
      </c>
      <c r="K21" s="30">
        <v>0</v>
      </c>
      <c r="L21" s="26" t="s">
        <v>7</v>
      </c>
    </row>
    <row r="22" spans="1:29" x14ac:dyDescent="0.25">
      <c r="A22" s="22">
        <v>19</v>
      </c>
      <c r="B22" s="23" t="s">
        <v>9</v>
      </c>
      <c r="C22" s="23" t="s">
        <v>8</v>
      </c>
      <c r="D22" s="24">
        <v>2024</v>
      </c>
      <c r="E22" s="25">
        <v>45548</v>
      </c>
      <c r="F22" s="30"/>
      <c r="G22" s="30"/>
      <c r="H22" s="30"/>
      <c r="I22" s="30"/>
      <c r="J22" s="30">
        <v>0</v>
      </c>
      <c r="K22" s="30">
        <v>2420</v>
      </c>
      <c r="L22" s="26" t="s">
        <v>18</v>
      </c>
    </row>
    <row r="23" spans="1:29" x14ac:dyDescent="0.25">
      <c r="A23" s="22">
        <v>20</v>
      </c>
      <c r="B23" s="23" t="s">
        <v>9</v>
      </c>
      <c r="C23" s="23" t="s">
        <v>8</v>
      </c>
      <c r="D23" s="24">
        <v>2024</v>
      </c>
      <c r="E23" s="25">
        <v>45549</v>
      </c>
      <c r="F23" s="30"/>
      <c r="G23" s="30"/>
      <c r="H23" s="30"/>
      <c r="I23" s="30"/>
      <c r="J23" s="30">
        <v>0</v>
      </c>
      <c r="K23" s="30">
        <v>853.53</v>
      </c>
      <c r="L23" s="26" t="s">
        <v>7</v>
      </c>
    </row>
    <row r="24" spans="1:29" x14ac:dyDescent="0.25">
      <c r="A24" s="22">
        <v>21</v>
      </c>
      <c r="B24" s="23" t="s">
        <v>9</v>
      </c>
      <c r="C24" s="23" t="s">
        <v>8</v>
      </c>
      <c r="D24" s="24">
        <v>2024</v>
      </c>
      <c r="E24" s="25">
        <v>45549</v>
      </c>
      <c r="F24" s="30"/>
      <c r="G24" s="30"/>
      <c r="H24" s="30"/>
      <c r="I24" s="30"/>
      <c r="J24" s="30">
        <v>0</v>
      </c>
      <c r="K24" s="30">
        <v>2420</v>
      </c>
      <c r="L24" s="26" t="s">
        <v>7</v>
      </c>
    </row>
    <row r="25" spans="1:29" x14ac:dyDescent="0.25">
      <c r="A25" s="22">
        <v>22</v>
      </c>
      <c r="B25" s="23" t="s">
        <v>9</v>
      </c>
      <c r="C25" s="23" t="s">
        <v>8</v>
      </c>
      <c r="D25" s="24">
        <v>2024</v>
      </c>
      <c r="E25" s="25">
        <v>45549</v>
      </c>
      <c r="F25" s="30"/>
      <c r="G25" s="30"/>
      <c r="H25" s="30"/>
      <c r="I25" s="30"/>
      <c r="J25" s="30">
        <v>0</v>
      </c>
      <c r="K25" s="30">
        <v>2420</v>
      </c>
      <c r="L25" s="26" t="s">
        <v>10</v>
      </c>
    </row>
    <row r="26" spans="1:29" s="18" customFormat="1" x14ac:dyDescent="0.25">
      <c r="A26" s="22">
        <v>23</v>
      </c>
      <c r="B26" s="23" t="s">
        <v>9</v>
      </c>
      <c r="C26" s="23" t="s">
        <v>8</v>
      </c>
      <c r="D26" s="24">
        <v>2024</v>
      </c>
      <c r="E26" s="25">
        <v>45549</v>
      </c>
      <c r="F26" s="30"/>
      <c r="G26" s="30"/>
      <c r="H26" s="30"/>
      <c r="I26" s="30"/>
      <c r="J26" s="30">
        <v>0</v>
      </c>
      <c r="K26" s="30">
        <v>2420</v>
      </c>
      <c r="L26" s="26" t="s">
        <v>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30" x14ac:dyDescent="0.25">
      <c r="A27" s="22">
        <v>24</v>
      </c>
      <c r="B27" s="23" t="s">
        <v>9</v>
      </c>
      <c r="C27" s="23" t="s">
        <v>8</v>
      </c>
      <c r="D27" s="24">
        <v>2024</v>
      </c>
      <c r="E27" s="25">
        <v>45549</v>
      </c>
      <c r="F27" s="30"/>
      <c r="G27" s="30"/>
      <c r="H27" s="30"/>
      <c r="I27" s="30"/>
      <c r="J27" s="30">
        <v>0</v>
      </c>
      <c r="K27" s="30">
        <v>2420</v>
      </c>
      <c r="L27" s="26" t="s">
        <v>7</v>
      </c>
    </row>
    <row r="28" spans="1:29" x14ac:dyDescent="0.25">
      <c r="A28" s="22">
        <v>25</v>
      </c>
      <c r="B28" s="23" t="s">
        <v>13</v>
      </c>
      <c r="C28" s="23" t="s">
        <v>14</v>
      </c>
      <c r="D28" s="24">
        <v>2024</v>
      </c>
      <c r="E28" s="25">
        <v>45549</v>
      </c>
      <c r="F28" s="30">
        <v>0</v>
      </c>
      <c r="G28" s="30">
        <v>11870</v>
      </c>
      <c r="H28" s="30"/>
      <c r="I28" s="30"/>
      <c r="J28" s="30"/>
      <c r="K28" s="30"/>
      <c r="L28" s="26" t="s">
        <v>19</v>
      </c>
    </row>
    <row r="29" spans="1:29" ht="30" x14ac:dyDescent="0.25">
      <c r="A29" s="22">
        <v>26</v>
      </c>
      <c r="B29" s="23" t="s">
        <v>13</v>
      </c>
      <c r="C29" s="23" t="s">
        <v>14</v>
      </c>
      <c r="D29" s="24">
        <v>2024</v>
      </c>
      <c r="E29" s="25">
        <v>45551</v>
      </c>
      <c r="F29" s="30"/>
      <c r="G29" s="30"/>
      <c r="H29" s="30">
        <v>0</v>
      </c>
      <c r="I29" s="30">
        <v>11870</v>
      </c>
      <c r="J29" s="30"/>
      <c r="K29" s="30"/>
      <c r="L29" s="26" t="s">
        <v>20</v>
      </c>
    </row>
    <row r="30" spans="1:29" x14ac:dyDescent="0.25">
      <c r="A30" s="22">
        <v>27</v>
      </c>
      <c r="B30" s="23" t="s">
        <v>13</v>
      </c>
      <c r="C30" s="23" t="s">
        <v>14</v>
      </c>
      <c r="D30" s="24">
        <v>2024</v>
      </c>
      <c r="E30" s="25">
        <v>45551</v>
      </c>
      <c r="F30" s="30"/>
      <c r="G30" s="30"/>
      <c r="H30" s="30">
        <v>0</v>
      </c>
      <c r="I30" s="30">
        <v>11870</v>
      </c>
      <c r="J30" s="30"/>
      <c r="K30" s="30"/>
      <c r="L30" s="26" t="s">
        <v>20</v>
      </c>
    </row>
    <row r="31" spans="1:29" s="18" customFormat="1" x14ac:dyDescent="0.25">
      <c r="A31" s="22">
        <v>28</v>
      </c>
      <c r="B31" s="23" t="s">
        <v>13</v>
      </c>
      <c r="C31" s="23" t="s">
        <v>14</v>
      </c>
      <c r="D31" s="24">
        <v>2024</v>
      </c>
      <c r="E31" s="25">
        <v>45551</v>
      </c>
      <c r="F31" s="30">
        <v>4552.01</v>
      </c>
      <c r="G31" s="30">
        <v>0</v>
      </c>
      <c r="H31" s="30"/>
      <c r="I31" s="30"/>
      <c r="J31" s="30"/>
      <c r="K31" s="30"/>
      <c r="L31" s="26" t="s">
        <v>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x14ac:dyDescent="0.25">
      <c r="A32" s="22">
        <v>29</v>
      </c>
      <c r="B32" s="23" t="s">
        <v>13</v>
      </c>
      <c r="C32" s="23" t="s">
        <v>14</v>
      </c>
      <c r="D32" s="24">
        <v>2024</v>
      </c>
      <c r="E32" s="25">
        <v>45551</v>
      </c>
      <c r="F32" s="30">
        <v>0</v>
      </c>
      <c r="G32" s="30">
        <v>11870</v>
      </c>
      <c r="H32" s="30"/>
      <c r="I32" s="30"/>
      <c r="J32" s="30"/>
      <c r="K32" s="30"/>
      <c r="L32" s="26" t="s">
        <v>7</v>
      </c>
    </row>
    <row r="33" spans="1:29" s="18" customFormat="1" x14ac:dyDescent="0.25">
      <c r="A33" s="22">
        <v>30</v>
      </c>
      <c r="B33" s="23" t="s">
        <v>13</v>
      </c>
      <c r="C33" s="23" t="s">
        <v>14</v>
      </c>
      <c r="D33" s="24">
        <v>2024</v>
      </c>
      <c r="E33" s="25">
        <v>45551</v>
      </c>
      <c r="F33" s="30"/>
      <c r="G33" s="30"/>
      <c r="H33" s="30">
        <v>0</v>
      </c>
      <c r="I33" s="30">
        <v>11870</v>
      </c>
      <c r="J33" s="30"/>
      <c r="K33" s="30"/>
      <c r="L33" s="26" t="s">
        <v>20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x14ac:dyDescent="0.25">
      <c r="A34" s="22">
        <v>31</v>
      </c>
      <c r="B34" s="23" t="s">
        <v>13</v>
      </c>
      <c r="C34" s="23" t="s">
        <v>14</v>
      </c>
      <c r="D34" s="24">
        <v>2024</v>
      </c>
      <c r="E34" s="25">
        <v>45552</v>
      </c>
      <c r="F34" s="30"/>
      <c r="G34" s="30"/>
      <c r="H34" s="30">
        <v>0</v>
      </c>
      <c r="I34" s="30">
        <v>11870</v>
      </c>
      <c r="J34" s="30"/>
      <c r="K34" s="30"/>
      <c r="L34" s="26" t="s">
        <v>20</v>
      </c>
    </row>
    <row r="35" spans="1:29" x14ac:dyDescent="0.25">
      <c r="A35" s="22">
        <v>32</v>
      </c>
      <c r="B35" s="23" t="s">
        <v>13</v>
      </c>
      <c r="C35" s="23" t="s">
        <v>14</v>
      </c>
      <c r="D35" s="24">
        <v>2024</v>
      </c>
      <c r="E35" s="25">
        <v>45552</v>
      </c>
      <c r="F35" s="30"/>
      <c r="G35" s="30"/>
      <c r="H35" s="30">
        <v>3000</v>
      </c>
      <c r="I35" s="30">
        <v>0</v>
      </c>
      <c r="J35" s="30"/>
      <c r="K35" s="30"/>
      <c r="L35" s="26" t="s">
        <v>20</v>
      </c>
    </row>
    <row r="36" spans="1:29" s="18" customFormat="1" x14ac:dyDescent="0.25">
      <c r="A36" s="22">
        <v>33</v>
      </c>
      <c r="B36" s="23" t="s">
        <v>13</v>
      </c>
      <c r="C36" s="23" t="s">
        <v>14</v>
      </c>
      <c r="D36" s="24">
        <v>2024</v>
      </c>
      <c r="E36" s="25">
        <v>45552</v>
      </c>
      <c r="F36" s="30">
        <v>0</v>
      </c>
      <c r="G36" s="30">
        <v>11870</v>
      </c>
      <c r="H36" s="30"/>
      <c r="I36" s="30"/>
      <c r="J36" s="30"/>
      <c r="K36" s="30"/>
      <c r="L36" s="26" t="s">
        <v>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18" customFormat="1" x14ac:dyDescent="0.25">
      <c r="A37" s="22">
        <v>34</v>
      </c>
      <c r="B37" s="23" t="s">
        <v>13</v>
      </c>
      <c r="C37" s="23" t="s">
        <v>14</v>
      </c>
      <c r="D37" s="24">
        <v>2024</v>
      </c>
      <c r="E37" s="25">
        <v>45552</v>
      </c>
      <c r="F37" s="30"/>
      <c r="G37" s="30"/>
      <c r="H37" s="30">
        <v>8000</v>
      </c>
      <c r="I37" s="30">
        <v>0</v>
      </c>
      <c r="J37" s="30"/>
      <c r="K37" s="30"/>
      <c r="L37" s="26" t="s">
        <v>20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5">
      <c r="A38" s="22">
        <v>35</v>
      </c>
      <c r="B38" s="23" t="s">
        <v>13</v>
      </c>
      <c r="C38" s="23" t="s">
        <v>14</v>
      </c>
      <c r="D38" s="24">
        <v>2024</v>
      </c>
      <c r="E38" s="25">
        <v>45552</v>
      </c>
      <c r="F38" s="30"/>
      <c r="G38" s="30"/>
      <c r="H38" s="30">
        <v>8000</v>
      </c>
      <c r="I38" s="30">
        <v>0</v>
      </c>
      <c r="J38" s="30"/>
      <c r="K38" s="30"/>
      <c r="L38" s="26" t="s">
        <v>20</v>
      </c>
    </row>
    <row r="39" spans="1:29" ht="45" x14ac:dyDescent="0.25">
      <c r="A39" s="22">
        <v>36</v>
      </c>
      <c r="B39" s="23" t="s">
        <v>13</v>
      </c>
      <c r="C39" s="23" t="s">
        <v>14</v>
      </c>
      <c r="D39" s="24">
        <v>2024</v>
      </c>
      <c r="E39" s="25">
        <v>45552</v>
      </c>
      <c r="F39" s="30"/>
      <c r="G39" s="30"/>
      <c r="H39" s="30">
        <v>0</v>
      </c>
      <c r="I39" s="30">
        <v>11870</v>
      </c>
      <c r="J39" s="30"/>
      <c r="K39" s="30"/>
      <c r="L39" s="26" t="s">
        <v>20</v>
      </c>
    </row>
    <row r="40" spans="1:29" x14ac:dyDescent="0.25">
      <c r="A40" s="22">
        <v>37</v>
      </c>
      <c r="B40" s="23" t="s">
        <v>9</v>
      </c>
      <c r="C40" s="23" t="s">
        <v>8</v>
      </c>
      <c r="D40" s="24">
        <v>2024</v>
      </c>
      <c r="E40" s="25">
        <v>45554</v>
      </c>
      <c r="F40" s="30"/>
      <c r="G40" s="30"/>
      <c r="H40" s="30"/>
      <c r="I40" s="30"/>
      <c r="J40" s="30">
        <v>0</v>
      </c>
      <c r="K40" s="30">
        <v>2420</v>
      </c>
      <c r="L40" s="26" t="s">
        <v>10</v>
      </c>
    </row>
    <row r="41" spans="1:29" s="18" customFormat="1" x14ac:dyDescent="0.25">
      <c r="A41" s="22">
        <v>38</v>
      </c>
      <c r="B41" s="23" t="s">
        <v>9</v>
      </c>
      <c r="C41" s="23" t="s">
        <v>8</v>
      </c>
      <c r="D41" s="24">
        <v>2024</v>
      </c>
      <c r="E41" s="25">
        <v>45558</v>
      </c>
      <c r="F41" s="30"/>
      <c r="G41" s="30"/>
      <c r="H41" s="30"/>
      <c r="I41" s="30"/>
      <c r="J41" s="30">
        <v>0</v>
      </c>
      <c r="K41" s="30">
        <v>2797.38</v>
      </c>
      <c r="L41" s="26" t="s">
        <v>18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s="18" customFormat="1" x14ac:dyDescent="0.25">
      <c r="A42" s="22">
        <v>39</v>
      </c>
      <c r="B42" s="23" t="s">
        <v>9</v>
      </c>
      <c r="C42" s="23" t="s">
        <v>8</v>
      </c>
      <c r="D42" s="24">
        <v>2024</v>
      </c>
      <c r="E42" s="25">
        <v>45566</v>
      </c>
      <c r="F42" s="30"/>
      <c r="G42" s="30"/>
      <c r="H42" s="30"/>
      <c r="I42" s="30"/>
      <c r="J42" s="30">
        <v>0</v>
      </c>
      <c r="K42" s="30">
        <v>1132.92</v>
      </c>
      <c r="L42" s="26" t="s">
        <v>7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s="18" customFormat="1" x14ac:dyDescent="0.25">
      <c r="A43" s="22">
        <v>40</v>
      </c>
      <c r="B43" s="23" t="s">
        <v>9</v>
      </c>
      <c r="C43" s="23" t="s">
        <v>8</v>
      </c>
      <c r="D43" s="24">
        <v>2024</v>
      </c>
      <c r="E43" s="25">
        <v>45570</v>
      </c>
      <c r="F43" s="30"/>
      <c r="G43" s="30"/>
      <c r="H43" s="30"/>
      <c r="I43" s="30"/>
      <c r="J43" s="30">
        <v>0</v>
      </c>
      <c r="K43" s="30">
        <v>2420</v>
      </c>
      <c r="L43" s="26" t="s">
        <v>10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x14ac:dyDescent="0.25">
      <c r="A44" s="22">
        <v>41</v>
      </c>
      <c r="B44" s="23" t="s">
        <v>9</v>
      </c>
      <c r="C44" s="23" t="s">
        <v>8</v>
      </c>
      <c r="D44" s="24">
        <v>2024</v>
      </c>
      <c r="E44" s="25">
        <v>45572</v>
      </c>
      <c r="F44" s="30"/>
      <c r="G44" s="30"/>
      <c r="H44" s="30"/>
      <c r="I44" s="30"/>
      <c r="J44" s="30">
        <v>0</v>
      </c>
      <c r="K44" s="30">
        <v>2420</v>
      </c>
      <c r="L44" s="26" t="s">
        <v>10</v>
      </c>
    </row>
    <row r="45" spans="1:29" x14ac:dyDescent="0.25">
      <c r="A45" s="22">
        <v>42</v>
      </c>
      <c r="B45" s="23" t="s">
        <v>9</v>
      </c>
      <c r="C45" s="23" t="s">
        <v>8</v>
      </c>
      <c r="D45" s="24">
        <v>2024</v>
      </c>
      <c r="E45" s="25">
        <v>45578</v>
      </c>
      <c r="F45" s="30"/>
      <c r="G45" s="30"/>
      <c r="H45" s="30"/>
      <c r="I45" s="30"/>
      <c r="J45" s="30">
        <v>0</v>
      </c>
      <c r="K45" s="30">
        <v>2420</v>
      </c>
      <c r="L45" s="26" t="s">
        <v>10</v>
      </c>
    </row>
    <row r="46" spans="1:29" x14ac:dyDescent="0.25">
      <c r="A46" s="33" t="s">
        <v>33</v>
      </c>
      <c r="B46" s="34"/>
      <c r="C46" s="34"/>
      <c r="D46" s="35"/>
      <c r="E46" s="41">
        <f>SUBTOTAL(103,Tabela1[Data szkody])</f>
        <v>42</v>
      </c>
      <c r="F46" s="36">
        <f>SUBTOTAL(109,Tabela1[Wypłacone odszkodowania  majątek])</f>
        <v>14567.69</v>
      </c>
      <c r="G46" s="36">
        <f>SUBTOTAL(109,Tabela1[Rezerwy majątek])</f>
        <v>56871.58</v>
      </c>
      <c r="H46" s="36">
        <f>SUBTOTAL(109,Tabela1[Wypłacone odszkodowania  majątek powódź])</f>
        <v>19000</v>
      </c>
      <c r="I46" s="36">
        <f>SUBTOTAL(109,Tabela1[[Rezerwy majątek Powódź ]])</f>
        <v>59350</v>
      </c>
      <c r="J46" s="36">
        <f>SUBTOTAL(109,Tabela1[Wypłacone odszkodowania  OC])</f>
        <v>5833.93</v>
      </c>
      <c r="K46" s="36">
        <f>SUBTOTAL(109,Tabela1[[Rezerwy OC ]])</f>
        <v>69815.62</v>
      </c>
      <c r="L46" s="3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szkód - podsumowani</vt:lpstr>
      <vt:lpstr>szczegółowe 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Krakowski</dc:creator>
  <cp:lastModifiedBy>Przemysław Burdach</cp:lastModifiedBy>
  <dcterms:created xsi:type="dcterms:W3CDTF">2024-10-16T10:29:36Z</dcterms:created>
  <dcterms:modified xsi:type="dcterms:W3CDTF">2024-11-05T10:56:57Z</dcterms:modified>
</cp:coreProperties>
</file>