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D:\SMP POZNAŃ\"/>
    </mc:Choice>
  </mc:AlternateContent>
  <xr:revisionPtr revIDLastSave="0" documentId="13_ncr:1_{6DDEF342-E286-426C-90AC-6735B034296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Arkusz1" sheetId="2" r:id="rId2"/>
  </sheets>
  <definedNames>
    <definedName name="_xlnm._FilterDatabase" localSheetId="0" hidden="1">Sheet1!$A$3:$BL$227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248" i="1" l="1"/>
  <c r="J248" i="1"/>
  <c r="I248" i="1"/>
  <c r="H248" i="1"/>
  <c r="G248" i="1"/>
  <c r="F248" i="1"/>
  <c r="E248" i="1"/>
  <c r="G247" i="1"/>
  <c r="G246" i="1"/>
  <c r="G245" i="1"/>
  <c r="G244" i="1"/>
  <c r="G243" i="1"/>
  <c r="G242" i="1"/>
  <c r="G241" i="1"/>
  <c r="J240" i="1"/>
  <c r="J239" i="1"/>
  <c r="J238" i="1"/>
  <c r="J237" i="1"/>
  <c r="J236" i="1"/>
  <c r="J235" i="1"/>
  <c r="J234" i="1"/>
  <c r="J233" i="1"/>
  <c r="G240" i="1"/>
  <c r="G239" i="1"/>
  <c r="G238" i="1"/>
  <c r="G237" i="1"/>
  <c r="G236" i="1"/>
  <c r="G235" i="1"/>
  <c r="G234" i="1"/>
  <c r="G233" i="1"/>
  <c r="J232" i="1"/>
  <c r="J231" i="1"/>
  <c r="G232" i="1"/>
  <c r="G231" i="1"/>
  <c r="R227" i="1" l="1"/>
  <c r="AP227" i="1" l="1"/>
  <c r="AQ105" i="1"/>
  <c r="AR105" i="1" s="1"/>
  <c r="AQ162" i="1"/>
  <c r="AR162" i="1" s="1"/>
  <c r="AQ161" i="1"/>
  <c r="AR161" i="1" s="1"/>
  <c r="AQ160" i="1"/>
  <c r="AR160" i="1" s="1"/>
  <c r="AQ159" i="1"/>
  <c r="AR159" i="1" s="1"/>
  <c r="AQ158" i="1"/>
  <c r="AR158" i="1" s="1"/>
  <c r="AQ157" i="1"/>
  <c r="AR157" i="1" s="1"/>
  <c r="AQ156" i="1"/>
  <c r="AR156" i="1" s="1"/>
  <c r="AQ155" i="1"/>
  <c r="AR155" i="1" s="1"/>
  <c r="AQ154" i="1"/>
  <c r="AR154" i="1" s="1"/>
  <c r="AQ153" i="1"/>
  <c r="AR153" i="1" s="1"/>
  <c r="AQ152" i="1"/>
  <c r="AR152" i="1" s="1"/>
  <c r="AQ151" i="1"/>
  <c r="AR151" i="1" s="1"/>
  <c r="AQ150" i="1"/>
  <c r="AR150" i="1" s="1"/>
  <c r="AQ149" i="1"/>
  <c r="AR149" i="1" s="1"/>
  <c r="AQ148" i="1"/>
  <c r="AR148" i="1" s="1"/>
  <c r="AQ147" i="1"/>
  <c r="AR147" i="1" s="1"/>
  <c r="AQ146" i="1"/>
  <c r="AR146" i="1" s="1"/>
  <c r="AQ145" i="1"/>
  <c r="AR145" i="1" s="1"/>
  <c r="AQ144" i="1"/>
  <c r="AR144" i="1" s="1"/>
  <c r="AQ143" i="1"/>
  <c r="AR143" i="1" s="1"/>
  <c r="AQ142" i="1"/>
  <c r="AR142" i="1" s="1"/>
  <c r="AQ141" i="1"/>
  <c r="AR141" i="1" s="1"/>
  <c r="AQ140" i="1"/>
  <c r="AR140" i="1" s="1"/>
  <c r="AQ139" i="1"/>
  <c r="AR139" i="1" s="1"/>
  <c r="AQ138" i="1"/>
  <c r="AR138" i="1" s="1"/>
  <c r="AQ137" i="1"/>
  <c r="AR137" i="1" s="1"/>
  <c r="AQ136" i="1"/>
  <c r="AR136" i="1" s="1"/>
  <c r="AQ135" i="1"/>
  <c r="AR135" i="1" s="1"/>
  <c r="AQ134" i="1"/>
  <c r="AR134" i="1" s="1"/>
  <c r="AQ133" i="1"/>
  <c r="AR133" i="1" s="1"/>
  <c r="AQ132" i="1"/>
  <c r="AR132" i="1" s="1"/>
  <c r="AQ131" i="1"/>
  <c r="AR131" i="1" s="1"/>
  <c r="AQ130" i="1"/>
  <c r="AR130" i="1" s="1"/>
  <c r="AQ129" i="1"/>
  <c r="AR129" i="1" s="1"/>
  <c r="AQ128" i="1"/>
  <c r="AR128" i="1" s="1"/>
  <c r="AQ127" i="1"/>
  <c r="AR127" i="1" s="1"/>
  <c r="AQ126" i="1"/>
  <c r="AR126" i="1" s="1"/>
  <c r="AQ125" i="1"/>
  <c r="AR125" i="1" s="1"/>
  <c r="AQ124" i="1"/>
  <c r="AR124" i="1" s="1"/>
  <c r="AQ123" i="1"/>
  <c r="AR123" i="1" s="1"/>
  <c r="AQ122" i="1"/>
  <c r="AR122" i="1" s="1"/>
  <c r="AQ121" i="1"/>
  <c r="AR121" i="1" s="1"/>
  <c r="AQ120" i="1"/>
  <c r="AR120" i="1" s="1"/>
  <c r="AQ119" i="1"/>
  <c r="AR119" i="1" s="1"/>
  <c r="AQ118" i="1"/>
  <c r="AR118" i="1" s="1"/>
  <c r="AQ117" i="1"/>
  <c r="AR117" i="1" s="1"/>
  <c r="AQ116" i="1"/>
  <c r="AR116" i="1" s="1"/>
  <c r="AQ115" i="1"/>
  <c r="AR115" i="1" s="1"/>
  <c r="AQ114" i="1"/>
  <c r="AR114" i="1" s="1"/>
  <c r="AQ113" i="1"/>
  <c r="AR113" i="1" s="1"/>
  <c r="AQ112" i="1"/>
  <c r="AR112" i="1" s="1"/>
  <c r="AQ111" i="1"/>
  <c r="AR111" i="1" s="1"/>
  <c r="AQ110" i="1"/>
  <c r="AR110" i="1" s="1"/>
  <c r="AQ109" i="1"/>
  <c r="AR109" i="1" s="1"/>
  <c r="AQ108" i="1"/>
  <c r="AR108" i="1" s="1"/>
  <c r="AQ107" i="1"/>
  <c r="AR107" i="1" s="1"/>
  <c r="AQ106" i="1"/>
  <c r="AR106" i="1" s="1"/>
  <c r="AQ104" i="1"/>
  <c r="AR104" i="1" s="1"/>
  <c r="AQ103" i="1"/>
  <c r="AR103" i="1" s="1"/>
  <c r="AQ102" i="1"/>
  <c r="AR102" i="1" s="1"/>
  <c r="AQ101" i="1"/>
  <c r="AR101" i="1" s="1"/>
  <c r="AQ100" i="1"/>
  <c r="AR100" i="1" s="1"/>
  <c r="AQ99" i="1"/>
  <c r="AR99" i="1" s="1"/>
  <c r="AQ98" i="1"/>
  <c r="AR98" i="1" s="1"/>
  <c r="AQ97" i="1"/>
  <c r="AR97" i="1" s="1"/>
  <c r="AQ96" i="1"/>
  <c r="AR96" i="1" s="1"/>
  <c r="AQ95" i="1"/>
  <c r="AR95" i="1" s="1"/>
  <c r="AQ94" i="1"/>
  <c r="AR94" i="1" s="1"/>
  <c r="AQ93" i="1"/>
  <c r="AR93" i="1" s="1"/>
  <c r="AQ92" i="1"/>
  <c r="AR92" i="1" s="1"/>
  <c r="AQ91" i="1"/>
  <c r="AR91" i="1" s="1"/>
  <c r="AQ90" i="1"/>
  <c r="AR90" i="1" s="1"/>
  <c r="AQ89" i="1"/>
  <c r="AR89" i="1" s="1"/>
  <c r="AQ88" i="1"/>
  <c r="AR88" i="1" s="1"/>
  <c r="AQ87" i="1"/>
  <c r="AR87" i="1" s="1"/>
  <c r="AQ86" i="1"/>
  <c r="AR86" i="1" s="1"/>
  <c r="AQ85" i="1"/>
  <c r="AR85" i="1" s="1"/>
  <c r="AQ84" i="1"/>
  <c r="AR84" i="1" s="1"/>
  <c r="AQ83" i="1"/>
  <c r="AR83" i="1" s="1"/>
  <c r="AQ82" i="1"/>
  <c r="AR82" i="1" s="1"/>
  <c r="AQ81" i="1"/>
  <c r="AR81" i="1" s="1"/>
  <c r="AQ80" i="1"/>
  <c r="AR80" i="1" s="1"/>
  <c r="AQ79" i="1"/>
  <c r="AR79" i="1" s="1"/>
  <c r="AQ78" i="1"/>
  <c r="AR78" i="1" s="1"/>
  <c r="AQ77" i="1"/>
  <c r="AR77" i="1" s="1"/>
  <c r="AQ76" i="1"/>
  <c r="AR76" i="1" s="1"/>
  <c r="AQ75" i="1"/>
  <c r="AR75" i="1" s="1"/>
  <c r="AQ74" i="1"/>
  <c r="AR74" i="1" s="1"/>
  <c r="AQ73" i="1"/>
  <c r="AR73" i="1" s="1"/>
  <c r="AQ72" i="1"/>
  <c r="AR72" i="1" s="1"/>
  <c r="AQ71" i="1"/>
  <c r="AR71" i="1" s="1"/>
  <c r="AQ70" i="1"/>
  <c r="AR70" i="1" s="1"/>
  <c r="AQ69" i="1"/>
  <c r="AR69" i="1" s="1"/>
  <c r="AQ68" i="1"/>
  <c r="AR68" i="1" s="1"/>
  <c r="AQ67" i="1"/>
  <c r="AR67" i="1" s="1"/>
  <c r="AQ66" i="1"/>
  <c r="AR66" i="1" s="1"/>
  <c r="AQ65" i="1"/>
  <c r="AR65" i="1" s="1"/>
  <c r="AQ64" i="1"/>
  <c r="AR64" i="1" s="1"/>
  <c r="AQ63" i="1"/>
  <c r="AR63" i="1" s="1"/>
  <c r="AQ62" i="1"/>
  <c r="AR62" i="1" s="1"/>
  <c r="AQ61" i="1"/>
  <c r="AR61" i="1" s="1"/>
  <c r="AQ60" i="1"/>
  <c r="AR60" i="1" s="1"/>
  <c r="AQ59" i="1"/>
  <c r="AR59" i="1" s="1"/>
  <c r="AQ58" i="1"/>
  <c r="AR58" i="1" s="1"/>
  <c r="AQ57" i="1"/>
  <c r="AR57" i="1" s="1"/>
  <c r="AQ56" i="1"/>
  <c r="AR56" i="1" s="1"/>
  <c r="AQ55" i="1"/>
  <c r="AR55" i="1" s="1"/>
  <c r="AQ54" i="1"/>
  <c r="AR54" i="1" s="1"/>
  <c r="AQ53" i="1"/>
  <c r="AR53" i="1" s="1"/>
  <c r="AQ52" i="1"/>
  <c r="AR52" i="1" s="1"/>
  <c r="AQ51" i="1"/>
  <c r="AR51" i="1" s="1"/>
  <c r="AQ50" i="1"/>
  <c r="AR50" i="1" s="1"/>
  <c r="AQ49" i="1"/>
  <c r="AR49" i="1" s="1"/>
  <c r="AQ48" i="1"/>
  <c r="AR48" i="1" s="1"/>
  <c r="AQ47" i="1"/>
  <c r="AR47" i="1" s="1"/>
  <c r="AQ46" i="1"/>
  <c r="AR46" i="1" s="1"/>
  <c r="AQ45" i="1"/>
  <c r="AR45" i="1" s="1"/>
  <c r="AQ44" i="1"/>
  <c r="AR44" i="1" s="1"/>
  <c r="AQ43" i="1"/>
  <c r="AR43" i="1" s="1"/>
  <c r="AQ42" i="1"/>
  <c r="AR42" i="1" s="1"/>
  <c r="AQ41" i="1"/>
  <c r="AR41" i="1" s="1"/>
  <c r="AQ40" i="1"/>
  <c r="AR40" i="1" s="1"/>
  <c r="AQ39" i="1"/>
  <c r="AR39" i="1" s="1"/>
  <c r="AQ38" i="1"/>
  <c r="AR38" i="1" s="1"/>
  <c r="AQ37" i="1"/>
  <c r="AR37" i="1" s="1"/>
  <c r="AQ36" i="1"/>
  <c r="AS36" i="1" s="1"/>
  <c r="AQ35" i="1"/>
  <c r="AR35" i="1" s="1"/>
  <c r="AQ34" i="1"/>
  <c r="AR34" i="1" s="1"/>
  <c r="AQ33" i="1"/>
  <c r="AR33" i="1" s="1"/>
  <c r="AQ32" i="1"/>
  <c r="AR32" i="1" s="1"/>
  <c r="AQ31" i="1"/>
  <c r="AR31" i="1" s="1"/>
  <c r="AQ30" i="1"/>
  <c r="AR30" i="1" s="1"/>
  <c r="AQ29" i="1"/>
  <c r="AR29" i="1" s="1"/>
  <c r="AQ28" i="1"/>
  <c r="AR28" i="1" s="1"/>
  <c r="AQ27" i="1"/>
  <c r="AR27" i="1" s="1"/>
  <c r="AQ26" i="1"/>
  <c r="AR26" i="1" s="1"/>
  <c r="AQ25" i="1"/>
  <c r="AR25" i="1" s="1"/>
  <c r="AQ24" i="1"/>
  <c r="AR24" i="1" s="1"/>
  <c r="AQ23" i="1"/>
  <c r="AR23" i="1" s="1"/>
  <c r="AQ22" i="1"/>
  <c r="AR22" i="1" s="1"/>
  <c r="AQ21" i="1"/>
  <c r="AR21" i="1" s="1"/>
  <c r="AQ20" i="1"/>
  <c r="AR20" i="1" s="1"/>
  <c r="AQ19" i="1"/>
  <c r="AR19" i="1" s="1"/>
  <c r="AQ18" i="1"/>
  <c r="AR18" i="1" s="1"/>
  <c r="AQ17" i="1"/>
  <c r="AR17" i="1" s="1"/>
  <c r="AQ16" i="1"/>
  <c r="AR16" i="1" s="1"/>
  <c r="AQ15" i="1"/>
  <c r="AR15" i="1" s="1"/>
  <c r="AQ14" i="1"/>
  <c r="AR14" i="1" s="1"/>
  <c r="AQ13" i="1"/>
  <c r="AR13" i="1" s="1"/>
  <c r="AQ12" i="1"/>
  <c r="AR12" i="1" s="1"/>
  <c r="AQ11" i="1"/>
  <c r="AR11" i="1" s="1"/>
  <c r="AQ10" i="1"/>
  <c r="AR10" i="1" s="1"/>
  <c r="AQ9" i="1"/>
  <c r="AR9" i="1" s="1"/>
  <c r="AQ8" i="1"/>
  <c r="AR8" i="1" s="1"/>
  <c r="AQ7" i="1"/>
  <c r="AR7" i="1" s="1"/>
  <c r="AQ6" i="1"/>
  <c r="AR6" i="1" s="1"/>
  <c r="AQ5" i="1"/>
  <c r="AR5" i="1" s="1"/>
  <c r="AQ4" i="1"/>
  <c r="AR4" i="1" s="1"/>
  <c r="AQ193" i="1"/>
  <c r="AR193" i="1" s="1"/>
  <c r="AQ192" i="1"/>
  <c r="AR192" i="1" s="1"/>
  <c r="AQ191" i="1"/>
  <c r="AR191" i="1" s="1"/>
  <c r="AQ190" i="1"/>
  <c r="AR190" i="1" s="1"/>
  <c r="AQ189" i="1"/>
  <c r="AR189" i="1" s="1"/>
  <c r="AQ188" i="1"/>
  <c r="AR188" i="1" s="1"/>
  <c r="AQ187" i="1"/>
  <c r="AR187" i="1" s="1"/>
  <c r="AQ186" i="1"/>
  <c r="AR186" i="1" s="1"/>
  <c r="AQ185" i="1"/>
  <c r="AR185" i="1" s="1"/>
  <c r="AQ184" i="1"/>
  <c r="AR184" i="1" s="1"/>
  <c r="AQ183" i="1"/>
  <c r="AR183" i="1" s="1"/>
  <c r="AQ182" i="1"/>
  <c r="AR182" i="1" s="1"/>
  <c r="AQ181" i="1"/>
  <c r="AR181" i="1" s="1"/>
  <c r="AQ180" i="1"/>
  <c r="AR180" i="1" s="1"/>
  <c r="AQ179" i="1"/>
  <c r="AR179" i="1" s="1"/>
  <c r="AQ178" i="1"/>
  <c r="AR178" i="1" s="1"/>
  <c r="AQ177" i="1"/>
  <c r="AR177" i="1" s="1"/>
  <c r="AQ176" i="1"/>
  <c r="AR176" i="1" s="1"/>
  <c r="AQ175" i="1"/>
  <c r="AR175" i="1" s="1"/>
  <c r="AQ174" i="1"/>
  <c r="AR174" i="1" s="1"/>
  <c r="AQ173" i="1"/>
  <c r="AR173" i="1" s="1"/>
  <c r="AQ172" i="1"/>
  <c r="AR172" i="1" s="1"/>
  <c r="AQ171" i="1"/>
  <c r="AR171" i="1" s="1"/>
  <c r="AQ170" i="1"/>
  <c r="AR170" i="1" s="1"/>
  <c r="AQ169" i="1"/>
  <c r="AR169" i="1" s="1"/>
  <c r="AQ168" i="1"/>
  <c r="AR168" i="1" s="1"/>
  <c r="AQ167" i="1"/>
  <c r="AR167" i="1" s="1"/>
  <c r="AQ166" i="1"/>
  <c r="AR166" i="1" s="1"/>
  <c r="AQ165" i="1"/>
  <c r="AR165" i="1" s="1"/>
  <c r="AQ164" i="1"/>
  <c r="AR164" i="1" s="1"/>
  <c r="AQ163" i="1"/>
  <c r="AR163" i="1" s="1"/>
  <c r="AQ226" i="1"/>
  <c r="AR226" i="1" s="1"/>
  <c r="AQ225" i="1"/>
  <c r="AR225" i="1" s="1"/>
  <c r="AQ224" i="1"/>
  <c r="AR224" i="1" s="1"/>
  <c r="AQ223" i="1"/>
  <c r="AR223" i="1" s="1"/>
  <c r="AQ222" i="1"/>
  <c r="AR222" i="1" s="1"/>
  <c r="AQ221" i="1"/>
  <c r="AR221" i="1" s="1"/>
  <c r="AQ220" i="1"/>
  <c r="AR220" i="1" s="1"/>
  <c r="AQ219" i="1"/>
  <c r="AR219" i="1" s="1"/>
  <c r="AQ218" i="1"/>
  <c r="AR218" i="1" s="1"/>
  <c r="AQ217" i="1"/>
  <c r="AR217" i="1" s="1"/>
  <c r="AQ216" i="1"/>
  <c r="AR216" i="1" s="1"/>
  <c r="AQ215" i="1"/>
  <c r="AR215" i="1" s="1"/>
  <c r="AQ214" i="1"/>
  <c r="AR214" i="1" s="1"/>
  <c r="AQ213" i="1"/>
  <c r="AR213" i="1" s="1"/>
  <c r="AQ212" i="1"/>
  <c r="AR212" i="1" s="1"/>
  <c r="AQ211" i="1"/>
  <c r="AR211" i="1" s="1"/>
  <c r="AQ210" i="1"/>
  <c r="AR210" i="1" s="1"/>
  <c r="AQ209" i="1"/>
  <c r="AR209" i="1" s="1"/>
  <c r="AQ208" i="1"/>
  <c r="AR208" i="1" s="1"/>
  <c r="AQ207" i="1"/>
  <c r="AR207" i="1" s="1"/>
  <c r="AQ206" i="1"/>
  <c r="AR206" i="1" s="1"/>
  <c r="AQ205" i="1"/>
  <c r="AR205" i="1" s="1"/>
  <c r="AQ204" i="1"/>
  <c r="AR204" i="1" s="1"/>
  <c r="AQ203" i="1"/>
  <c r="AR203" i="1" s="1"/>
  <c r="AQ202" i="1"/>
  <c r="AR202" i="1" s="1"/>
  <c r="AQ201" i="1"/>
  <c r="AR201" i="1" s="1"/>
  <c r="AQ200" i="1"/>
  <c r="AR200" i="1" s="1"/>
  <c r="AQ199" i="1"/>
  <c r="AR199" i="1" s="1"/>
  <c r="AQ198" i="1"/>
  <c r="AR198" i="1" s="1"/>
  <c r="AQ197" i="1"/>
  <c r="AR197" i="1" s="1"/>
  <c r="AQ196" i="1"/>
  <c r="AR196" i="1" s="1"/>
  <c r="AQ195" i="1"/>
  <c r="AR195" i="1" s="1"/>
  <c r="AQ194" i="1"/>
  <c r="AR194" i="1" s="1"/>
  <c r="X100" i="1"/>
  <c r="X95" i="1"/>
  <c r="X94" i="1"/>
  <c r="X101" i="1"/>
  <c r="X93" i="1"/>
  <c r="X200" i="1"/>
  <c r="AS4" i="1" l="1"/>
  <c r="AS61" i="1"/>
  <c r="AS141" i="1"/>
  <c r="AS149" i="1"/>
  <c r="AS213" i="1"/>
  <c r="AS69" i="1"/>
  <c r="AS221" i="1"/>
  <c r="AS12" i="1"/>
  <c r="AS77" i="1"/>
  <c r="AS157" i="1"/>
  <c r="AS20" i="1"/>
  <c r="AS85" i="1"/>
  <c r="AS165" i="1"/>
  <c r="AS28" i="1"/>
  <c r="AS93" i="1"/>
  <c r="AS173" i="1"/>
  <c r="AS37" i="1"/>
  <c r="AS101" i="1"/>
  <c r="AS189" i="1"/>
  <c r="AS45" i="1"/>
  <c r="AS109" i="1"/>
  <c r="AS197" i="1"/>
  <c r="AS53" i="1"/>
  <c r="AS133" i="1"/>
  <c r="AS205" i="1"/>
  <c r="AQ227" i="1"/>
  <c r="AS181" i="1"/>
  <c r="AS10" i="1"/>
  <c r="AS18" i="1"/>
  <c r="AS26" i="1"/>
  <c r="AS34" i="1"/>
  <c r="AS43" i="1"/>
  <c r="AS51" i="1"/>
  <c r="AS59" i="1"/>
  <c r="AS67" i="1"/>
  <c r="AS75" i="1"/>
  <c r="AS83" i="1"/>
  <c r="AS91" i="1"/>
  <c r="AS99" i="1"/>
  <c r="AS107" i="1"/>
  <c r="AS115" i="1"/>
  <c r="AS123" i="1"/>
  <c r="AS131" i="1"/>
  <c r="AS139" i="1"/>
  <c r="AS147" i="1"/>
  <c r="AS155" i="1"/>
  <c r="AS163" i="1"/>
  <c r="AS171" i="1"/>
  <c r="AS179" i="1"/>
  <c r="AS187" i="1"/>
  <c r="AS195" i="1"/>
  <c r="AS203" i="1"/>
  <c r="AS211" i="1"/>
  <c r="AS219" i="1"/>
  <c r="AS11" i="1"/>
  <c r="AS19" i="1"/>
  <c r="AS27" i="1"/>
  <c r="AS35" i="1"/>
  <c r="AS44" i="1"/>
  <c r="AS52" i="1"/>
  <c r="AS60" i="1"/>
  <c r="AS68" i="1"/>
  <c r="AS76" i="1"/>
  <c r="AS84" i="1"/>
  <c r="AS92" i="1"/>
  <c r="AS100" i="1"/>
  <c r="AS108" i="1"/>
  <c r="AS116" i="1"/>
  <c r="AS124" i="1"/>
  <c r="AS132" i="1"/>
  <c r="AS140" i="1"/>
  <c r="AS148" i="1"/>
  <c r="AS156" i="1"/>
  <c r="AS164" i="1"/>
  <c r="AS172" i="1"/>
  <c r="AS180" i="1"/>
  <c r="AS188" i="1"/>
  <c r="AS196" i="1"/>
  <c r="AS204" i="1"/>
  <c r="AS212" i="1"/>
  <c r="AS220" i="1"/>
  <c r="AS5" i="1"/>
  <c r="AS13" i="1"/>
  <c r="AS21" i="1"/>
  <c r="AS29" i="1"/>
  <c r="AS38" i="1"/>
  <c r="AS46" i="1"/>
  <c r="AS54" i="1"/>
  <c r="AS62" i="1"/>
  <c r="AS70" i="1"/>
  <c r="AS78" i="1"/>
  <c r="AS86" i="1"/>
  <c r="AS94" i="1"/>
  <c r="AS102" i="1"/>
  <c r="AS110" i="1"/>
  <c r="AS118" i="1"/>
  <c r="AS126" i="1"/>
  <c r="AS134" i="1"/>
  <c r="AS142" i="1"/>
  <c r="AS150" i="1"/>
  <c r="AS158" i="1"/>
  <c r="AS166" i="1"/>
  <c r="AS174" i="1"/>
  <c r="AS182" i="1"/>
  <c r="AS190" i="1"/>
  <c r="AS198" i="1"/>
  <c r="AS206" i="1"/>
  <c r="AS214" i="1"/>
  <c r="AS222" i="1"/>
  <c r="AS117" i="1"/>
  <c r="AS125" i="1"/>
  <c r="AS6" i="1"/>
  <c r="AS14" i="1"/>
  <c r="AS22" i="1"/>
  <c r="AS30" i="1"/>
  <c r="AS39" i="1"/>
  <c r="AS47" i="1"/>
  <c r="AS55" i="1"/>
  <c r="AS63" i="1"/>
  <c r="AS71" i="1"/>
  <c r="AS79" i="1"/>
  <c r="AS87" i="1"/>
  <c r="AS95" i="1"/>
  <c r="AS103" i="1"/>
  <c r="AS111" i="1"/>
  <c r="AS119" i="1"/>
  <c r="AS127" i="1"/>
  <c r="AS135" i="1"/>
  <c r="AS143" i="1"/>
  <c r="AS151" i="1"/>
  <c r="AS159" i="1"/>
  <c r="AS167" i="1"/>
  <c r="AS175" i="1"/>
  <c r="AS183" i="1"/>
  <c r="AS191" i="1"/>
  <c r="AS199" i="1"/>
  <c r="AS207" i="1"/>
  <c r="AS215" i="1"/>
  <c r="AS223" i="1"/>
  <c r="AS7" i="1"/>
  <c r="AS15" i="1"/>
  <c r="AS23" i="1"/>
  <c r="AS31" i="1"/>
  <c r="AS40" i="1"/>
  <c r="AS48" i="1"/>
  <c r="AS56" i="1"/>
  <c r="AS64" i="1"/>
  <c r="AS72" i="1"/>
  <c r="AS80" i="1"/>
  <c r="AS88" i="1"/>
  <c r="AS96" i="1"/>
  <c r="AS104" i="1"/>
  <c r="AS112" i="1"/>
  <c r="AS120" i="1"/>
  <c r="AS128" i="1"/>
  <c r="AS136" i="1"/>
  <c r="AS144" i="1"/>
  <c r="AS152" i="1"/>
  <c r="AS160" i="1"/>
  <c r="AS168" i="1"/>
  <c r="AS176" i="1"/>
  <c r="AS184" i="1"/>
  <c r="AS192" i="1"/>
  <c r="AS200" i="1"/>
  <c r="AS208" i="1"/>
  <c r="AS216" i="1"/>
  <c r="AS224" i="1"/>
  <c r="AS8" i="1"/>
  <c r="AS16" i="1"/>
  <c r="AS24" i="1"/>
  <c r="AS32" i="1"/>
  <c r="AS41" i="1"/>
  <c r="AS49" i="1"/>
  <c r="AS57" i="1"/>
  <c r="AS65" i="1"/>
  <c r="AS73" i="1"/>
  <c r="AS81" i="1"/>
  <c r="AS89" i="1"/>
  <c r="AS97" i="1"/>
  <c r="AS105" i="1"/>
  <c r="AS113" i="1"/>
  <c r="AS121" i="1"/>
  <c r="AS129" i="1"/>
  <c r="AS137" i="1"/>
  <c r="AS145" i="1"/>
  <c r="AS153" i="1"/>
  <c r="AS161" i="1"/>
  <c r="AS169" i="1"/>
  <c r="AS177" i="1"/>
  <c r="AS185" i="1"/>
  <c r="AS193" i="1"/>
  <c r="AS201" i="1"/>
  <c r="AS209" i="1"/>
  <c r="AS217" i="1"/>
  <c r="AS225" i="1"/>
  <c r="AS9" i="1"/>
  <c r="AS17" i="1"/>
  <c r="AS25" i="1"/>
  <c r="AS33" i="1"/>
  <c r="AS42" i="1"/>
  <c r="AS50" i="1"/>
  <c r="AS58" i="1"/>
  <c r="AS66" i="1"/>
  <c r="AS74" i="1"/>
  <c r="AS82" i="1"/>
  <c r="AS90" i="1"/>
  <c r="AS98" i="1"/>
  <c r="AS106" i="1"/>
  <c r="AS114" i="1"/>
  <c r="AS122" i="1"/>
  <c r="AS130" i="1"/>
  <c r="AS138" i="1"/>
  <c r="AS146" i="1"/>
  <c r="AS154" i="1"/>
  <c r="AS162" i="1"/>
  <c r="AS170" i="1"/>
  <c r="AS178" i="1"/>
  <c r="AS186" i="1"/>
  <c r="AS194" i="1"/>
  <c r="AS202" i="1"/>
  <c r="AS210" i="1"/>
  <c r="AS218" i="1"/>
  <c r="AS226" i="1"/>
  <c r="AR36" i="1"/>
  <c r="AR227" i="1" s="1"/>
  <c r="AO92" i="1"/>
  <c r="X103" i="1"/>
  <c r="X92" i="1"/>
  <c r="X91" i="1"/>
  <c r="X90" i="1"/>
  <c r="X89" i="1"/>
  <c r="X88" i="1"/>
  <c r="X87" i="1"/>
  <c r="X86" i="1"/>
  <c r="X85" i="1"/>
  <c r="X84" i="1"/>
  <c r="X83" i="1"/>
  <c r="X82" i="1"/>
  <c r="X81" i="1"/>
  <c r="X80" i="1"/>
  <c r="X79" i="1"/>
  <c r="X78" i="1"/>
  <c r="X77" i="1"/>
  <c r="X76" i="1"/>
  <c r="X75" i="1"/>
  <c r="X74" i="1"/>
  <c r="X73" i="1"/>
  <c r="X72" i="1"/>
  <c r="X71" i="1"/>
  <c r="X70" i="1"/>
  <c r="X69" i="1"/>
  <c r="X68" i="1"/>
  <c r="X67" i="1"/>
  <c r="X66" i="1"/>
  <c r="X65" i="1"/>
  <c r="X64" i="1"/>
  <c r="X63" i="1"/>
  <c r="X62" i="1"/>
  <c r="X61" i="1"/>
  <c r="X60" i="1"/>
  <c r="X59" i="1"/>
  <c r="X58" i="1"/>
  <c r="X57" i="1"/>
  <c r="X56" i="1"/>
  <c r="X55" i="1"/>
  <c r="X54" i="1"/>
  <c r="X53" i="1"/>
  <c r="X52" i="1"/>
  <c r="X51" i="1"/>
  <c r="X45" i="1"/>
  <c r="X6" i="1"/>
  <c r="X5" i="1"/>
  <c r="X4" i="1"/>
  <c r="X13" i="1"/>
  <c r="X12" i="1"/>
  <c r="X11" i="1"/>
  <c r="X10" i="1"/>
  <c r="X9" i="1"/>
  <c r="X8" i="1"/>
  <c r="X7" i="1"/>
  <c r="X14" i="1"/>
  <c r="X15" i="1"/>
  <c r="X50" i="1"/>
  <c r="X110" i="1"/>
  <c r="X226" i="1"/>
  <c r="X225" i="1"/>
  <c r="X224" i="1"/>
  <c r="X223" i="1"/>
  <c r="X222" i="1"/>
  <c r="X221" i="1"/>
  <c r="X220" i="1"/>
  <c r="X201" i="1"/>
  <c r="X199" i="1"/>
  <c r="X198" i="1"/>
  <c r="X197" i="1"/>
  <c r="X196" i="1"/>
  <c r="X195" i="1"/>
  <c r="X194" i="1"/>
  <c r="X193" i="1"/>
  <c r="X192" i="1"/>
  <c r="X191" i="1"/>
  <c r="X190" i="1"/>
  <c r="X189" i="1"/>
  <c r="X188" i="1"/>
  <c r="X187" i="1"/>
  <c r="X186" i="1"/>
  <c r="X185" i="1"/>
  <c r="X184" i="1"/>
  <c r="X183" i="1"/>
  <c r="X182" i="1"/>
  <c r="X160" i="1"/>
  <c r="X159" i="1"/>
  <c r="X158" i="1"/>
  <c r="X157" i="1"/>
  <c r="X156" i="1"/>
  <c r="X155" i="1"/>
  <c r="X154" i="1"/>
  <c r="X153" i="1"/>
  <c r="X152" i="1"/>
  <c r="X151" i="1"/>
  <c r="X150" i="1"/>
  <c r="X149" i="1"/>
  <c r="X148" i="1"/>
  <c r="X147" i="1"/>
  <c r="X146" i="1"/>
  <c r="X145" i="1"/>
  <c r="X144" i="1"/>
  <c r="X143" i="1"/>
  <c r="X139" i="1"/>
  <c r="X138" i="1"/>
  <c r="X137" i="1"/>
  <c r="X136" i="1"/>
  <c r="X135" i="1"/>
  <c r="X134" i="1"/>
  <c r="X133" i="1"/>
  <c r="X132" i="1"/>
  <c r="X131" i="1"/>
  <c r="X130" i="1"/>
  <c r="X129" i="1"/>
  <c r="X128" i="1"/>
  <c r="X127" i="1"/>
  <c r="X104" i="1"/>
  <c r="X102" i="1"/>
  <c r="X99" i="1"/>
  <c r="X98" i="1"/>
  <c r="X97" i="1"/>
  <c r="X96" i="1"/>
  <c r="X120" i="1"/>
  <c r="X119" i="1"/>
  <c r="X108" i="1"/>
  <c r="X107" i="1"/>
  <c r="AS227" i="1" l="1"/>
  <c r="AO50" i="1"/>
  <c r="X49" i="1"/>
  <c r="X48" i="1"/>
  <c r="X47" i="1"/>
  <c r="X46" i="1"/>
  <c r="AO199" i="1" l="1"/>
  <c r="AO201" i="1"/>
  <c r="AO200" i="1"/>
  <c r="AO198" i="1"/>
  <c r="AO197" i="1"/>
  <c r="AO196" i="1"/>
  <c r="AO195" i="1"/>
  <c r="AO194" i="1"/>
  <c r="AO193" i="1"/>
  <c r="AO192" i="1"/>
  <c r="AO191" i="1"/>
  <c r="AO190" i="1"/>
  <c r="AO189" i="1"/>
  <c r="AO188" i="1"/>
  <c r="AO187" i="1"/>
  <c r="AO186" i="1"/>
  <c r="AO185" i="1"/>
  <c r="AO184" i="1"/>
  <c r="AO183" i="1"/>
  <c r="AO182" i="1"/>
  <c r="X202" i="1" l="1"/>
  <c r="AO202" i="1"/>
  <c r="X203" i="1"/>
  <c r="AO203" i="1"/>
  <c r="X204" i="1"/>
  <c r="AO204" i="1"/>
  <c r="AO226" i="1" l="1"/>
  <c r="AO225" i="1"/>
  <c r="AO224" i="1"/>
  <c r="AO143" i="1"/>
  <c r="AO137" i="1"/>
  <c r="AO223" i="1" l="1"/>
  <c r="AO222" i="1"/>
  <c r="AO221" i="1"/>
  <c r="AO220" i="1"/>
  <c r="AO219" i="1"/>
  <c r="AO218" i="1"/>
  <c r="AO217" i="1"/>
  <c r="AO216" i="1"/>
  <c r="AO215" i="1"/>
  <c r="AO214" i="1"/>
  <c r="AO213" i="1"/>
  <c r="AO212" i="1"/>
  <c r="AO211" i="1"/>
  <c r="AO210" i="1"/>
  <c r="AO209" i="1"/>
  <c r="AO208" i="1"/>
  <c r="AO207" i="1"/>
  <c r="AO206" i="1"/>
  <c r="AO205" i="1"/>
  <c r="AO181" i="1"/>
  <c r="AO180" i="1"/>
  <c r="AO179" i="1"/>
  <c r="AO178" i="1"/>
  <c r="AO177" i="1"/>
  <c r="AO176" i="1"/>
  <c r="AO175" i="1"/>
  <c r="AO174" i="1"/>
  <c r="AO173" i="1"/>
  <c r="AO172" i="1"/>
  <c r="AO171" i="1"/>
  <c r="AO170" i="1"/>
  <c r="AO169" i="1"/>
  <c r="AO168" i="1"/>
  <c r="AO167" i="1"/>
  <c r="AO166" i="1"/>
  <c r="AO165" i="1"/>
  <c r="AO164" i="1"/>
  <c r="AO163" i="1"/>
  <c r="AO162" i="1"/>
  <c r="AO161" i="1"/>
  <c r="AO160" i="1"/>
  <c r="AO159" i="1"/>
  <c r="AO158" i="1"/>
  <c r="AO157" i="1"/>
  <c r="AO156" i="1"/>
  <c r="AO155" i="1"/>
  <c r="AO154" i="1"/>
  <c r="AO153" i="1"/>
  <c r="AO152" i="1"/>
  <c r="AO151" i="1"/>
  <c r="AO150" i="1"/>
  <c r="AO149" i="1"/>
  <c r="AO148" i="1"/>
  <c r="AO147" i="1"/>
  <c r="AO146" i="1"/>
  <c r="AO145" i="1"/>
  <c r="AO144" i="1"/>
  <c r="AO142" i="1"/>
  <c r="AO141" i="1"/>
  <c r="AO140" i="1"/>
  <c r="AO138" i="1"/>
  <c r="AO136" i="1"/>
  <c r="AO135" i="1"/>
  <c r="AO134" i="1"/>
  <c r="AO133" i="1"/>
  <c r="AO132" i="1"/>
  <c r="AO131" i="1"/>
  <c r="AO130" i="1"/>
  <c r="AO129" i="1"/>
  <c r="AO128" i="1"/>
  <c r="AO127" i="1"/>
  <c r="AO126" i="1"/>
  <c r="AO125" i="1"/>
  <c r="AO124" i="1"/>
  <c r="AO123" i="1"/>
  <c r="AO122" i="1"/>
  <c r="AO121" i="1"/>
  <c r="AO120" i="1"/>
  <c r="AO119" i="1"/>
  <c r="AO118" i="1"/>
  <c r="AO117" i="1"/>
  <c r="AO116" i="1"/>
  <c r="AO115" i="1"/>
  <c r="AO114" i="1"/>
  <c r="AO113" i="1"/>
  <c r="AO112" i="1"/>
  <c r="AO111" i="1"/>
  <c r="AO110" i="1"/>
  <c r="AO109" i="1"/>
  <c r="AO108" i="1"/>
  <c r="AO107" i="1"/>
  <c r="AO106" i="1"/>
  <c r="AO105" i="1"/>
  <c r="AO104" i="1"/>
  <c r="AO103" i="1"/>
  <c r="AO102" i="1"/>
  <c r="AO101" i="1"/>
  <c r="AO100" i="1"/>
  <c r="AO99" i="1"/>
  <c r="AO98" i="1"/>
  <c r="AO97" i="1"/>
  <c r="AO96" i="1"/>
  <c r="AO95" i="1"/>
  <c r="AO94" i="1"/>
  <c r="AO93" i="1"/>
  <c r="AO91" i="1"/>
  <c r="AO90" i="1"/>
  <c r="AO89" i="1"/>
  <c r="AO88" i="1"/>
  <c r="AO87" i="1"/>
  <c r="AO86" i="1"/>
  <c r="AO85" i="1"/>
  <c r="AO84" i="1"/>
  <c r="AO83" i="1"/>
  <c r="AO82" i="1"/>
  <c r="AO81" i="1"/>
  <c r="AO80" i="1"/>
  <c r="AO79" i="1"/>
  <c r="AO78" i="1"/>
  <c r="AO77" i="1"/>
  <c r="AO76" i="1"/>
  <c r="AO75" i="1"/>
  <c r="AO74" i="1"/>
  <c r="AO73" i="1"/>
  <c r="AO72" i="1"/>
  <c r="AO71" i="1"/>
  <c r="AO70" i="1"/>
  <c r="AO69" i="1"/>
  <c r="AO68" i="1"/>
  <c r="AO67" i="1"/>
  <c r="AO66" i="1"/>
  <c r="AO65" i="1"/>
  <c r="AO64" i="1"/>
  <c r="AO63" i="1"/>
  <c r="AO62" i="1"/>
  <c r="AO61" i="1"/>
  <c r="AO60" i="1"/>
  <c r="AO59" i="1"/>
  <c r="AO58" i="1"/>
  <c r="AO57" i="1"/>
  <c r="AO56" i="1"/>
  <c r="AO55" i="1"/>
  <c r="AO54" i="1"/>
  <c r="AO53" i="1"/>
  <c r="AO52" i="1"/>
  <c r="AO51" i="1"/>
  <c r="AO49" i="1"/>
  <c r="AO48" i="1"/>
  <c r="AO47" i="1"/>
  <c r="AO46" i="1"/>
  <c r="AO45" i="1"/>
  <c r="AO44" i="1"/>
  <c r="AO43" i="1"/>
  <c r="AO42" i="1"/>
  <c r="AO41" i="1"/>
  <c r="AO40" i="1"/>
  <c r="AO39" i="1"/>
  <c r="AO38" i="1"/>
  <c r="AO37" i="1"/>
  <c r="AO36" i="1"/>
  <c r="AO35" i="1"/>
  <c r="AO34" i="1"/>
  <c r="AO33" i="1"/>
  <c r="AO32" i="1"/>
  <c r="AO31" i="1"/>
  <c r="AO30" i="1"/>
  <c r="AO29" i="1"/>
  <c r="AO28" i="1"/>
  <c r="AO27" i="1"/>
  <c r="AO26" i="1"/>
  <c r="AO25" i="1"/>
  <c r="AO24" i="1"/>
  <c r="AO23" i="1"/>
  <c r="AO22" i="1"/>
  <c r="AO21" i="1"/>
  <c r="AO20" i="1"/>
  <c r="AO19" i="1"/>
  <c r="AO18" i="1"/>
  <c r="AO17" i="1"/>
  <c r="AO16" i="1"/>
  <c r="AO15" i="1"/>
  <c r="AO14" i="1"/>
  <c r="AO13" i="1"/>
  <c r="AO12" i="1"/>
  <c r="AO11" i="1"/>
  <c r="AO10" i="1"/>
  <c r="AO9" i="1"/>
  <c r="AO8" i="1"/>
  <c r="AO7" i="1"/>
  <c r="AO6" i="1"/>
  <c r="AO5" i="1"/>
  <c r="X43" i="1"/>
  <c r="X42" i="1"/>
  <c r="X41" i="1"/>
  <c r="X40" i="1"/>
  <c r="X39" i="1"/>
  <c r="X38" i="1"/>
  <c r="X113" i="1" l="1"/>
  <c r="X115" i="1"/>
  <c r="X126" i="1"/>
  <c r="X114" i="1"/>
  <c r="X121" i="1"/>
  <c r="X123" i="1"/>
  <c r="X122" i="1"/>
  <c r="X125" i="1"/>
  <c r="X124" i="1"/>
  <c r="X118" i="1"/>
  <c r="X117" i="1"/>
  <c r="X116" i="1"/>
  <c r="X106" i="1"/>
  <c r="X111" i="1"/>
  <c r="X109" i="1"/>
  <c r="X112" i="1"/>
  <c r="X105" i="1"/>
  <c r="X17" i="1"/>
  <c r="X16" i="1"/>
  <c r="X35" i="1" l="1"/>
  <c r="X34" i="1"/>
  <c r="X33" i="1"/>
  <c r="X24" i="1"/>
  <c r="X177" i="1" l="1"/>
  <c r="X174" i="1"/>
  <c r="X173" i="1"/>
  <c r="X172" i="1"/>
  <c r="X175" i="1"/>
  <c r="X176" i="1"/>
  <c r="X179" i="1"/>
  <c r="X178" i="1"/>
  <c r="X180" i="1"/>
  <c r="X181" i="1"/>
  <c r="X170" i="1" l="1"/>
  <c r="X169" i="1"/>
  <c r="X168" i="1"/>
  <c r="X167" i="1"/>
  <c r="X166" i="1"/>
  <c r="X165" i="1"/>
  <c r="X164" i="1"/>
  <c r="X163" i="1"/>
  <c r="X162" i="1"/>
  <c r="X161" i="1"/>
  <c r="X171" i="1"/>
  <c r="X218" i="1"/>
  <c r="X217" i="1"/>
  <c r="X216" i="1"/>
  <c r="X215" i="1"/>
  <c r="X214" i="1"/>
  <c r="X213" i="1"/>
  <c r="X212" i="1"/>
  <c r="X211" i="1"/>
  <c r="X210" i="1"/>
  <c r="X209" i="1"/>
  <c r="X208" i="1"/>
  <c r="X207" i="1"/>
  <c r="X206" i="1"/>
  <c r="X205" i="1"/>
  <c r="X219" i="1"/>
  <c r="X142" i="1"/>
  <c r="X141" i="1"/>
  <c r="X140" i="1"/>
  <c r="X44" i="1"/>
  <c r="X25" i="1"/>
  <c r="X36" i="1"/>
  <c r="X37" i="1"/>
  <c r="X32" i="1"/>
  <c r="X31" i="1"/>
  <c r="X30" i="1"/>
  <c r="X29" i="1"/>
  <c r="X28" i="1"/>
  <c r="X27" i="1"/>
  <c r="X26" i="1"/>
  <c r="X23" i="1"/>
  <c r="X22" i="1"/>
  <c r="X21" i="1"/>
  <c r="X20" i="1"/>
  <c r="X19" i="1"/>
  <c r="X18" i="1"/>
  <c r="I11" i="2" l="1"/>
  <c r="H11" i="2"/>
  <c r="G11" i="2"/>
  <c r="F11" i="2"/>
  <c r="D11" i="2"/>
  <c r="C11" i="2"/>
  <c r="B11" i="2"/>
  <c r="J10" i="2"/>
  <c r="K10" i="2" s="1"/>
  <c r="J9" i="2"/>
  <c r="K9" i="2" s="1"/>
  <c r="J8" i="2"/>
  <c r="K8" i="2" s="1"/>
  <c r="K7" i="2"/>
  <c r="J7" i="2"/>
  <c r="J6" i="2"/>
  <c r="K6" i="2" s="1"/>
  <c r="J5" i="2"/>
  <c r="K5" i="2" s="1"/>
  <c r="J4" i="2"/>
  <c r="K4" i="2" s="1"/>
  <c r="K11" i="2" l="1"/>
  <c r="J11" i="2"/>
  <c r="AO4" i="1" l="1"/>
  <c r="AO227" i="1" s="1"/>
</calcChain>
</file>

<file path=xl/sharedStrings.xml><?xml version="1.0" encoding="utf-8"?>
<sst xmlns="http://schemas.openxmlformats.org/spreadsheetml/2006/main" count="3616" uniqueCount="1122">
  <si>
    <t>Wg Zamawiających</t>
  </si>
  <si>
    <t>LP</t>
  </si>
  <si>
    <t>Dane odbiorcy: nazwa, adres</t>
  </si>
  <si>
    <t>Dane adresata: nazwa, adres</t>
  </si>
  <si>
    <t>Nazwa obiektu</t>
  </si>
  <si>
    <t>Adres Obiektu</t>
  </si>
  <si>
    <t>Dane OSD</t>
  </si>
  <si>
    <t>Nazwa Obecnego Sprzedawcy</t>
  </si>
  <si>
    <t>Zmiana Sprzedawcy</t>
  </si>
  <si>
    <t>Okres obowiązywania obecnej umowy/okres wypowiedzenia*</t>
  </si>
  <si>
    <t>Okres obowiązywania rabatu</t>
  </si>
  <si>
    <t>Taryfa PSG</t>
  </si>
  <si>
    <t>Płatnik podatku akcyzowego</t>
  </si>
  <si>
    <t>Moc umowna</t>
  </si>
  <si>
    <t>Nr gazomierza</t>
  </si>
  <si>
    <t>Nr PPG</t>
  </si>
  <si>
    <t>Okres trwania zamówienia</t>
  </si>
  <si>
    <t>Miejscowość/Ulica/Nr</t>
  </si>
  <si>
    <t>Kod</t>
  </si>
  <si>
    <t>Poczta</t>
  </si>
  <si>
    <t>od</t>
  </si>
  <si>
    <t>do</t>
  </si>
  <si>
    <t>Wykonanie [kWh] styczeń</t>
  </si>
  <si>
    <t>Wykonanie [kWh] luty</t>
  </si>
  <si>
    <t>Wykonanie [kWh] marzec</t>
  </si>
  <si>
    <t>Wykonanie [kWh] kwiecień</t>
  </si>
  <si>
    <t>Wykonanie [kWh] maj</t>
  </si>
  <si>
    <t>Wykonanie [kWh] czerwiec</t>
  </si>
  <si>
    <t>Wykonanie [kWh] lipiec</t>
  </si>
  <si>
    <t>Wykonanie [kWh] sierpień</t>
  </si>
  <si>
    <t>Wykonanie [kWh] wrzesień</t>
  </si>
  <si>
    <t>Wykonanie [kWh] październik</t>
  </si>
  <si>
    <t xml:space="preserve">Wykonanie [kWh] listopad </t>
  </si>
  <si>
    <t>Wykonanie [kWh] grudzień</t>
  </si>
  <si>
    <t>suma</t>
  </si>
  <si>
    <t>Gmina Szamotuły</t>
  </si>
  <si>
    <t>Staszica 1</t>
  </si>
  <si>
    <t>64-500</t>
  </si>
  <si>
    <t>Szamotuły</t>
  </si>
  <si>
    <t>PSG Sp. z .o. O/Poznań</t>
  </si>
  <si>
    <t>kolejna</t>
  </si>
  <si>
    <t>W - 3.6</t>
  </si>
  <si>
    <t>ZW</t>
  </si>
  <si>
    <t>Szkoła Podstawowa nr 1 im. Stanisława Staszica, Stanisława Staszica 1, 64-500 Szamotuły</t>
  </si>
  <si>
    <t>W - 5.1</t>
  </si>
  <si>
    <t>Miasto i Gmina Szamotuły, ul. Dworcowa 26, 64-500 Szamotuły</t>
  </si>
  <si>
    <t>Kapłańska 18</t>
  </si>
  <si>
    <t>W - 4</t>
  </si>
  <si>
    <t>Przedszkole nr 1</t>
  </si>
  <si>
    <t>Staszica 7</t>
  </si>
  <si>
    <t>Przedszkole nr 3</t>
  </si>
  <si>
    <t>Wojska Polskiego 11</t>
  </si>
  <si>
    <t>Przedszkole nr 4</t>
  </si>
  <si>
    <t>1 Maja 36</t>
  </si>
  <si>
    <t>W - 2.1</t>
  </si>
  <si>
    <t>Przedszkole Gałowo</t>
  </si>
  <si>
    <t>Gałowo, Topolowa 10</t>
  </si>
  <si>
    <t>Pl. Sienkiewicza 20</t>
  </si>
  <si>
    <t>ul. Franciszkańska 5</t>
  </si>
  <si>
    <t>Urząd Miasta i Gminy Szamotuły     budynek Archiwum</t>
  </si>
  <si>
    <t>Gmina Skoki</t>
  </si>
  <si>
    <t>Szkoła Podstawowa im. Adama Mickiewicza, ul. Poznańska 2, 62-085 Skoki</t>
  </si>
  <si>
    <t>Szkoła</t>
  </si>
  <si>
    <t>ul. Rogozińska 1</t>
  </si>
  <si>
    <t>62-085</t>
  </si>
  <si>
    <t>Skoki</t>
  </si>
  <si>
    <t>Gmina Komorniki</t>
  </si>
  <si>
    <t>Szkoła Podstawowa nr 1 im. Janusza Korczaka w Komornikach, ul. Staszica 25/27, 62-052 Komorniki</t>
  </si>
  <si>
    <t>Szkoła Podstawowa nr 1 im. Janusza Korczaka w Komornikach</t>
  </si>
  <si>
    <t>Staszica 25/27</t>
  </si>
  <si>
    <t>62-052</t>
  </si>
  <si>
    <t>Komorniki</t>
  </si>
  <si>
    <t>Szkoła Podstawowa nr 2 im. Edwarda hr. Raczyńskiego,ul. Pocztowa 30, 62-052 Komorniki</t>
  </si>
  <si>
    <t>Szkoła Podstawowa nr 2 im. Edwarda hr. Raczyńskiego, ul. Pocztowa 30, 62-052 Komorniki</t>
  </si>
  <si>
    <t>Szkoła Podstawowa nr 2 im. Edwarda hr. Raczyńskiego w Komornikach</t>
  </si>
  <si>
    <t>Pocztowa 30</t>
  </si>
  <si>
    <t>Szkoła Podstawowa w Chomęcicach, ul. Poznańska 112, Chomęcice, 62-052 Komorniki</t>
  </si>
  <si>
    <t>Szkoła Podstawowa w Chomęcicach, ul. Poznańska 112, 62-052 Chomęcice</t>
  </si>
  <si>
    <t>Szkoła Podstawowa w Chomęcicach</t>
  </si>
  <si>
    <t>Poznańska 112, Chomęcice</t>
  </si>
  <si>
    <t>Szkoła Podstawowa nr 1 im. Tytusa i Jana Działyńskich, ul. Szkolna 64, 62-064 Plewiska</t>
  </si>
  <si>
    <t>Szkolna 64</t>
  </si>
  <si>
    <t>62-064</t>
  </si>
  <si>
    <t>Plewiska</t>
  </si>
  <si>
    <t xml:space="preserve">Prof. Wacława Strażewicza 1 </t>
  </si>
  <si>
    <t>00534557</t>
  </si>
  <si>
    <t>Szreniawska 6</t>
  </si>
  <si>
    <t xml:space="preserve">62-051 </t>
  </si>
  <si>
    <t>Wiry</t>
  </si>
  <si>
    <t>W - 1.1</t>
  </si>
  <si>
    <t>Przedszkole Króla Maciusia I, ul. Korczaka 5, 62-052 Komorniki</t>
  </si>
  <si>
    <t>Przedszkole Samorządowe im. Króla Maciusia I w Komornikach</t>
  </si>
  <si>
    <t xml:space="preserve">Korczaka 5 </t>
  </si>
  <si>
    <t>Przedszkole Samorządowe "Wesoła Kraina" w Wirach,  ul. Szreniawska 4, 62-051 Wiry</t>
  </si>
  <si>
    <t>Przedszkole Samorządowe „Wesoła Kraina” w Wirach</t>
  </si>
  <si>
    <t>Szreniawska 4</t>
  </si>
  <si>
    <t>62-051</t>
  </si>
  <si>
    <t>Zielarska 2</t>
  </si>
  <si>
    <t>Przedszkole Samorządowe Słoneczko w Rosnówku, Rosnówko ul. 1 Maja 39, 62-052 Komorniki</t>
  </si>
  <si>
    <t>Przedszkole Samorządowe "Słoneczko" w Rosnówku</t>
  </si>
  <si>
    <t>Rosnówko, 1 Maja 39</t>
  </si>
  <si>
    <t>Przedszkole Samorządowe w Rosnówku filia w Szreniawie</t>
  </si>
  <si>
    <t>Szreniawa, Poznańska 6</t>
  </si>
  <si>
    <t>Gmina Komorniki, ul. Stawna 1, 62-052 Komorniki</t>
  </si>
  <si>
    <t>budynki komunalne Plewiska  ul.Zielarska 4 gazomierz 5657</t>
  </si>
  <si>
    <t>Zielarska 4</t>
  </si>
  <si>
    <t>budynki komunalne Plewiska ul. Zielarska 4 gazomierz 5612</t>
  </si>
  <si>
    <t>budynki komunalne Plewiska ul. Kolejowa 4</t>
  </si>
  <si>
    <t>Kolejowa 4</t>
  </si>
  <si>
    <t>Komorniki - ośrodek zdrowia</t>
  </si>
  <si>
    <t>Stawna 7</t>
  </si>
  <si>
    <t>Komorniki - budynek administracyjny dla OPS i SG</t>
  </si>
  <si>
    <t>Młyńska 15</t>
  </si>
  <si>
    <t>zamawiający uzupełni niezwłocznie</t>
  </si>
  <si>
    <t>Komorniki - Centrum Tradycji i Kukltury</t>
  </si>
  <si>
    <t>DK Remiza w Plewiskach</t>
  </si>
  <si>
    <t>Grunwaldzka 565</t>
  </si>
  <si>
    <t>DK Koźlak w Chomęcicach</t>
  </si>
  <si>
    <t>Poznańska 65, Chomęcice</t>
  </si>
  <si>
    <t>DK "Klub" w Rosnówku</t>
  </si>
  <si>
    <t>Rosnówko, 1 Maja 50</t>
  </si>
  <si>
    <t>DK "Nad Wirynką" w Łęczycy</t>
  </si>
  <si>
    <t>Poznańska 14</t>
  </si>
  <si>
    <t>Łęczyca</t>
  </si>
  <si>
    <t>DK "Dworek" w Głuchowie</t>
  </si>
  <si>
    <t>Parkowa 2, Głuchowo</t>
  </si>
  <si>
    <t xml:space="preserve">62-052 </t>
  </si>
  <si>
    <t>Biblioteka Komorniki</t>
  </si>
  <si>
    <t>ul. Grunwaldzka 612A</t>
  </si>
  <si>
    <t>Gmina Kórnik</t>
  </si>
  <si>
    <t>Miasto i Gmina Kórnik, Plac Niepodległości 1, 62-035 Kórnik</t>
  </si>
  <si>
    <t>świelica wiejska</t>
  </si>
  <si>
    <t>62-035</t>
  </si>
  <si>
    <t>Kórnik</t>
  </si>
  <si>
    <t>budynek socjalny</t>
  </si>
  <si>
    <t>Poznańska 65</t>
  </si>
  <si>
    <t xml:space="preserve">62-035 </t>
  </si>
  <si>
    <t xml:space="preserve">bydynek socjalny, </t>
  </si>
  <si>
    <t>Poznańska 58</t>
  </si>
  <si>
    <t>Dziećmierowo</t>
  </si>
  <si>
    <t>Poznańska 34A</t>
  </si>
  <si>
    <t>KOK</t>
  </si>
  <si>
    <t>Prowent 6</t>
  </si>
  <si>
    <t>budynek administracyjny</t>
  </si>
  <si>
    <t>świetlica wiejska</t>
  </si>
  <si>
    <t>Runowo 5</t>
  </si>
  <si>
    <t>Runowo</t>
  </si>
  <si>
    <t>bydunek socjalny</t>
  </si>
  <si>
    <t>Wojska Polskiego 25</t>
  </si>
  <si>
    <t>Wspólna 29, Szczytniki</t>
  </si>
  <si>
    <t>62-023</t>
  </si>
  <si>
    <t>Szczytniki</t>
  </si>
  <si>
    <t>Szkolna 1, Robakowo</t>
  </si>
  <si>
    <t>Robakowo</t>
  </si>
  <si>
    <t>dz. 31/20, Żerniki</t>
  </si>
  <si>
    <t xml:space="preserve">62-023 </t>
  </si>
  <si>
    <t>Żerniki</t>
  </si>
  <si>
    <t>Poznańska 17, Szczodrzykowo</t>
  </si>
  <si>
    <t>Szczodrzykowo</t>
  </si>
  <si>
    <t>Szkolna 2, Borówiec</t>
  </si>
  <si>
    <t xml:space="preserve">Borówiec </t>
  </si>
  <si>
    <t>Strażacka 32, Czmoń</t>
  </si>
  <si>
    <t>Czmoń</t>
  </si>
  <si>
    <t>Poznańska 78, Kamionki</t>
  </si>
  <si>
    <t xml:space="preserve">Kamionki </t>
  </si>
  <si>
    <t>Wspólna dz. 95/1, Szczytniki</t>
  </si>
  <si>
    <t>Mikołajczyka 46, Błażejewo</t>
  </si>
  <si>
    <t>Błażejewo</t>
  </si>
  <si>
    <t xml:space="preserve">świetlica wiejska </t>
  </si>
  <si>
    <t>Dworcowa 90A, Dziećmierowo</t>
  </si>
  <si>
    <t>dz. 209/3, Konarskie</t>
  </si>
  <si>
    <t>Konarskie</t>
  </si>
  <si>
    <t>Dębiec 2</t>
  </si>
  <si>
    <t>Dębiec</t>
  </si>
  <si>
    <t>Pierzchno</t>
  </si>
  <si>
    <t>Główna 25, Biernatki</t>
  </si>
  <si>
    <t>Biernatki</t>
  </si>
  <si>
    <t>OSP</t>
  </si>
  <si>
    <t>20 Października 93,</t>
  </si>
  <si>
    <t>Szkoła Podstawowa nr 1 im. Tytusa Działyńskiego w Kórniku, ul. Dworcowa 11, 62-035 Kórnik</t>
  </si>
  <si>
    <t>szkoła podstawowa</t>
  </si>
  <si>
    <t>Dworcowa 11</t>
  </si>
  <si>
    <t>Szkoła Podstawowa nr 2 im. Teofili z Działyńskich Szołdrskiej-Potulickiej w Kórniku ul. Armii Krajowej 11 62-035 Kórnik</t>
  </si>
  <si>
    <t>Bnin, Jeziorna 4</t>
  </si>
  <si>
    <t>Armii Krajowej 11</t>
  </si>
  <si>
    <t>Szkoła Podstawowa im. Jana Wójkiewicza w Radzewie ul. Dworzyskowa 3, Radzewo 62-035 Kórnik</t>
  </si>
  <si>
    <t>Dworzyskowa 3, Radzewo</t>
  </si>
  <si>
    <t>Radzewo</t>
  </si>
  <si>
    <t>pierwsza</t>
  </si>
  <si>
    <t>00571490</t>
  </si>
  <si>
    <t>Przedszkole Kolorowy Świat  w Szczodrzykowie ul. Dworcowa 11, Szczodrzykowo 62-035 Kórnik</t>
  </si>
  <si>
    <t>przedszkole</t>
  </si>
  <si>
    <t>Dworcowa 11, Szczodrzykowo</t>
  </si>
  <si>
    <t>Radzewo, ul. Dworzyskowa 3</t>
  </si>
  <si>
    <t>Szkoła Podstawowa w Kamionkach ul. Mieczewska 36, 62-023 Kamionki</t>
  </si>
  <si>
    <t>Mieczewska dz. 406/2, 408/2 , Kamionki</t>
  </si>
  <si>
    <t>Mieczewska 36, Kamionki</t>
  </si>
  <si>
    <t>Szkola Podstawowa im. Jana Pawła II w Szczodrzykowie, ul. Ogrodowa 21, Szczodrzykowo, 62-35 Kórnik</t>
  </si>
  <si>
    <t>Szczodrzykowo, Ogrodowa 21</t>
  </si>
  <si>
    <t>Szkolna 3</t>
  </si>
  <si>
    <t>Przedszkole nr 2 im. "Cztery Pory Roku" ul. Jeziorna 16 62-035 Kórnik</t>
  </si>
  <si>
    <t>Jeziorna 16</t>
  </si>
  <si>
    <t>Poznańska 83</t>
  </si>
  <si>
    <t xml:space="preserve">Porannej Rosy 2 </t>
  </si>
  <si>
    <t>Środowiskowy Dom Samopomocy "Gościnni", ul. 20 Października 69, 62-035 Kórnik</t>
  </si>
  <si>
    <t>dom pomocy</t>
  </si>
  <si>
    <t>20 Października 69</t>
  </si>
  <si>
    <t>Gmina Luboń</t>
  </si>
  <si>
    <t>62-030</t>
  </si>
  <si>
    <t>Luboń</t>
  </si>
  <si>
    <t xml:space="preserve">OBIEKT Z LOKALAMI UŻYTKOWYMI </t>
  </si>
  <si>
    <t>ul. Poniatowskiego 20</t>
  </si>
  <si>
    <t>BUDYNEK WIELORODZINNY</t>
  </si>
  <si>
    <t>ul. Sobieskiego 59A</t>
  </si>
  <si>
    <t>al. Niepodległości 33</t>
  </si>
  <si>
    <t>PRZEDSZKOLE NR 1</t>
  </si>
  <si>
    <t>ul. Jana III Sobieskiego 65A</t>
  </si>
  <si>
    <t>SZKOŁA PODSTAWOWA NR 1</t>
  </si>
  <si>
    <t>ul.  Poniatowskiego 16</t>
  </si>
  <si>
    <t>Miejski Ośrodek Pomocy Społecznej</t>
  </si>
  <si>
    <t>ul. Źródlana 1</t>
  </si>
  <si>
    <t>Strażnica OSP Lubon</t>
  </si>
  <si>
    <t>ul. Żabikowska 36</t>
  </si>
  <si>
    <t>Ośrodek Kultury w Luboniu, ul. Jana III Sobieskiego 97,62-030 Luboń</t>
  </si>
  <si>
    <t>Ośrodek Kultury w Luboniu</t>
  </si>
  <si>
    <t>ul. Jana III Sobieskiego 97</t>
  </si>
  <si>
    <t>Szkoła Podstawowa nr 5, ul. Hugona Kołlątaja 1, 62-030 Luboń</t>
  </si>
  <si>
    <t>SP nr 5</t>
  </si>
  <si>
    <t>ul. Hugona Kołłątaja 1</t>
  </si>
  <si>
    <t>Szkoła Podstawowa nr 4, ul. 1 Maja 10, 62-030 Luboń</t>
  </si>
  <si>
    <t>Szkoła Podstawowa nr 4 w Luboniu</t>
  </si>
  <si>
    <t>ul. 1 Maja 10,</t>
  </si>
  <si>
    <t>Kuchnia</t>
  </si>
  <si>
    <t>01041649</t>
  </si>
  <si>
    <t>Gmina Dopiewo</t>
  </si>
  <si>
    <t>Gmina Dopiewo, ul. Leśna 1C, 62-070 Dopiewo</t>
  </si>
  <si>
    <t>62-070</t>
  </si>
  <si>
    <t>Dopiewo</t>
  </si>
  <si>
    <t>Straż Pożarna Palędzie</t>
  </si>
  <si>
    <t>Palędzie, ul. Leśna 17</t>
  </si>
  <si>
    <t>Straż Pożarna Dopiewo</t>
  </si>
  <si>
    <t>Dopiewo, ul. Szkolna 21</t>
  </si>
  <si>
    <t>CRK</t>
  </si>
  <si>
    <t>Konarzewo, ul. Poznańska 19</t>
  </si>
  <si>
    <t>UG - Konarzewska 12</t>
  </si>
  <si>
    <t>Dopiewo, ul. Konarzewska 12</t>
  </si>
  <si>
    <t>UG -Stowarzyszenie dla Przyszłości</t>
  </si>
  <si>
    <t>Dąbrówka, ul. Parkowa 1</t>
  </si>
  <si>
    <t>Straż Pożarna Zakrzewo</t>
  </si>
  <si>
    <t>Zakrzewo, ul. Długa 73</t>
  </si>
  <si>
    <t>GOK Dopiewiec</t>
  </si>
  <si>
    <t>Dopiewiec, ul. Szkolna 13</t>
  </si>
  <si>
    <t>Przedszkole Publiczne Leśne Duszki w Zakrzewie, Zakrzewo ul. Długa 57, 62-070 Dopiewo</t>
  </si>
  <si>
    <t>Przedszkole</t>
  </si>
  <si>
    <t>Zakrzewo, ul. Długa 57</t>
  </si>
  <si>
    <t>Przedszkole Publiczne w Konarzewie, ul. Kościelna 37, 62-070 Konarzewo</t>
  </si>
  <si>
    <t>Przedszkole Publiczne w Skórzewie, ul. Kolejowa 21, 60-185 Skórzewo</t>
  </si>
  <si>
    <t>60-185</t>
  </si>
  <si>
    <t>Skórzewo</t>
  </si>
  <si>
    <t>Szkoła Podstawowa im. Astrid Lindgren w Dąbrowie, ul. Szkolna 41, 62-070 Dąbrowa</t>
  </si>
  <si>
    <t>Szkoła Podstawowa</t>
  </si>
  <si>
    <t>Dąbrowa, ul. Szkolna 41</t>
  </si>
  <si>
    <t>Szkoła Podstawowa im. Fryderyka Chopina w Skórzewie, ul. Poznańska 70, 60-185 Skórzewo</t>
  </si>
  <si>
    <t>Skórzewo, ul. Poznańska 70</t>
  </si>
  <si>
    <t>Szkoła Podstawowa im. Jana Paderewskiego w Skórzewie, ul. Ks. Stanisława Kozierowskiego 1, 60-185 Skórzewo</t>
  </si>
  <si>
    <t>Skórzewo, ul. Księdza Stanisława Kozierowskiego 1</t>
  </si>
  <si>
    <t>Szkoła Podstawowa im. Kawalerów Orderu Uśmiechu w Dąbrówce, ul. Malinowa 41, 62-070 Dąbrówka</t>
  </si>
  <si>
    <t>Dąbrówka, ul. Malinowa 41</t>
  </si>
  <si>
    <t>Szkoła Podstawowa im. Marii Konopnickiej w Dopiewcu, ul. Szkolna 7, 62-070 Dopiewiec</t>
  </si>
  <si>
    <t>Dopiewiec, ul. Szkolna 7</t>
  </si>
  <si>
    <t>Szkoła Podstawowa w Konarzewie im H. Sienkiewicza, ul. Szkolna 16, 62-070 Konarzewo</t>
  </si>
  <si>
    <t>Konarzewo, ul. Szkolna 16</t>
  </si>
  <si>
    <t>Zespół Szkolno Przedszkolny</t>
  </si>
  <si>
    <t>Dopiewo, ul. Bukowska 13</t>
  </si>
  <si>
    <t>Dopiewo, ul. Łąkowa 2A</t>
  </si>
  <si>
    <t>Zespół Szkolno Przedszkolny w Więckowicach, ul. Gromadzka 7, 62-070 Więckowice</t>
  </si>
  <si>
    <t>Więckowice, ul. Gromadzka 35a</t>
  </si>
  <si>
    <t>Gmina Oborniki</t>
  </si>
  <si>
    <t>Gmina Oborniki, ul. Marszałka Józefa Piłsudskiego 76, 64-600 Oborniki</t>
  </si>
  <si>
    <t>Przedszkole Nr 4 "Bajka", ul. Staszica 23, 64-600 Oborniki</t>
  </si>
  <si>
    <t>Prz 4</t>
  </si>
  <si>
    <t>Oborniki, ul. Staszica 23</t>
  </si>
  <si>
    <t>Żłobek Miejski, ul. Piłsudskiego 56a, 64-600 Oborniki</t>
  </si>
  <si>
    <t>Żłobek</t>
  </si>
  <si>
    <t>Oborniki, ul.  Piłsudskiego 56a</t>
  </si>
  <si>
    <t>Zespół Przedszkoli w Obornikach, ul. Młyńska 2b, 64-600 Oborniki</t>
  </si>
  <si>
    <t>Zesp Prz</t>
  </si>
  <si>
    <t>Gmina Oborniki, ul.  Piłsudskiego 76, 64-600 Oborniki</t>
  </si>
  <si>
    <t>Rożnowo, ul.  Franciszka Mickiewicza 19</t>
  </si>
  <si>
    <t>Przedszkole nr 1 "Bajeczka", ul. Droga Leśna 29, 64-600 Oborniki</t>
  </si>
  <si>
    <t xml:space="preserve">Prz 1 </t>
  </si>
  <si>
    <t>Oborniki, ul. Droga Leśna 29</t>
  </si>
  <si>
    <t>Szkoła Podstawowa nr 4, ul. Obrzycka 88, 64-600 Oborniki</t>
  </si>
  <si>
    <t>SP 4</t>
  </si>
  <si>
    <t>Oborniki, ul. Obrzycka 88</t>
  </si>
  <si>
    <t>SP4</t>
  </si>
  <si>
    <t>Gmina Oborniki, ul. Piłsudskiego 76, 64-600 Oborniki</t>
  </si>
  <si>
    <t>Dąbrówka Leśna, ul. Główna 18</t>
  </si>
  <si>
    <t>Szkoła Podstawowa nr 2, ul. Szkolna 7, 64-600 Oborniki</t>
  </si>
  <si>
    <t>SP2</t>
  </si>
  <si>
    <t>Oborniki, ul. Piłsudskiego 28</t>
  </si>
  <si>
    <t>Oborniki, ul. Szkolna 7</t>
  </si>
  <si>
    <t>Gmina Czerwonak</t>
  </si>
  <si>
    <t>Gmina Czerwonak, ul. Żródlana 39, 62-004 Czerwonak</t>
  </si>
  <si>
    <t>Czerwonak</t>
  </si>
  <si>
    <t>Działkowa 2</t>
  </si>
  <si>
    <t>Poznańska 37, Koziegłowy</t>
  </si>
  <si>
    <t>Owińska, ul. Bydgoska 8</t>
  </si>
  <si>
    <t>Konarzewo, ul. Kościelna 37</t>
  </si>
  <si>
    <t>Dziećmierowo ul. Leśna 5</t>
  </si>
  <si>
    <t>ul. prof. Zbigniewa Steckiego 11</t>
  </si>
  <si>
    <t>Pierzchno 34</t>
  </si>
  <si>
    <t xml:space="preserve">Franciszkańska dz. 3583/1 </t>
  </si>
  <si>
    <t>ul. Rynek dz. 16/283</t>
  </si>
  <si>
    <t>18a dz.33/4, Kromolice</t>
  </si>
  <si>
    <t>Szkolna 1</t>
  </si>
  <si>
    <t>Kościelna 37</t>
  </si>
  <si>
    <t>budynek świetlicy</t>
  </si>
  <si>
    <t>Prusinowo</t>
  </si>
  <si>
    <t>Prusinowo dz. Nr 9/3</t>
  </si>
  <si>
    <t>Biblioteka Publiczna F/Bnin</t>
  </si>
  <si>
    <t>Biblioteka Publiczna Gminy Komorniki, ul. Kościelna 37 , 62-052 Komorniki</t>
  </si>
  <si>
    <t>Szkoła Podstawowa nr 2 im. Marii Konopnickiej, Kapłańska 18, 64-500 Szamotuły</t>
  </si>
  <si>
    <t>Piotra Skargi 2</t>
  </si>
  <si>
    <t>Gminny Ośrodek Kultury w Komornikach</t>
  </si>
  <si>
    <t>Szkoła Podstawowa nr 1, kuchnia</t>
  </si>
  <si>
    <t>Szkoła Podstawowa nr 1</t>
  </si>
  <si>
    <t>Szkoła Podstawowa nr 2</t>
  </si>
  <si>
    <t>PGNiG Obrót Detaliczny sp. z o.o</t>
  </si>
  <si>
    <t xml:space="preserve">Uwagi </t>
  </si>
  <si>
    <t>Gmina Mosina</t>
  </si>
  <si>
    <t>Wiórek</t>
  </si>
  <si>
    <t>Przedszkole w Wiórku, ul Szkolna 11, 61-160 Poznań</t>
  </si>
  <si>
    <t>Szkolna 11</t>
  </si>
  <si>
    <t>Krasickiego 2713/1</t>
  </si>
  <si>
    <t>60-160</t>
  </si>
  <si>
    <t>62-050</t>
  </si>
  <si>
    <t>Mosina</t>
  </si>
  <si>
    <t>Główna 43 dz.217,</t>
  </si>
  <si>
    <t>Krosno</t>
  </si>
  <si>
    <t>Szkoła Podstawowa im. Kawalerów Orderu Uśmiechu w Daszewicach, ul Szkolna 16, 61-160 Daszewice</t>
  </si>
  <si>
    <t>Szkolna 16</t>
  </si>
  <si>
    <t>61-160</t>
  </si>
  <si>
    <t>Szkoła Podstawowa im. Prezydenta RP Edwarda Raczyńskiego w Rogalinie, ul. Poznańska 8, 62-022 Rogalin</t>
  </si>
  <si>
    <t>Szkolna dz. 119/1</t>
  </si>
  <si>
    <t>62-022</t>
  </si>
  <si>
    <t>Rogalin</t>
  </si>
  <si>
    <t>Szkoła Podstawowa "Pod Lipami" w Krosinku, ul. Wiejska 43, 62-060 Krosinko</t>
  </si>
  <si>
    <t>Wiejska 43</t>
  </si>
  <si>
    <t>Krosinko</t>
  </si>
  <si>
    <t>Szkoła Podstawowa im. Adama Wodziczki, ul. Poznańska 19, 62-022 Rogalinek</t>
  </si>
  <si>
    <t>Poznańska 19</t>
  </si>
  <si>
    <t>Rogalinek</t>
  </si>
  <si>
    <t>8018590365500030326793</t>
  </si>
  <si>
    <t>Przedszkole nr 4, ul. Kasprowicza 28, 62-050 Mosina</t>
  </si>
  <si>
    <t>Kasprowicza 28 m.1</t>
  </si>
  <si>
    <t>Szkoła Podstawowa nr 1, ul. Szkolna 1, 62-050 Mosina</t>
  </si>
  <si>
    <t>Topolowa 6</t>
  </si>
  <si>
    <t>22480333</t>
  </si>
  <si>
    <t>Przedszkole nr 3 Integracyjne w Mosinie, ul Topolowa 6, 62-050 Mosina</t>
  </si>
  <si>
    <t>Gmina Mosina, ul. Plac 20 Października 1, 62-050 Mosina</t>
  </si>
  <si>
    <t>Urząd Miejski w Mosinie, ul. Plac 20 Października 1, 62-050 Mosina</t>
  </si>
  <si>
    <t>Szkoła podstawowa nr 1</t>
  </si>
  <si>
    <t>Śremska 87</t>
  </si>
  <si>
    <t>Galeria Sztuki w Mosinie, ul Niezłomnych 1, 62-050 Mosina</t>
  </si>
  <si>
    <t>Niezłomnych 1</t>
  </si>
  <si>
    <t>Szkoła Podstawowa im. Arkadego Fiedlera w Czapurach, ul. Poznańska 78, 61-160 Czapury</t>
  </si>
  <si>
    <t>Szkoła podstawowa w Czapurach</t>
  </si>
  <si>
    <t>Poznańska 78</t>
  </si>
  <si>
    <t>8018590365500020504453</t>
  </si>
  <si>
    <t>8018590365500019148644</t>
  </si>
  <si>
    <t>Poznań</t>
  </si>
  <si>
    <t>Przedszkole w Wiórku</t>
  </si>
  <si>
    <t>Zespół Szkół w Krośnie</t>
  </si>
  <si>
    <t>Szkoła Podstawowa w Daszewicach</t>
  </si>
  <si>
    <t>Szkoła Podstawowa w Rogalinie</t>
  </si>
  <si>
    <t>Szkoła Podstawowa w Krosinku</t>
  </si>
  <si>
    <t>Przedszkole w Wiórku, ul. Szkolna 11, 60-160 Wiórek</t>
  </si>
  <si>
    <t>W-4</t>
  </si>
  <si>
    <t>W-5.1</t>
  </si>
  <si>
    <t>W-3.6</t>
  </si>
  <si>
    <t>Przedszkole nr 2 "Wesołe Skrzaty", ul. Powstańców Wielkopolskich 1, 62-050 Mosina</t>
  </si>
  <si>
    <t>Przedszkole nr 2</t>
  </si>
  <si>
    <t>nieokreślony, 1 m-c okres wypowiedzenia, wypowiada Wykonawca</t>
  </si>
  <si>
    <t>Izba Muzealna</t>
  </si>
  <si>
    <t>Odbiorca należy do podmiotów  uprawnionych do skorzystania z cen taryfowych na podstawie art. 62b ustawy z dnia 10 kwietnia 1997 r. - Prawo energetyczne (tak lub nie)</t>
  </si>
  <si>
    <t>Udział procentowy zużycia paliwa gazowego (do dwóch miejsc po przecinku)</t>
  </si>
  <si>
    <t>z zastosowaniem taryfy</t>
  </si>
  <si>
    <t>bez zastosowania taryfy</t>
  </si>
  <si>
    <t>tak</t>
  </si>
  <si>
    <t>Zużycie z zastosowaniem taryfy</t>
  </si>
  <si>
    <t xml:space="preserve">zużycie dla rynku konkurencyjnego </t>
  </si>
  <si>
    <t>ilość miesięcy w roku 2023</t>
  </si>
  <si>
    <t>Zużycie gazu - suma w roku 2023 - (kWh)</t>
  </si>
  <si>
    <t>Podsumowanie wg grup taryfowych (część II 1B):</t>
  </si>
  <si>
    <t>Grupa taryfowa</t>
  </si>
  <si>
    <t>Ilość ppe</t>
  </si>
  <si>
    <t>Ilość godz. X moc umowna</t>
  </si>
  <si>
    <t>Podatek akcyzowy</t>
  </si>
  <si>
    <t>Ilość kWh na 18 miesięcy - z zastosowaniem taryfy  zatwierdzonej przez Prezesa URE</t>
  </si>
  <si>
    <t>Opłata abonamentowa - z zastosowaniem taryfy  zatwierdzonej przez Prezesa URE</t>
  </si>
  <si>
    <t>Ilość kWh na 18 miesięcy - bez zastosowania taryfy (ceny konkurencyjne)</t>
  </si>
  <si>
    <t>Opłata abonamentowa - bez zastosowaniem taryfy (ceny konkurencyjne)</t>
  </si>
  <si>
    <t xml:space="preserve">Ilość kWh na 18 miesięcy - zamówienie planowane  </t>
  </si>
  <si>
    <t>Zwiększenie/zmniejszenie ilości paliwa gazowego w trakcie trwania zamówienia +/- 20% od wartości zamówienia planowanego (kWh)</t>
  </si>
  <si>
    <t>płatnik podatku akcyzowego</t>
  </si>
  <si>
    <t>W-2.1</t>
  </si>
  <si>
    <t>W-1.1</t>
  </si>
  <si>
    <t>W.1.1</t>
  </si>
  <si>
    <t>Suma</t>
  </si>
  <si>
    <t>Fortum Marketing and Sales Polska SA.</t>
  </si>
  <si>
    <t>terminowa do  31.12.2022 r., nie wymaga wypowiedzenia</t>
  </si>
  <si>
    <t>XM13000329436</t>
  </si>
  <si>
    <t>8018590365500051581560</t>
  </si>
  <si>
    <t>Mosińskie Towarzystwo Budownictwa Społecznego Sp. Z o.o., ul. Strzelecka 1A, 62-050 Mosina</t>
  </si>
  <si>
    <t>MTBS Spółka z o.o., ul. Strzelecka 1A, 62-050 Mosina</t>
  </si>
  <si>
    <t>Krosno, Boczna 39</t>
  </si>
  <si>
    <t>XM1400151605</t>
  </si>
  <si>
    <t>8018590365500046283011</t>
  </si>
  <si>
    <t>8018590365500046283219</t>
  </si>
  <si>
    <t>Krosno, Boczna 41</t>
  </si>
  <si>
    <t>Krosno, Boczna 41A</t>
  </si>
  <si>
    <t>XM1400151591</t>
  </si>
  <si>
    <t>XM1400151593</t>
  </si>
  <si>
    <t>8018590365500046283448</t>
  </si>
  <si>
    <t>8018590365500046283592</t>
  </si>
  <si>
    <t>XM1601401648</t>
  </si>
  <si>
    <t>Krosno, Boczna 37</t>
  </si>
  <si>
    <t>Krosno, Boczna 33</t>
  </si>
  <si>
    <t>XI0700000546</t>
  </si>
  <si>
    <t>8018590365500046283201</t>
  </si>
  <si>
    <t>8018590365500046318409</t>
  </si>
  <si>
    <t>XI0700000530</t>
  </si>
  <si>
    <t>Krosno, Boczna 33A</t>
  </si>
  <si>
    <t>Krosno, Boczna 31</t>
  </si>
  <si>
    <t>Krosno, Boczna 31A</t>
  </si>
  <si>
    <t>XM1601041663</t>
  </si>
  <si>
    <t>8018590365500046283806</t>
  </si>
  <si>
    <t>8018590365500046283974</t>
  </si>
  <si>
    <t>XM1601041657</t>
  </si>
  <si>
    <t>Krosno, Boczna 37A</t>
  </si>
  <si>
    <t>Krosno, Boczna 39A</t>
  </si>
  <si>
    <t>8018590365500046317990</t>
  </si>
  <si>
    <t>XI0700000619</t>
  </si>
  <si>
    <t>MTBS Sp.  z o.o. Mosina</t>
  </si>
  <si>
    <t>XI2001378346</t>
  </si>
  <si>
    <t>8018590365500049172893</t>
  </si>
  <si>
    <t>XM1500977642</t>
  </si>
  <si>
    <t>8018590365500048513628</t>
  </si>
  <si>
    <t>XK1229829762</t>
  </si>
  <si>
    <t>8018590365500042284470</t>
  </si>
  <si>
    <t>8018590365500050679831</t>
  </si>
  <si>
    <t>8018590365500043241175</t>
  </si>
  <si>
    <t>XM0600129199</t>
  </si>
  <si>
    <t>XM0900022839</t>
  </si>
  <si>
    <t>8018590365500050594547</t>
  </si>
  <si>
    <t>XM2103643743</t>
  </si>
  <si>
    <t>8018590365500050594165</t>
  </si>
  <si>
    <t>XM1500662856</t>
  </si>
  <si>
    <t>8018590365500050594349</t>
  </si>
  <si>
    <t>XM1000012749</t>
  </si>
  <si>
    <t>8018590365500050680639</t>
  </si>
  <si>
    <t>XK0723025349</t>
  </si>
  <si>
    <t>8018590365500051367034</t>
  </si>
  <si>
    <t>Oborniki, ul. Młyńska 2B</t>
  </si>
  <si>
    <t>Oborniki, ul. Młyńska 2A</t>
  </si>
  <si>
    <t>XM1801685466</t>
  </si>
  <si>
    <t>8018590365500050595544</t>
  </si>
  <si>
    <t>XI0700000660</t>
  </si>
  <si>
    <t>8018590365500050984546</t>
  </si>
  <si>
    <t>Zespół Przedszkoli w Obornikach, ul. Młyńska 2B, 64-600 Oborniki</t>
  </si>
  <si>
    <t>Ilość umów z wyłonionym w postepowaniu wykonawcą</t>
  </si>
  <si>
    <t>XM1902182733</t>
  </si>
  <si>
    <t>8018590365500048933075</t>
  </si>
  <si>
    <t>8018590365500019141676</t>
  </si>
  <si>
    <t>Szkoła Podstawowa Nr 1 ul. Józefa Poniatowskiego 16, 62-030 Luboń</t>
  </si>
  <si>
    <t>8018590365500041780935</t>
  </si>
  <si>
    <t>05681368/1</t>
  </si>
  <si>
    <t>XM2103068020</t>
  </si>
  <si>
    <t>8018590365500048886142</t>
  </si>
  <si>
    <t>Miejski Ośrodek Pomocy Społecznej, ul. Żródlana 1, 62-030 Luboń</t>
  </si>
  <si>
    <t>8018590365500051385311</t>
  </si>
  <si>
    <t>8018590365500019154768</t>
  </si>
  <si>
    <t>00140044/1</t>
  </si>
  <si>
    <t>Miasto Luboń, Pl. E. Bojanowskiego 2, 62-030 Luboń</t>
  </si>
  <si>
    <t>XM1200210936</t>
  </si>
  <si>
    <t>8018590365500051407907</t>
  </si>
  <si>
    <t>XI2001379053</t>
  </si>
  <si>
    <t>8018590365500047372240</t>
  </si>
  <si>
    <t>XK1431462814</t>
  </si>
  <si>
    <t>8018590365500050715874</t>
  </si>
  <si>
    <t>XM901315558</t>
  </si>
  <si>
    <t>8018590365500048884599</t>
  </si>
  <si>
    <t>8018590365500019156809</t>
  </si>
  <si>
    <t>8018590365500019142000</t>
  </si>
  <si>
    <t>8018590365500019720444</t>
  </si>
  <si>
    <t>8018590365500019148859</t>
  </si>
  <si>
    <t>Szkoła Podstawowa nr 2 im. Marii Skłodowskiej-Curie w Plewiskach, ul. Prof. Wacława Strażewicza 1, 62-064 Plewiska</t>
  </si>
  <si>
    <t>Szkoła Podstawowa nr 2 im. Marii Skłodowskiej-Curie w Plewiskach</t>
  </si>
  <si>
    <t>8018590365500019152658</t>
  </si>
  <si>
    <t>8018590365500042672321</t>
  </si>
  <si>
    <t>8018590365500019141980</t>
  </si>
  <si>
    <t>XM1200181339</t>
  </si>
  <si>
    <t>8018590365500049294939</t>
  </si>
  <si>
    <t>Zespołowa 23</t>
  </si>
  <si>
    <t>8018590365500029164054</t>
  </si>
  <si>
    <t>XK1431462744</t>
  </si>
  <si>
    <t>8018590365500046796214</t>
  </si>
  <si>
    <t>XK1533055944</t>
  </si>
  <si>
    <t>8018590365500049294755</t>
  </si>
  <si>
    <t>Przedszkole Samorządowe "Zielony Zakątek", ul. Zielarska 2, 62-064 Plewiska</t>
  </si>
  <si>
    <t>Przedszkole Samorządowe "Zielony Zakątek"</t>
  </si>
  <si>
    <t>XM1801680461</t>
  </si>
  <si>
    <t>8018590365500042287068</t>
  </si>
  <si>
    <t>XI1801120483</t>
  </si>
  <si>
    <t>8018590365500049049430</t>
  </si>
  <si>
    <t>XM0800064696</t>
  </si>
  <si>
    <t>8018590365500051183191</t>
  </si>
  <si>
    <t>XM2002963144</t>
  </si>
  <si>
    <t>8018590365500052145952</t>
  </si>
  <si>
    <t>XM2002962828</t>
  </si>
  <si>
    <t>8018590365500042433946</t>
  </si>
  <si>
    <t>XM2003184501</t>
  </si>
  <si>
    <t>8018590365500050786720</t>
  </si>
  <si>
    <t>XA0905332321</t>
  </si>
  <si>
    <t>8018590365500047245162</t>
  </si>
  <si>
    <t>XA1928035353</t>
  </si>
  <si>
    <t>8018590365500020140590</t>
  </si>
  <si>
    <t>8018590365500019149375</t>
  </si>
  <si>
    <t>16956150/03</t>
  </si>
  <si>
    <t>8018590365500019149368</t>
  </si>
  <si>
    <t>06042265/03</t>
  </si>
  <si>
    <t>Mosiński Ośrodek Kultury, ul. Dworcowa 4, 62-020 Mosina</t>
  </si>
  <si>
    <t>GCR/1438/2010, czas nieoznaczony,  wypowiedzenie 1 miesiąc, wypowiada wykonawca</t>
  </si>
  <si>
    <t>8018590365500019146817</t>
  </si>
  <si>
    <t>8018590365500019105920</t>
  </si>
  <si>
    <t>XM0400005519</t>
  </si>
  <si>
    <t>8018590365500048575220</t>
  </si>
  <si>
    <t>Konarzewo, ul. Poznańska 19  dz. 541/7</t>
  </si>
  <si>
    <t>XM1300342597</t>
  </si>
  <si>
    <t>8018590365500047590897</t>
  </si>
  <si>
    <t>XK1330174538</t>
  </si>
  <si>
    <t>8018590365500048335466</t>
  </si>
  <si>
    <t>XA1205575393</t>
  </si>
  <si>
    <t>9018590365500047974017</t>
  </si>
  <si>
    <t>XI140002213</t>
  </si>
  <si>
    <t>8018590365500049579739</t>
  </si>
  <si>
    <t>XA1105424633</t>
  </si>
  <si>
    <t>8018590365500047902751</t>
  </si>
  <si>
    <t>XM2002932305</t>
  </si>
  <si>
    <t>8018590365500049655990</t>
  </si>
  <si>
    <t>30587260/3</t>
  </si>
  <si>
    <t>31462715/03</t>
  </si>
  <si>
    <t>8018590365500019149504</t>
  </si>
  <si>
    <t>Skórzewo, ul. Kolejowa 338/5-7 (07.05.2020)</t>
  </si>
  <si>
    <t>XM1701629030</t>
  </si>
  <si>
    <t>8018590365500049527143</t>
  </si>
  <si>
    <t>Zespół Szkolno Przedszkolny im. Jana Brzechwy w Dopiewie, ul. Bukowska 13, 62-070 Dopiewo</t>
  </si>
  <si>
    <t>15200523/03</t>
  </si>
  <si>
    <t>8018590365500019106729</t>
  </si>
  <si>
    <t>17008415/03</t>
  </si>
  <si>
    <t>8018590365500019106545</t>
  </si>
  <si>
    <t>XI1901238430</t>
  </si>
  <si>
    <t>8018590365500030218197</t>
  </si>
  <si>
    <t>8018590365500020026962</t>
  </si>
  <si>
    <t>05573742/05</t>
  </si>
  <si>
    <t>8018590365500019102530</t>
  </si>
  <si>
    <t>00007066/3</t>
  </si>
  <si>
    <t>8018590365500019153532</t>
  </si>
  <si>
    <t>8018590365500019147746</t>
  </si>
  <si>
    <t>00000301/05</t>
  </si>
  <si>
    <t>XK1229485615</t>
  </si>
  <si>
    <t>8018590365500049527372</t>
  </si>
  <si>
    <t>8018590365500019105265</t>
  </si>
  <si>
    <t>00064104/03</t>
  </si>
  <si>
    <t>8018590365500019106798</t>
  </si>
  <si>
    <t>152000525/03</t>
  </si>
  <si>
    <t>8018590365500048335251</t>
  </si>
  <si>
    <t>XM2002592595</t>
  </si>
  <si>
    <t>Biblioteka Miejska im. Małgorzaty Musierowicz Centrum Animacji Kultury w Puszczykowie, ul. Rynek 15, 62-040 Puszczykowo</t>
  </si>
  <si>
    <t>Biblioteka miejska</t>
  </si>
  <si>
    <t>Dworcowa 4</t>
  </si>
  <si>
    <t>Puszczykowo</t>
  </si>
  <si>
    <t>8018590365500019474880</t>
  </si>
  <si>
    <t>Poznańska 26</t>
  </si>
  <si>
    <t>XM1100089755</t>
  </si>
  <si>
    <t>8018590365500042679702</t>
  </si>
  <si>
    <t>Rynek 15</t>
  </si>
  <si>
    <t>XM1400170809</t>
  </si>
  <si>
    <t>8018590365500043094870</t>
  </si>
  <si>
    <t>Miasto Puszczykowo Podleśna 4, 62-040 Puszczykowo</t>
  </si>
  <si>
    <t>Miejski Ośrodek Pomocy Społecznej, ul. Podleśna 4, 62-040 Puszczykowo</t>
  </si>
  <si>
    <t>Wysoka 1</t>
  </si>
  <si>
    <t>XM1200208812</t>
  </si>
  <si>
    <t>8018590365500043015813</t>
  </si>
  <si>
    <t>Nadwarciańska 11B</t>
  </si>
  <si>
    <t>XM1902073004</t>
  </si>
  <si>
    <t>8018590365500051634051</t>
  </si>
  <si>
    <t>Ośrodek zdrowia</t>
  </si>
  <si>
    <t>Poznańska 36</t>
  </si>
  <si>
    <t>XA1928017042</t>
  </si>
  <si>
    <t>8018590365500042696112</t>
  </si>
  <si>
    <t>Poznańska 1</t>
  </si>
  <si>
    <t>Szkoła Podstawowa nr 1 im. Adama Mickiewicza</t>
  </si>
  <si>
    <t>Szkoła Podstawowa nr 1 im. Adama Mickiewicza, ul. Wysoka 2, 62-040 Puszczykowo</t>
  </si>
  <si>
    <t>00971795/01</t>
  </si>
  <si>
    <t>8018590365500019146503</t>
  </si>
  <si>
    <t>00984923/01</t>
  </si>
  <si>
    <t>8018590365500019146510</t>
  </si>
  <si>
    <t>XM1200291181</t>
  </si>
  <si>
    <t>8018590365500043016490</t>
  </si>
  <si>
    <t>Jana Kasprowicza 1</t>
  </si>
  <si>
    <t>8018590365500019141737</t>
  </si>
  <si>
    <t>00977386/1</t>
  </si>
  <si>
    <t>Szkoła Podstawowa nr 2, Kasprowicza 1, 62-040 Puszczykowo</t>
  </si>
  <si>
    <t>hala</t>
  </si>
  <si>
    <t>Mimoza</t>
  </si>
  <si>
    <t>MOPS</t>
  </si>
  <si>
    <t>terminowa do 28.02.2023 r., nie wymaga wypowiedzenia</t>
  </si>
  <si>
    <t>terminowa do 31.03.2023 r., nie wymaga wypowiedzenia</t>
  </si>
  <si>
    <t>Podgórna 21</t>
  </si>
  <si>
    <t>Biblioteka Publiczna Gminy Komorniki, ul. Kościelna 37, 62-052 Komorniki</t>
  </si>
  <si>
    <t>XI1400022631</t>
  </si>
  <si>
    <t>8018590365500045574073</t>
  </si>
  <si>
    <t>XM1400151696</t>
  </si>
  <si>
    <t>8018590365500045574516</t>
  </si>
  <si>
    <t>Przedszkole nr 3, Wojska Polskiego 11, 64-500 Szamotuły</t>
  </si>
  <si>
    <t>Przedszkole nr 1, Staszica 7, 64-500 Szamotuły</t>
  </si>
  <si>
    <t>8018590365500044819137</t>
  </si>
  <si>
    <t>XK0824699327</t>
  </si>
  <si>
    <t>Przedszkole nr 4, 1-ego Maja 36, 64-500 Szamotuły</t>
  </si>
  <si>
    <t>XA1326149349</t>
  </si>
  <si>
    <t>8018590365500044727838</t>
  </si>
  <si>
    <t>XM1100144924</t>
  </si>
  <si>
    <t>8018590365500044730951</t>
  </si>
  <si>
    <t>Przedszkole Gałowo, Topolowa 10, 64-500 Szamotuły</t>
  </si>
  <si>
    <t>XM1400038856</t>
  </si>
  <si>
    <t>8018590365500044895100</t>
  </si>
  <si>
    <t>8018590365500019154782</t>
  </si>
  <si>
    <t>00977378/05</t>
  </si>
  <si>
    <t>8018590365500045669328</t>
  </si>
  <si>
    <t>XM1401680419</t>
  </si>
  <si>
    <t>8018590365500019145353</t>
  </si>
  <si>
    <t>na czas nieoznaczony, 1 m-c wypowiedzenia, wypowiada wykonawca</t>
  </si>
  <si>
    <t>Ośrodek Pomocy Społecznej, Pl. Sienkiewicza 20, 64-500 Szamotuły</t>
  </si>
  <si>
    <t>OPS</t>
  </si>
  <si>
    <t>Centrum Intergacji i Rehabilitacji w Szamotułach</t>
  </si>
  <si>
    <t>XM1601221343</t>
  </si>
  <si>
    <t>8018590365500045614083</t>
  </si>
  <si>
    <t>Gmina Kleszczewo, ul. Poznańska 4, 63-005 Kleszczewo</t>
  </si>
  <si>
    <t>Kleszczewo</t>
  </si>
  <si>
    <t>63-005</t>
  </si>
  <si>
    <t>OSP Strażnica</t>
  </si>
  <si>
    <t xml:space="preserve">Strażacka   </t>
  </si>
  <si>
    <t>XI1627308797</t>
  </si>
  <si>
    <t>8018590365500044841909</t>
  </si>
  <si>
    <t>Gowarzewo, Swarzędzka 14</t>
  </si>
  <si>
    <t>63-004</t>
  </si>
  <si>
    <t>Tulce</t>
  </si>
  <si>
    <t>8018590365500051388145</t>
  </si>
  <si>
    <t>XM0700006437</t>
  </si>
  <si>
    <t>Poznańska 23</t>
  </si>
  <si>
    <t>XI1700686604</t>
  </si>
  <si>
    <t>8018590365500050918305</t>
  </si>
  <si>
    <t>11 dz. 69/47</t>
  </si>
  <si>
    <t>Nagradowice</t>
  </si>
  <si>
    <t>XM1902305598</t>
  </si>
  <si>
    <t>8018590365500045619354</t>
  </si>
  <si>
    <t>63-006</t>
  </si>
  <si>
    <t>Poklatki</t>
  </si>
  <si>
    <t>17A</t>
  </si>
  <si>
    <t>8018590365500044864854</t>
  </si>
  <si>
    <t>nr 8</t>
  </si>
  <si>
    <t>Śródka</t>
  </si>
  <si>
    <t>XM0700074826</t>
  </si>
  <si>
    <t>8018590365500044399110</t>
  </si>
  <si>
    <t xml:space="preserve"> 1 dz. 121/1</t>
  </si>
  <si>
    <t>Markowice</t>
  </si>
  <si>
    <t>BO.1010/353024/2010 z dnia 25.06.2010, na czas nieoznaczony, wypowiedzenie 1 m-c, wypowiada Wykonawca</t>
  </si>
  <si>
    <t>BO.1010/353034/2010 z dnia 25.06.2010, na czas nieoznaczony, wypowiedzenie 1 m-c, wypowiada Wykonawca</t>
  </si>
  <si>
    <t>BO.1010/353038/2010 z dnia 25.06.2010, na czas nieoznaczony, wypowiedzenie 1 m-c, wypowiada Wykonawca</t>
  </si>
  <si>
    <t>BO.1010/353039/2010 z dnia 25.06.2010, na czas nieoznaczony, wypowiedzenie 1 m-c, wypowiada Wykonawca</t>
  </si>
  <si>
    <t>BO.1010/353056/2010 z dnia 25.06.2010, na czas nieoznaczony, wypowiedzenie 1 m-c, wypowiada Wykonawca</t>
  </si>
  <si>
    <t>BO.1010/353060/2010 z dnia 25.06.2010, na czas nieoznaczony, wypowiedzenie 1 m-c, wypowiada Wykonawca</t>
  </si>
  <si>
    <t>BO.1010/485625/2010 z dnia 06.08.2010, na czas nieoznaczony, wypowiedzenie 1 m-c, wypowiada Wykonawca</t>
  </si>
  <si>
    <t>XM0900131907</t>
  </si>
  <si>
    <t>8018590365500044357264</t>
  </si>
  <si>
    <t>Gowarzewo, Swarzędzka 14 dz. 70/3</t>
  </si>
  <si>
    <t>BO.1010/486918/2010 z dnia 18.08.2010, na czas nieoznaczony, wypowiedzenie 1 m-c, wypowiada Wykonawca</t>
  </si>
  <si>
    <t>XM9900078953</t>
  </si>
  <si>
    <t>8018590365500051543612</t>
  </si>
  <si>
    <t>Strażacka 1</t>
  </si>
  <si>
    <t>BOK P7/750785/2012 z dnia 03.12.2012,  na czas nieoznaczony, wypowiedzenie 1 m-c, wypowiada Wykonawca</t>
  </si>
  <si>
    <t>8018590365500044818918</t>
  </si>
  <si>
    <t>XM2002983654</t>
  </si>
  <si>
    <t>BOK P7/671438/2013 z dnia 10.08.2013,  na czas nieoznaczony, wypowiedzenie 1 m-c, wypowiada Wykonawca</t>
  </si>
  <si>
    <t>XM1400139297</t>
  </si>
  <si>
    <t>8018590365500045071930</t>
  </si>
  <si>
    <t>Komorniki dz. 7551-7554</t>
  </si>
  <si>
    <t>BOK. P7-187/002106/2014 z dnia 03.02.2014, na czas nieoznaczony, wypowiedzenie 1 m-c, wypowiada Wykonawca</t>
  </si>
  <si>
    <t>RW-187/008939/2020 z dnia 20.10.2020, na czas nieoznaczony, wypowiedzenie 1 m-c, wypowiada Wykonawca</t>
  </si>
  <si>
    <t>8018590365500043533201</t>
  </si>
  <si>
    <t>Sportowa 2 Parter</t>
  </si>
  <si>
    <t>XM1902088455</t>
  </si>
  <si>
    <t>8018590365500050986601</t>
  </si>
  <si>
    <t>Poznańska 25</t>
  </si>
  <si>
    <t>8018590365500029411806</t>
  </si>
  <si>
    <t>XM2003154512</t>
  </si>
  <si>
    <t>XM1200175151</t>
  </si>
  <si>
    <t>GC/1188/2009 z dnia 19.06.2009,  na czas nieoznaczony, wypowiedzenie 1 m-c, wypowiada Wykonawca</t>
  </si>
  <si>
    <t>Gminny Ośrodek Kultury i Sportu w Kleszczewie, Poznańska 2, 63-005 Kleszczewo</t>
  </si>
  <si>
    <t>GC/000634/2009 z dnia 13.10.2009,  na czas nieoznaczony, wypowiedzenie 1 m-c, wypowiada Wykonawca</t>
  </si>
  <si>
    <t>8018590365500019145803</t>
  </si>
  <si>
    <t>8018590365500019107078</t>
  </si>
  <si>
    <t>Hala Kleszczewo</t>
  </si>
  <si>
    <t>Poznańska 2</t>
  </si>
  <si>
    <t>Hala Tulce</t>
  </si>
  <si>
    <t>ogrzewanie</t>
  </si>
  <si>
    <t>76/2005 z dnia 22.03.2005, czas nieoznaczony, wypowiedzenie 1 m-c, wypowiada Wykonawca</t>
  </si>
  <si>
    <t>8018590365500044778915</t>
  </si>
  <si>
    <t>XM2103678422</t>
  </si>
  <si>
    <t>BOK. P7-187/002107/2014 z dnia 07.03.2014, na czas nieoznaczony, wypowiedzenie 1 m-c, wypowiada Wykonawca</t>
  </si>
  <si>
    <t xml:space="preserve">Poznańska 5 </t>
  </si>
  <si>
    <t>BOK. P7-187/002973/2014 z dnia 15.04.2014, na czas nieoznaczony, wypowiedzenie 1 m-c, wypowiada Wykonawca</t>
  </si>
  <si>
    <t>BOK. P7-187/002270/2014 z dnia 13.03.2014, na czas nieoznaczony, wypowiedzenie 1 m-c, wypowiada Wykonawca</t>
  </si>
  <si>
    <t>Zespół Szkół w Tulcach, ul. Poznańska 1, 63-004 Tulce</t>
  </si>
  <si>
    <t>kuchnia</t>
  </si>
  <si>
    <t>XA1326072120</t>
  </si>
  <si>
    <t>8018590365500051152326</t>
  </si>
  <si>
    <t>Zespół Szkół w Kleszczewie, ul. Poznańska 2, 63-005 Kleszczewo</t>
  </si>
  <si>
    <t>XI0800041441</t>
  </si>
  <si>
    <t>8018590365500044811025</t>
  </si>
  <si>
    <t>zespół szkół (nowy budynek)</t>
  </si>
  <si>
    <t>zespół szkół (stary budynek)</t>
  </si>
  <si>
    <t>ops</t>
  </si>
  <si>
    <t>stara część oraz kuchnia</t>
  </si>
  <si>
    <t>Ośrodek Pomocy Społecznej, ul. Poznańska 5, 63-005  Kleszczewo</t>
  </si>
  <si>
    <t>8018590365500019465253</t>
  </si>
  <si>
    <t>8018590365500050061964</t>
  </si>
  <si>
    <t>XM1701560518</t>
  </si>
  <si>
    <t>XM1300153780</t>
  </si>
  <si>
    <t>XM1400114878</t>
  </si>
  <si>
    <t>8018590365500049096250</t>
  </si>
  <si>
    <t>XM2003174800</t>
  </si>
  <si>
    <t>8018590365500049050092</t>
  </si>
  <si>
    <t>XM1400424847</t>
  </si>
  <si>
    <t>8018590365500047087236</t>
  </si>
  <si>
    <t>Gmina Suchy Las, ul. Szkolna 13, 62-002 Suchy Las, NIP 7773145371</t>
  </si>
  <si>
    <t>Zespół Szkół im. Mariana Żelazka w Chludowie, ul. Szkolna 3, 62-001 Chludowo</t>
  </si>
  <si>
    <t>Przedszkole Chludowo</t>
  </si>
  <si>
    <t>Przedszkole Golęczewo</t>
  </si>
  <si>
    <t>Szkoła Chludowo</t>
  </si>
  <si>
    <t>Szkoła Golęczewo</t>
  </si>
  <si>
    <t>Zespół Szkół im. 7 Pułku Strzelców Konnych Wlkp., ul. Wojskowa 5, 62-003 Biedrusko</t>
  </si>
  <si>
    <t>Przedszkole Leśnych Ludków, ul. Promienista 33, 62-002 Suchy Las</t>
  </si>
  <si>
    <t>Gmina Suchy Las, ul. Szkolna 13, 62-002 Suchy Las,</t>
  </si>
  <si>
    <t>Remiza OSP Chludowo</t>
  </si>
  <si>
    <t>Remiza OSP Suchy Las</t>
  </si>
  <si>
    <t>Remiza Golęczewo</t>
  </si>
  <si>
    <t>Remiza Zielątkowo</t>
  </si>
  <si>
    <t>Świetlica Biedrusko</t>
  </si>
  <si>
    <t>Świetlica Złotkowo</t>
  </si>
  <si>
    <t>Świetlica Złotniki</t>
  </si>
  <si>
    <t>Dworzec Złotniki</t>
  </si>
  <si>
    <t>Ośrodek Pomocy Społecznej ul. Bogusławskiego 17, 62-002 Suchy Las</t>
  </si>
  <si>
    <t>OPS Suchy Las</t>
  </si>
  <si>
    <t>Chludowo ul. Kościelna 12</t>
  </si>
  <si>
    <t>62-001</t>
  </si>
  <si>
    <t>Chludowo</t>
  </si>
  <si>
    <t>Golęczewo ul. Oświatowa 1</t>
  </si>
  <si>
    <t>Golęczewo</t>
  </si>
  <si>
    <t>Chludowo ul. Szkolna 3</t>
  </si>
  <si>
    <t>Golęczewo ul. Dworcowa 59</t>
  </si>
  <si>
    <t>Biedrusko ul. 1 Maja 81</t>
  </si>
  <si>
    <t>62-003</t>
  </si>
  <si>
    <t>Biedrusko</t>
  </si>
  <si>
    <t>Biedrusko ul. Ametystowa 2</t>
  </si>
  <si>
    <t>Biedrusko ul. Wojskowa 5</t>
  </si>
  <si>
    <t>Suchy Las ul. Promienista 33</t>
  </si>
  <si>
    <t>62-002</t>
  </si>
  <si>
    <t>Suchy Las</t>
  </si>
  <si>
    <t>Chludowo ul. Tysiąclecia 6</t>
  </si>
  <si>
    <t>Suchy Las ul. Bogusławskiego 36</t>
  </si>
  <si>
    <t>Golęczewo ul. Dworcowa 61a</t>
  </si>
  <si>
    <t>Zielątkowo ul. Kręta 1</t>
  </si>
  <si>
    <t>Zielątkowo</t>
  </si>
  <si>
    <t>Biedrusko ul. Zjednoczenia 4</t>
  </si>
  <si>
    <t>Złotkowo ul. Złota 15a</t>
  </si>
  <si>
    <t>Złotkowo</t>
  </si>
  <si>
    <t>Złotniki ul. Żukowa 14</t>
  </si>
  <si>
    <t>Złotniki</t>
  </si>
  <si>
    <t>Złotniki ul. Dworcowa 2</t>
  </si>
  <si>
    <t>Suchy Las ul. Bogusławskiego 17</t>
  </si>
  <si>
    <t>XK1229829740</t>
  </si>
  <si>
    <t>XA1906008874</t>
  </si>
  <si>
    <t>XM060087083</t>
  </si>
  <si>
    <t>XC2003069415</t>
  </si>
  <si>
    <t>XM1801680595</t>
  </si>
  <si>
    <t>XM0600009551</t>
  </si>
  <si>
    <t>XK1533055977</t>
  </si>
  <si>
    <t>XA1405714241</t>
  </si>
  <si>
    <t>XI0900003814</t>
  </si>
  <si>
    <t>XM2002980568</t>
  </si>
  <si>
    <t>XM0600045326</t>
  </si>
  <si>
    <t>XI7000710876</t>
  </si>
  <si>
    <t>XM2002983875</t>
  </si>
  <si>
    <t>XA1928016309</t>
  </si>
  <si>
    <t>XM1701635028</t>
  </si>
  <si>
    <t>XM0600129481</t>
  </si>
  <si>
    <t>XI2001378270</t>
  </si>
  <si>
    <t>XM2002997337</t>
  </si>
  <si>
    <t>8018590365500045077932</t>
  </si>
  <si>
    <t>8018590365500045097336</t>
  </si>
  <si>
    <t>8018590365500045010465</t>
  </si>
  <si>
    <t>8018590365500044866612</t>
  </si>
  <si>
    <t>8018590365500044866209</t>
  </si>
  <si>
    <t>8018590365500050099400</t>
  </si>
  <si>
    <t>8018590365500050318600</t>
  </si>
  <si>
    <t>8018590365500050098359</t>
  </si>
  <si>
    <t>8018590365500044746501</t>
  </si>
  <si>
    <t>8018590365500045061177</t>
  </si>
  <si>
    <t>8018590365500042537064</t>
  </si>
  <si>
    <t>8018590365500044870008</t>
  </si>
  <si>
    <t>8018590365500045153421</t>
  </si>
  <si>
    <t>8018590365500043329873</t>
  </si>
  <si>
    <t>8018590365500043397834</t>
  </si>
  <si>
    <t>8018590365500044108897</t>
  </si>
  <si>
    <t>8018590365500029231503</t>
  </si>
  <si>
    <t>8018590365500044518672</t>
  </si>
  <si>
    <t>Udział procentowy zużycia paliwa kolumna V + W</t>
  </si>
  <si>
    <t>ul. Gdyńska 30</t>
  </si>
  <si>
    <t>8018590365500050691956</t>
  </si>
  <si>
    <t>00000175/05</t>
  </si>
  <si>
    <t>8018590365500019142499</t>
  </si>
  <si>
    <t>8018590365500049180065</t>
  </si>
  <si>
    <t>Szkoła Podstawowa Nr 1, ul. Józefa Poniatowskiego 16, 62-030 Luboń</t>
  </si>
  <si>
    <t>Zespół Szkół w Luboniu, ul. Jana Henryka Dąbrowskiego 2a, 62-030 Luboń</t>
  </si>
  <si>
    <t>Zespół Szkół w Luboniu</t>
  </si>
  <si>
    <t>SP2 Plewiska rozbudowa</t>
  </si>
  <si>
    <t>17008429</t>
  </si>
  <si>
    <t>15200456</t>
  </si>
  <si>
    <t>05926169</t>
  </si>
  <si>
    <t>Szkoła Podstawowa nr 1 im. Tytusa i Jana Działyńskich  w Plewiskach</t>
  </si>
  <si>
    <t>16956153</t>
  </si>
  <si>
    <t>00866058</t>
  </si>
  <si>
    <t>Zespół Szkół w Wirach</t>
  </si>
  <si>
    <t>16968541</t>
  </si>
  <si>
    <t>Szkoła Podstawowa im. Powstańców Wielkopolskich w Wirach, ul. Zespołowa 23, 62-051 Wiry</t>
  </si>
  <si>
    <t>Szkoła Podstawowa im. Powstańców Wielkopolskich, ul. Zespołowa 23, 62-051 Wiry</t>
  </si>
  <si>
    <t>Szkoła Podstawowa im. Powstańców Wielkopolskich w Wirach</t>
  </si>
  <si>
    <t>06072558</t>
  </si>
  <si>
    <t xml:space="preserve">Gmina Skoki, ul. Ciastowicza 11, 62-085 Skoki </t>
  </si>
  <si>
    <t>XM2103775130</t>
  </si>
  <si>
    <t>8018590365500046284742</t>
  </si>
  <si>
    <t>terminowa do 31.12.2022 r., nie wymaga wypowiedzenia</t>
  </si>
  <si>
    <t>06027333/05</t>
  </si>
  <si>
    <t>XM1701570507</t>
  </si>
  <si>
    <t>8018590365500044745351</t>
  </si>
  <si>
    <t>XM1200330401</t>
  </si>
  <si>
    <t>8018590365500045613901</t>
  </si>
  <si>
    <t>ul. Jana Henryka Dąbrowskiego 2a</t>
  </si>
  <si>
    <t>1 umowa na gminę + jednostki</t>
  </si>
  <si>
    <t>00859490/1</t>
  </si>
  <si>
    <t>8018590365500019151934</t>
  </si>
  <si>
    <t>XA1426664222</t>
  </si>
  <si>
    <t>Szkoła Podstawowa im. Powstańców Wlkp. w Robakowie ul. Szkolna 3, 62-023 Robakowo</t>
  </si>
  <si>
    <t>XA1305635167</t>
  </si>
  <si>
    <t>8018590365500043562775</t>
  </si>
  <si>
    <t>06009513/3</t>
  </si>
  <si>
    <t>XA1205545224</t>
  </si>
  <si>
    <t>8018590365500046725061</t>
  </si>
  <si>
    <t>8018590365500041116321</t>
  </si>
  <si>
    <t>0006411/3</t>
  </si>
  <si>
    <t>8018590365500019141096</t>
  </si>
  <si>
    <t>8018590365500019444494</t>
  </si>
  <si>
    <t>05681386/01</t>
  </si>
  <si>
    <t>Przedszkole Leśna Drużyna w Kamionkach, ul. Porannej Rosy 2 (dz. Nr 406/3, 408/5), 62-023 Kamionki</t>
  </si>
  <si>
    <t>XM1100302627</t>
  </si>
  <si>
    <t>8018590365500047875581</t>
  </si>
  <si>
    <t>Powstańców Wielkopolskich 1</t>
  </si>
  <si>
    <t>8018590365500046003749</t>
  </si>
  <si>
    <t>Szkoła Podstawowa nr 2, ul. Sowiniecka 75, 62-050 Mosina</t>
  </si>
  <si>
    <t>Sowiniecka 75</t>
  </si>
  <si>
    <t>8018590365500019146312</t>
  </si>
  <si>
    <t>8018590365500048514663</t>
  </si>
  <si>
    <t>XM1801706739</t>
  </si>
  <si>
    <t>00140564/3</t>
  </si>
  <si>
    <t>8018590365500019153860</t>
  </si>
  <si>
    <t>06027346/3</t>
  </si>
  <si>
    <t>8018590365500019141065</t>
  </si>
  <si>
    <t>01841102/1</t>
  </si>
  <si>
    <t>8018590365500045927398</t>
  </si>
  <si>
    <t>XM1500844809</t>
  </si>
  <si>
    <t>XA1805941637</t>
  </si>
  <si>
    <t>8018590365500045885629</t>
  </si>
  <si>
    <t>XM0200123244</t>
  </si>
  <si>
    <t>8018590365500045887579</t>
  </si>
  <si>
    <t>XM1400132096</t>
  </si>
  <si>
    <t>8018590365500045888811</t>
  </si>
  <si>
    <t>Dachowa</t>
  </si>
  <si>
    <t>XM1400211722</t>
  </si>
  <si>
    <t>8018590365500047225089</t>
  </si>
  <si>
    <t>XM1300084406</t>
  </si>
  <si>
    <t>8018590365500043621212</t>
  </si>
  <si>
    <t>XM0900063737</t>
  </si>
  <si>
    <t>8018590365500047874287</t>
  </si>
  <si>
    <t>XA1927934720</t>
  </si>
  <si>
    <t>8018590365500047876441</t>
  </si>
  <si>
    <t>XM1000064438</t>
  </si>
  <si>
    <t>8018590365500047612346</t>
  </si>
  <si>
    <t>XM21038589330</t>
  </si>
  <si>
    <t>8018590365500047903734</t>
  </si>
  <si>
    <t>XM1200175361</t>
  </si>
  <si>
    <t>8018590365500045337951</t>
  </si>
  <si>
    <t>05582540/04</t>
  </si>
  <si>
    <t>XM1801904103</t>
  </si>
  <si>
    <t>XK1431802464</t>
  </si>
  <si>
    <t>8018590365500046129203</t>
  </si>
  <si>
    <t>8018590365500019642968</t>
  </si>
  <si>
    <t>XA1105408758</t>
  </si>
  <si>
    <t>8018590365500047244448</t>
  </si>
  <si>
    <t>Dziećmierowo ul. Leśna 3 dz. 10</t>
  </si>
  <si>
    <t>XA1105408761</t>
  </si>
  <si>
    <t>8018590365500047248262</t>
  </si>
  <si>
    <t>XK1229238631</t>
  </si>
  <si>
    <t>8018590365500032665364</t>
  </si>
  <si>
    <t>XM1200168896</t>
  </si>
  <si>
    <t>8018590365500044194449</t>
  </si>
  <si>
    <t>XM1500755116</t>
  </si>
  <si>
    <t>8018590365500049173616</t>
  </si>
  <si>
    <t xml:space="preserve">Radzewo  </t>
  </si>
  <si>
    <t>XM1400045532</t>
  </si>
  <si>
    <t>8018590365500048857302</t>
  </si>
  <si>
    <t>XM120027212</t>
  </si>
  <si>
    <t>8018590365500048417384</t>
  </si>
  <si>
    <t>XM110030441</t>
  </si>
  <si>
    <t>8018590365500051523485</t>
  </si>
  <si>
    <t>XM1500627201</t>
  </si>
  <si>
    <t>8018590365500047877028</t>
  </si>
  <si>
    <t>XM1000145970</t>
  </si>
  <si>
    <t>8018590365500047360728</t>
  </si>
  <si>
    <t>XM1902306483</t>
  </si>
  <si>
    <t>8018590365500046729878</t>
  </si>
  <si>
    <t>XM1801953797</t>
  </si>
  <si>
    <t>XM2002560587</t>
  </si>
  <si>
    <t>8018590365500045619736</t>
  </si>
  <si>
    <t>XM2104017615</t>
  </si>
  <si>
    <t>8018590365500045805412</t>
  </si>
  <si>
    <t>8018590365500045808758</t>
  </si>
  <si>
    <t>Okrężna 34/1</t>
  </si>
  <si>
    <t>XM2003111784</t>
  </si>
  <si>
    <t>8018590365500044605440</t>
  </si>
  <si>
    <t>Gądki</t>
  </si>
  <si>
    <t>XM1400139829</t>
  </si>
  <si>
    <t>8018590365500047874959</t>
  </si>
  <si>
    <t>XA1827913649</t>
  </si>
  <si>
    <t>8018590365500047823490</t>
  </si>
  <si>
    <t>Powiat Poznański, ul. Maksymiliana Jackowskiego 18, 60-509 Poznań</t>
  </si>
  <si>
    <t>Błażejewska 63</t>
  </si>
  <si>
    <t>XM1801685439</t>
  </si>
  <si>
    <t>8018590365500047879121</t>
  </si>
  <si>
    <t>budynek główny</t>
  </si>
  <si>
    <t>XA2106089090</t>
  </si>
  <si>
    <t>8018590365500047876625</t>
  </si>
  <si>
    <t>nowy pawilon</t>
  </si>
  <si>
    <t>8018590365500047879343</t>
  </si>
  <si>
    <t>8018590365500047877660</t>
  </si>
  <si>
    <t>8018590365500051466522</t>
  </si>
  <si>
    <t>8018590365500090728131</t>
  </si>
  <si>
    <t>8018590365500019146862</t>
  </si>
  <si>
    <t>Zespół Szkół w Krośnie, ul. Główna 43/217, 62-050 Mosina</t>
  </si>
  <si>
    <t>XA1426348821</t>
  </si>
  <si>
    <t>8018590365500046482810</t>
  </si>
  <si>
    <t>8018590365500047581635</t>
  </si>
  <si>
    <t>Ośrodek Pomocy Społecznej, Poznańska 5, 63-005 Kleszczewo</t>
  </si>
  <si>
    <t>8018590365500044810806</t>
  </si>
  <si>
    <t>Przedszkole nr 1 im. Misia Uszatka ul. Prof. Zbigniewa Steckiego 11 62-035 Kórnik</t>
  </si>
  <si>
    <t>8018590365500046516706</t>
  </si>
  <si>
    <t>XA1305639324</t>
  </si>
  <si>
    <t>świetlica</t>
  </si>
  <si>
    <t>XM2103722817</t>
  </si>
  <si>
    <t>05713907/3</t>
  </si>
  <si>
    <t>8018590365500029415132</t>
  </si>
  <si>
    <t>8018590365500048853885</t>
  </si>
  <si>
    <t>przychodnia zdrowia</t>
  </si>
  <si>
    <t>OSP Śródka</t>
  </si>
  <si>
    <t>OSP  świetlica</t>
  </si>
  <si>
    <t>OSP świetlica</t>
  </si>
  <si>
    <t>OSP Straznica</t>
  </si>
  <si>
    <t>8018590036500051152326</t>
  </si>
  <si>
    <t>8018590365500020049183</t>
  </si>
  <si>
    <t>XI1000007249</t>
  </si>
  <si>
    <t>8018590365500046236901</t>
  </si>
  <si>
    <t>05621561/08</t>
  </si>
  <si>
    <t>XI1400020577</t>
  </si>
  <si>
    <t>Miasto Luboń, pl. E. Bojanowskiego 2, 62-030 Luboń</t>
  </si>
  <si>
    <t>Miasto Luboń Biuro Majątku Komunalnego w Luboniu, Pl. E. Bojanowskiego 2, 62-030 Luboń</t>
  </si>
  <si>
    <t>Miasto Luboń Biuro Majątku Komunalnego w Luboniu, Pl. E. Bojanowskiego 2, 62-030 Luboń,</t>
  </si>
  <si>
    <t>płatnik podatku akcyzowego w części, zgodnie z oświadczeniem, które zostanie zlożone do umowy. Zamawiający do celów złożenia oferty przyjął, że jest płatnikiem podatku akcyzowego.</t>
  </si>
  <si>
    <t>XM1500844773</t>
  </si>
  <si>
    <t>8018590365500046725672</t>
  </si>
  <si>
    <t>XM1500873262</t>
  </si>
  <si>
    <t>8018590365500049050245</t>
  </si>
  <si>
    <t>XM1200212879</t>
  </si>
  <si>
    <t>8018590365500045494067</t>
  </si>
  <si>
    <t>XM1500873464</t>
  </si>
  <si>
    <t>8018590365500045333120</t>
  </si>
  <si>
    <t>podmiot częściowo zwolniony z podatku akcyzowego (50%/50%) - zwolnienie na pdostawie oświadczenia Zamawiającego, do oceny ofert PPG został przyjęty jako płatnik podatku w 100%. Ok.</t>
  </si>
  <si>
    <t>5 umów (Sp nr 1 - 3 ppg, Sp nr 2 - 1 ppg, Biblioteka 3 ppg, MOPS 1 ppg, Miasto 5 ppg).</t>
  </si>
  <si>
    <t xml:space="preserve">Miasto Luboń Biuro Majątku Komunalnego w Luboniu, Pl. E. Bojanowskiego 2, 62-030 Luboń </t>
  </si>
  <si>
    <t>Przedszkole Nr 1, ul. Jana III Sobieskiego 65A,62-30 Luboń</t>
  </si>
  <si>
    <t>Przedszkole Nr 1, ul. Jana III Sobieskiego 65A, 62-030 Luboń</t>
  </si>
  <si>
    <t>Miasto Luboń Zespół Szkół w Luboniu , ul. Jana Henryka Dąbrowskiego 2a, 62-030 Luboń</t>
  </si>
  <si>
    <t>Miasto Luboń Miejski Ośrodek Pomocy Społecznej, ul. Źródlana 1, 62-030 Luboń</t>
  </si>
  <si>
    <t>Miasto Luboń Szkoła Podstawowa nr 5 w Luboniu, ul. Hugona Kołłątaja 1, 62-030 Luboń</t>
  </si>
  <si>
    <t xml:space="preserve">Miasto Luboń Szkoła Podstawowa nr 4, ul. 1 Maja 10, 62-030 Luboń </t>
  </si>
  <si>
    <t>brak umowy</t>
  </si>
  <si>
    <t>8018590365500046081679</t>
  </si>
  <si>
    <t>1 na SP</t>
  </si>
  <si>
    <t>1 na Gminę  wraz z jednostkami</t>
  </si>
  <si>
    <t>1  na GOK</t>
  </si>
  <si>
    <t>1 na  Bibliotekę</t>
  </si>
  <si>
    <t>1  na Gminę  wraz z jednostkami</t>
  </si>
  <si>
    <t>1 na Gminę wraz z jednostkami</t>
  </si>
  <si>
    <t>1 na Gminę</t>
  </si>
  <si>
    <t>1  na MTBS</t>
  </si>
  <si>
    <t>1  na MOK</t>
  </si>
  <si>
    <t>1 na GOKiS</t>
  </si>
  <si>
    <t>8018590365500043928496</t>
  </si>
  <si>
    <t>8018590365500019153525</t>
  </si>
  <si>
    <t>0097848/06</t>
  </si>
  <si>
    <t>XM1100176035</t>
  </si>
  <si>
    <t>31722816/3</t>
  </si>
  <si>
    <t>8018590365500019416293</t>
  </si>
  <si>
    <t>8018590365500048912292</t>
  </si>
  <si>
    <t>XM02000495706</t>
  </si>
  <si>
    <t>8018590365500046726679</t>
  </si>
  <si>
    <t>XM0200001386</t>
  </si>
  <si>
    <t>8018590365500047330011</t>
  </si>
  <si>
    <t>Budynek usługowy (działalność medyczna)</t>
  </si>
  <si>
    <t>Koziegłowy</t>
  </si>
  <si>
    <t>ul. Kanałowa 2b</t>
  </si>
  <si>
    <t xml:space="preserve">przychodnia </t>
  </si>
  <si>
    <t>Powiat Obornicki, 11 Listopada 2A, 64-600 Oborniki</t>
  </si>
  <si>
    <t>Liceum Ogólnokształacące im. S. Wyspiańskiego, A. Mickiewicza 3, 64-600 Oborniki</t>
  </si>
  <si>
    <t>8018590365500019144516</t>
  </si>
  <si>
    <t>Adama Mickiewicz 3</t>
  </si>
  <si>
    <t>Oborniki</t>
  </si>
  <si>
    <t>00294/05</t>
  </si>
  <si>
    <t>Zespół Szkół im. Hipolita Cegielskiego w Rogoźnie, ul. II Armii Wojska Polskiego 1, 64-610 Rogoźno</t>
  </si>
  <si>
    <t>Kościuszki 41</t>
  </si>
  <si>
    <t>Rogoźno</t>
  </si>
  <si>
    <t>Wojska Polskiego 1</t>
  </si>
  <si>
    <t>XM1601156293</t>
  </si>
  <si>
    <t>8018590365500047761211</t>
  </si>
  <si>
    <t>XM1700024958</t>
  </si>
  <si>
    <t>8018590365500047808824</t>
  </si>
  <si>
    <t>czas nieoznaczony, wypowiedzenie 1 m-c, wypowiada wykonawca</t>
  </si>
  <si>
    <t>GOPS</t>
  </si>
  <si>
    <t>Zespół Szkół w Tulcach, ul. Poznańska 1, 63-005 Kleszczewo  (starsza część budynku)</t>
  </si>
  <si>
    <t>Zespół Szkół w Tulcach, ul. Poznańska 1, 63-005 Kleszczewo  (kuchnia)</t>
  </si>
  <si>
    <t>Zespół Szkół w Tulcach, ul. Poznańska 1, 63-005 Kleszczewo  (nowa  część budynku)</t>
  </si>
  <si>
    <t>Zespół Szkół w Kleszczewie, ul. Poznańska 2, 63-005 Kleszczewo (kuchnia)</t>
  </si>
  <si>
    <t>czas nieozanczony, wypowiedzenie  m-c, wypowiada wykonawca</t>
  </si>
  <si>
    <t>XM1801685438</t>
  </si>
  <si>
    <t>1302355046</t>
  </si>
  <si>
    <t>1 umowa na Dom Dziecka</t>
  </si>
  <si>
    <t>do dnia 31.12.2022 r, nie wymaga wypowiedzenia</t>
  </si>
  <si>
    <t>8018590365500050678322</t>
  </si>
  <si>
    <t>10KBKG1028027245229</t>
  </si>
  <si>
    <t>Zespół Szkół w Tulcach, ul. Poznańska 1, 63-005 Kleszczewo</t>
  </si>
  <si>
    <t>1 umowa na Powiat</t>
  </si>
  <si>
    <t>8018590365500045001708</t>
  </si>
  <si>
    <t>budynek mieszkalny wielorodzinny</t>
  </si>
  <si>
    <t>Dziećmierowo ul. Leśna 1, dz. Rn. 10/38</t>
  </si>
  <si>
    <t>Miasto Luboń Przedszkole nr 1, ul. Jana III Sobieskiego 65A, 62-030 Luboń</t>
  </si>
  <si>
    <t xml:space="preserve">Miasto Luboń Szkoła Podstawowa nr 1, ul. Józefa Poniatowskiego 16, 62-030 Luboń </t>
  </si>
  <si>
    <t>Ośrodek Kultury w Luboniu, ul. Jana III Sobieskiego 97, 62-030 Luboń</t>
  </si>
  <si>
    <t>obiekt planowany od   03/2023  lub później</t>
  </si>
  <si>
    <t>W - 6A.1</t>
  </si>
  <si>
    <t>*Umowy wymagające wypowiedzenia zostaną wypowiedziane przez Wykonawcę.</t>
  </si>
  <si>
    <t>obiekt planowany od  01/2023 lub poźniej</t>
  </si>
  <si>
    <t xml:space="preserve">tak </t>
  </si>
  <si>
    <t>Sremska 28a</t>
  </si>
  <si>
    <t>tak -oświadczenie zostanie złożone w momecie zawierania umowy</t>
  </si>
  <si>
    <t>Gminny Ośrodek Kultury w Komornikach, ul. Kościelna 37 , 62-052 Komorniki</t>
  </si>
  <si>
    <t>Gminny Ośrodek Kultury w Komornikach,  ul. Kościelna 37 , 62-052 Komorniki</t>
  </si>
  <si>
    <t>XM1801828708</t>
  </si>
  <si>
    <t>Dom Dziecka Nr 2 w Kórniku-Bninie, ul. Błażejewska 63a, 62-035 Kórnik</t>
  </si>
  <si>
    <t>Dom Dziecka w Kórniku-Bninie, ul. Błażejewska 63, 62-035 Kórnik</t>
  </si>
  <si>
    <t>Załącznik nr 1A do SWZ - opis przedmiotu zamówienia</t>
  </si>
  <si>
    <t>umowa na okres od 01.01.2018 do 31.12.2022 r., umowę wypowiedział Zamawiający ze skutkiem na dzień 31.12.2022 r.</t>
  </si>
  <si>
    <t>Zużycie gazu w okresie od 01.01.2023 r. do 31.12.2023 r. dla I części zamówienia w podziale na % udział paliwa (kWh)</t>
  </si>
  <si>
    <t>MOK Mosina</t>
  </si>
  <si>
    <t>Miasto Puszczykowo</t>
  </si>
  <si>
    <t>Powiat Obornicki</t>
  </si>
  <si>
    <t>Powiat Poznański</t>
  </si>
  <si>
    <t>Gmina Suchy Las</t>
  </si>
  <si>
    <t>Zamówienie wg faktur - zapotrzebowanie na gaz ziemny kWh (okres 12 m-cy)  wielkość maksymalna zamówienia</t>
  </si>
  <si>
    <t>Dane nabywcy: nazwa, adres</t>
  </si>
  <si>
    <t>NIP Nabywcy</t>
  </si>
  <si>
    <t>Podsumowanie wg grup taryfowych</t>
  </si>
  <si>
    <t>Płatnik podatku akcyzowego tak lub nie</t>
  </si>
  <si>
    <t>ilość liczników</t>
  </si>
  <si>
    <t>ilość miesięcy</t>
  </si>
  <si>
    <t xml:space="preserve">liczba liczników x ilość miesięcy </t>
  </si>
  <si>
    <t>moc umowna (kWh/h za h)</t>
  </si>
  <si>
    <t>Ilość paliwa gazowego w kWh w trakcie trwania zamówienia - rozliczenie wg cen taryfowych</t>
  </si>
  <si>
    <t>W-6A.1</t>
  </si>
  <si>
    <t>wyliczenie mocy w trakcie trwania zamówienia</t>
  </si>
  <si>
    <t>Ilość dni w trakcie trwania zamówienia</t>
  </si>
  <si>
    <t>Ilość paliwa gazowego w kWh w trakcie trwania zamówienia - rozliczenie wg cen konkurencyjnych (podsumowanie dla wszystkich gruo taryfowych)</t>
  </si>
  <si>
    <t>1 na Miasto</t>
  </si>
  <si>
    <t>1 na SP 5</t>
  </si>
  <si>
    <t>1 na SP 4</t>
  </si>
  <si>
    <t xml:space="preserve">1 na OK </t>
  </si>
  <si>
    <t xml:space="preserve">1 na MOPS </t>
  </si>
  <si>
    <t xml:space="preserve">1 na ZS </t>
  </si>
  <si>
    <t>1 na SP 1 -</t>
  </si>
  <si>
    <t xml:space="preserve">1 na Przedszkole </t>
  </si>
  <si>
    <t xml:space="preserve">1 na BMK </t>
  </si>
  <si>
    <t>Gmina Kleszczewo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</si>
</sst>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8"/>
      <name val="Calibri"/>
      <family val="2"/>
      <scheme val="minor"/>
    </font>
    <font>
      <sz val="9"/>
      <name val="Calibri Light"/>
      <family val="2"/>
      <charset val="238"/>
      <scheme val="major"/>
    </font>
    <font>
      <sz val="9"/>
      <color rgb="FFFF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rgb="FF0070C0"/>
      <name val="Calibri Light"/>
      <family val="2"/>
      <charset val="238"/>
      <scheme val="major"/>
    </font>
    <font>
      <sz val="9"/>
      <color indexed="8"/>
      <name val="Calibri Light"/>
      <family val="2"/>
      <charset val="238"/>
      <scheme val="major"/>
    </font>
    <font>
      <sz val="9"/>
      <color theme="1"/>
      <name val="Calibri Light"/>
      <family val="1"/>
      <charset val="238"/>
      <scheme val="major"/>
    </font>
    <font>
      <b/>
      <sz val="9"/>
      <color theme="1"/>
      <name val="Calibri Light"/>
      <family val="1"/>
      <charset val="238"/>
      <scheme val="major"/>
    </font>
    <font>
      <b/>
      <sz val="9"/>
      <name val="Calibri Light"/>
      <family val="1"/>
      <charset val="238"/>
      <scheme val="major"/>
    </font>
    <font>
      <sz val="9"/>
      <name val="Calibri Light"/>
      <family val="1"/>
      <charset val="238"/>
      <scheme val="major"/>
    </font>
    <font>
      <sz val="9"/>
      <name val="Times New Roman"/>
      <family val="1"/>
      <charset val="238"/>
    </font>
    <font>
      <u/>
      <sz val="9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264">
    <xf numFmtId="0" fontId="0" fillId="0" borderId="0" xfId="0"/>
    <xf numFmtId="0" fontId="6" fillId="0" borderId="3" xfId="0" applyFont="1" applyFill="1" applyBorder="1" applyAlignment="1" applyProtection="1">
      <alignment horizontal="left" vertical="center"/>
      <protection locked="0"/>
    </xf>
    <xf numFmtId="49" fontId="7" fillId="0" borderId="3" xfId="0" quotePrefix="1" applyNumberFormat="1" applyFont="1" applyFill="1" applyBorder="1" applyAlignment="1" applyProtection="1">
      <alignment horizontal="left" vertical="center"/>
      <protection locked="0"/>
    </xf>
    <xf numFmtId="49" fontId="5" fillId="0" borderId="3" xfId="0" applyNumberFormat="1" applyFont="1" applyFill="1" applyBorder="1" applyAlignment="1" applyProtection="1">
      <alignment horizontal="left" vertical="center"/>
      <protection locked="0"/>
    </xf>
    <xf numFmtId="0" fontId="7" fillId="0" borderId="3" xfId="0" applyFont="1" applyFill="1" applyBorder="1" applyAlignment="1" applyProtection="1">
      <alignment horizontal="left" vertical="center"/>
      <protection hidden="1"/>
    </xf>
    <xf numFmtId="14" fontId="6" fillId="0" borderId="3" xfId="0" applyNumberFormat="1" applyFont="1" applyFill="1" applyBorder="1" applyAlignment="1" applyProtection="1">
      <alignment horizontal="left" vertical="center"/>
      <protection locked="0"/>
    </xf>
    <xf numFmtId="0" fontId="7" fillId="0" borderId="3" xfId="0" quotePrefix="1" applyFont="1" applyFill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horizontal="left" vertical="center"/>
      <protection locked="0"/>
    </xf>
    <xf numFmtId="0" fontId="7" fillId="0" borderId="0" xfId="0" applyFont="1" applyFill="1" applyAlignment="1" applyProtection="1">
      <alignment horizontal="center" vertical="center"/>
      <protection locked="0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14" fontId="7" fillId="0" borderId="3" xfId="0" applyNumberFormat="1" applyFont="1" applyFill="1" applyBorder="1" applyAlignment="1" applyProtection="1">
      <alignment horizontal="left" vertical="center"/>
      <protection locked="0"/>
    </xf>
    <xf numFmtId="0" fontId="5" fillId="0" borderId="3" xfId="0" quotePrefix="1" applyFont="1" applyFill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 applyProtection="1">
      <alignment horizontal="left" vertical="center"/>
      <protection hidden="1"/>
    </xf>
    <xf numFmtId="14" fontId="5" fillId="0" borderId="3" xfId="0" applyNumberFormat="1" applyFont="1" applyFill="1" applyBorder="1" applyAlignment="1" applyProtection="1">
      <alignment horizontal="left" vertical="center"/>
      <protection locked="0"/>
    </xf>
    <xf numFmtId="49" fontId="5" fillId="0" borderId="3" xfId="0" quotePrefix="1" applyNumberFormat="1" applyFont="1" applyFill="1" applyBorder="1" applyAlignment="1" applyProtection="1">
      <alignment horizontal="left" vertical="center"/>
      <protection locked="0"/>
    </xf>
    <xf numFmtId="3" fontId="5" fillId="0" borderId="3" xfId="0" applyNumberFormat="1" applyFont="1" applyFill="1" applyBorder="1" applyAlignment="1">
      <alignment vertical="center"/>
    </xf>
    <xf numFmtId="49" fontId="7" fillId="0" borderId="3" xfId="0" applyNumberFormat="1" applyFont="1" applyFill="1" applyBorder="1" applyAlignment="1" applyProtection="1">
      <alignment horizontal="left" vertical="center"/>
      <protection locked="0"/>
    </xf>
    <xf numFmtId="0" fontId="5" fillId="0" borderId="3" xfId="2" applyFont="1" applyFill="1" applyBorder="1" applyAlignment="1" applyProtection="1">
      <alignment horizontal="left" vertical="center"/>
      <protection locked="0"/>
    </xf>
    <xf numFmtId="49" fontId="7" fillId="0" borderId="0" xfId="0" applyNumberFormat="1" applyFont="1" applyFill="1" applyAlignment="1" applyProtection="1">
      <alignment horizontal="left" vertical="center"/>
      <protection locked="0"/>
    </xf>
    <xf numFmtId="0" fontId="7" fillId="0" borderId="0" xfId="0" applyFont="1" applyFill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49" fontId="7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 applyProtection="1">
      <alignment horizontal="left" vertical="center"/>
      <protection locked="0"/>
    </xf>
    <xf numFmtId="0" fontId="7" fillId="0" borderId="7" xfId="0" applyFont="1" applyFill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3" fontId="11" fillId="0" borderId="3" xfId="0" applyNumberFormat="1" applyFont="1" applyBorder="1" applyAlignment="1">
      <alignment horizontal="right" vertical="center"/>
    </xf>
    <xf numFmtId="3" fontId="10" fillId="0" borderId="3" xfId="0" applyNumberFormat="1" applyFont="1" applyBorder="1" applyAlignment="1">
      <alignment horizontal="right" vertical="center"/>
    </xf>
    <xf numFmtId="0" fontId="10" fillId="0" borderId="0" xfId="0" applyFont="1" applyAlignment="1">
      <alignment horizontal="center" vertical="center" wrapText="1"/>
    </xf>
    <xf numFmtId="0" fontId="10" fillId="2" borderId="0" xfId="0" applyFont="1" applyFill="1"/>
    <xf numFmtId="0" fontId="10" fillId="0" borderId="0" xfId="0" applyFont="1"/>
    <xf numFmtId="0" fontId="10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center" vertical="center"/>
    </xf>
    <xf numFmtId="0" fontId="13" fillId="0" borderId="3" xfId="0" applyFont="1" applyBorder="1" applyAlignment="1" applyProtection="1">
      <alignment horizontal="center" vertical="center" wrapText="1"/>
      <protection locked="0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right" vertical="center"/>
      <protection locked="0"/>
    </xf>
    <xf numFmtId="3" fontId="13" fillId="0" borderId="3" xfId="0" applyNumberFormat="1" applyFont="1" applyBorder="1" applyAlignment="1" applyProtection="1">
      <alignment horizontal="right" vertical="center"/>
      <protection locked="0"/>
    </xf>
    <xf numFmtId="0" fontId="13" fillId="0" borderId="3" xfId="0" applyFont="1" applyBorder="1" applyAlignment="1" applyProtection="1">
      <alignment horizontal="left" vertical="center"/>
      <protection locked="0"/>
    </xf>
    <xf numFmtId="3" fontId="13" fillId="0" borderId="3" xfId="0" applyNumberFormat="1" applyFont="1" applyBorder="1" applyAlignment="1">
      <alignment horizontal="right" vertical="center"/>
    </xf>
    <xf numFmtId="3" fontId="13" fillId="0" borderId="3" xfId="0" applyNumberFormat="1" applyFont="1" applyBorder="1" applyAlignment="1" applyProtection="1">
      <alignment horizontal="right" vertical="center"/>
      <protection hidden="1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right" vertical="center"/>
      <protection locked="0"/>
    </xf>
    <xf numFmtId="3" fontId="12" fillId="0" borderId="3" xfId="0" applyNumberFormat="1" applyFont="1" applyBorder="1" applyAlignment="1" applyProtection="1">
      <alignment horizontal="right" vertical="center"/>
      <protection locked="0"/>
    </xf>
    <xf numFmtId="0" fontId="11" fillId="0" borderId="0" xfId="0" applyFont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3" fontId="5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 applyAlignment="1">
      <alignment horizontal="right" vertical="center"/>
    </xf>
    <xf numFmtId="3" fontId="7" fillId="0" borderId="0" xfId="0" applyNumberFormat="1" applyFont="1" applyFill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3" borderId="3" xfId="0" applyFont="1" applyFill="1" applyBorder="1" applyAlignment="1">
      <alignment horizontal="left" vertical="center"/>
    </xf>
    <xf numFmtId="0" fontId="5" fillId="3" borderId="3" xfId="0" applyFont="1" applyFill="1" applyBorder="1" applyAlignment="1" applyProtection="1">
      <alignment horizontal="left" vertical="center"/>
      <protection locked="0"/>
    </xf>
    <xf numFmtId="0" fontId="7" fillId="3" borderId="3" xfId="0" applyFont="1" applyFill="1" applyBorder="1" applyAlignment="1" applyProtection="1">
      <alignment horizontal="left" vertical="center"/>
      <protection locked="0"/>
    </xf>
    <xf numFmtId="0" fontId="7" fillId="3" borderId="3" xfId="0" applyFont="1" applyFill="1" applyBorder="1" applyAlignment="1" applyProtection="1">
      <alignment horizontal="left" vertical="center"/>
      <protection hidden="1"/>
    </xf>
    <xf numFmtId="0" fontId="7" fillId="3" borderId="3" xfId="0" quotePrefix="1" applyFont="1" applyFill="1" applyBorder="1" applyAlignment="1" applyProtection="1">
      <alignment horizontal="left" vertical="center"/>
      <protection locked="0"/>
    </xf>
    <xf numFmtId="49" fontId="7" fillId="3" borderId="3" xfId="0" quotePrefix="1" applyNumberFormat="1" applyFont="1" applyFill="1" applyBorder="1" applyAlignment="1" applyProtection="1">
      <alignment horizontal="left" vertical="center"/>
      <protection locked="0"/>
    </xf>
    <xf numFmtId="0" fontId="5" fillId="3" borderId="3" xfId="0" quotePrefix="1" applyFont="1" applyFill="1" applyBorder="1" applyAlignment="1" applyProtection="1">
      <alignment horizontal="left" vertical="center"/>
      <protection locked="0"/>
    </xf>
    <xf numFmtId="2" fontId="5" fillId="3" borderId="3" xfId="0" quotePrefix="1" applyNumberFormat="1" applyFont="1" applyFill="1" applyBorder="1" applyAlignment="1" applyProtection="1">
      <alignment horizontal="right" vertical="center"/>
      <protection locked="0"/>
    </xf>
    <xf numFmtId="14" fontId="7" fillId="3" borderId="3" xfId="0" applyNumberFormat="1" applyFont="1" applyFill="1" applyBorder="1" applyAlignment="1" applyProtection="1">
      <alignment horizontal="center" vertical="center"/>
      <protection locked="0"/>
    </xf>
    <xf numFmtId="0" fontId="7" fillId="3" borderId="0" xfId="0" applyFont="1" applyFill="1" applyBorder="1" applyAlignment="1">
      <alignment vertical="center"/>
    </xf>
    <xf numFmtId="0" fontId="7" fillId="3" borderId="0" xfId="0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14" fontId="7" fillId="3" borderId="3" xfId="0" applyNumberFormat="1" applyFont="1" applyFill="1" applyBorder="1" applyAlignment="1" applyProtection="1">
      <alignment horizontal="left" vertical="center"/>
      <protection locked="0"/>
    </xf>
    <xf numFmtId="14" fontId="5" fillId="3" borderId="3" xfId="0" applyNumberFormat="1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left" vertical="center"/>
      <protection hidden="1"/>
    </xf>
    <xf numFmtId="14" fontId="5" fillId="3" borderId="3" xfId="0" applyNumberFormat="1" applyFont="1" applyFill="1" applyBorder="1" applyAlignment="1" applyProtection="1">
      <alignment horizontal="left" vertical="center"/>
      <protection locked="0"/>
    </xf>
    <xf numFmtId="49" fontId="5" fillId="3" borderId="3" xfId="0" quotePrefix="1" applyNumberFormat="1" applyFont="1" applyFill="1" applyBorder="1" applyAlignment="1" applyProtection="1">
      <alignment horizontal="left" vertical="center"/>
      <protection locked="0"/>
    </xf>
    <xf numFmtId="49" fontId="7" fillId="3" borderId="3" xfId="0" applyNumberFormat="1" applyFont="1" applyFill="1" applyBorder="1" applyAlignment="1" applyProtection="1">
      <alignment horizontal="left" vertical="center"/>
      <protection locked="0"/>
    </xf>
    <xf numFmtId="0" fontId="7" fillId="3" borderId="7" xfId="0" applyFont="1" applyFill="1" applyBorder="1" applyAlignment="1">
      <alignment vertical="center"/>
    </xf>
    <xf numFmtId="0" fontId="9" fillId="3" borderId="3" xfId="0" applyFont="1" applyFill="1" applyBorder="1" applyAlignment="1" applyProtection="1">
      <alignment horizontal="left" vertical="center"/>
      <protection locked="0"/>
    </xf>
    <xf numFmtId="0" fontId="9" fillId="3" borderId="3" xfId="0" quotePrefix="1" applyFont="1" applyFill="1" applyBorder="1" applyAlignment="1" applyProtection="1">
      <alignment horizontal="left" vertical="center"/>
      <protection locked="0"/>
    </xf>
    <xf numFmtId="49" fontId="5" fillId="3" borderId="3" xfId="0" applyNumberFormat="1" applyFont="1" applyFill="1" applyBorder="1" applyAlignment="1" applyProtection="1">
      <alignment horizontal="left" vertical="center"/>
      <protection locked="0"/>
    </xf>
    <xf numFmtId="49" fontId="9" fillId="3" borderId="3" xfId="0" quotePrefix="1" applyNumberFormat="1" applyFont="1" applyFill="1" applyBorder="1" applyAlignment="1" applyProtection="1">
      <alignment horizontal="left" vertical="center"/>
      <protection locked="0"/>
    </xf>
    <xf numFmtId="14" fontId="9" fillId="3" borderId="3" xfId="0" applyNumberFormat="1" applyFont="1" applyFill="1" applyBorder="1" applyAlignment="1" applyProtection="1">
      <alignment horizontal="left" vertical="center"/>
      <protection locked="0"/>
    </xf>
    <xf numFmtId="0" fontId="6" fillId="3" borderId="3" xfId="0" applyFont="1" applyFill="1" applyBorder="1" applyAlignment="1" applyProtection="1">
      <alignment horizontal="left" vertical="center"/>
      <protection locked="0"/>
    </xf>
    <xf numFmtId="0" fontId="9" fillId="3" borderId="3" xfId="0" applyFont="1" applyFill="1" applyBorder="1" applyAlignment="1">
      <alignment horizontal="left" vertical="center"/>
    </xf>
    <xf numFmtId="49" fontId="5" fillId="3" borderId="3" xfId="0" applyNumberFormat="1" applyFont="1" applyFill="1" applyBorder="1" applyAlignment="1">
      <alignment horizontal="left" vertical="center"/>
    </xf>
    <xf numFmtId="14" fontId="6" fillId="3" borderId="3" xfId="0" applyNumberFormat="1" applyFont="1" applyFill="1" applyBorder="1" applyAlignment="1" applyProtection="1">
      <alignment horizontal="left" vertical="center"/>
      <protection locked="0"/>
    </xf>
    <xf numFmtId="0" fontId="7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14" fontId="6" fillId="3" borderId="3" xfId="0" applyNumberFormat="1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>
      <alignment vertical="center"/>
    </xf>
    <xf numFmtId="0" fontId="5" fillId="3" borderId="3" xfId="2" applyFont="1" applyFill="1" applyBorder="1" applyAlignment="1" applyProtection="1">
      <alignment horizontal="left" vertical="center"/>
      <protection locked="0"/>
    </xf>
    <xf numFmtId="0" fontId="5" fillId="3" borderId="3" xfId="0" quotePrefix="1" applyFont="1" applyFill="1" applyBorder="1" applyAlignment="1">
      <alignment horizontal="left" vertical="center"/>
    </xf>
    <xf numFmtId="0" fontId="5" fillId="0" borderId="3" xfId="0" applyFont="1" applyFill="1" applyBorder="1" applyAlignment="1" applyProtection="1">
      <alignment horizontal="left" vertical="center"/>
      <protection locked="0"/>
    </xf>
    <xf numFmtId="49" fontId="7" fillId="0" borderId="3" xfId="0" quotePrefix="1" applyNumberFormat="1" applyFont="1" applyFill="1" applyBorder="1" applyAlignment="1" applyProtection="1">
      <alignment vertical="center"/>
      <protection locked="0"/>
    </xf>
    <xf numFmtId="0" fontId="7" fillId="0" borderId="3" xfId="0" applyFont="1" applyFill="1" applyBorder="1" applyAlignment="1">
      <alignment horizontal="left" vertical="center"/>
    </xf>
    <xf numFmtId="0" fontId="7" fillId="0" borderId="3" xfId="0" applyFont="1" applyFill="1" applyBorder="1" applyAlignment="1" applyProtection="1">
      <alignment vertical="center"/>
      <protection locked="0"/>
    </xf>
    <xf numFmtId="0" fontId="7" fillId="0" borderId="3" xfId="0" applyFont="1" applyFill="1" applyBorder="1" applyAlignment="1" applyProtection="1">
      <alignment horizontal="left" vertical="center"/>
      <protection locked="0"/>
    </xf>
    <xf numFmtId="0" fontId="7" fillId="0" borderId="3" xfId="0" applyFont="1" applyFill="1" applyBorder="1" applyAlignment="1" applyProtection="1">
      <alignment vertical="center"/>
      <protection hidden="1"/>
    </xf>
    <xf numFmtId="0" fontId="5" fillId="0" borderId="3" xfId="0" applyFont="1" applyFill="1" applyBorder="1" applyAlignment="1" applyProtection="1">
      <alignment vertical="center"/>
      <protection locked="0"/>
    </xf>
    <xf numFmtId="14" fontId="5" fillId="0" borderId="3" xfId="0" applyNumberFormat="1" applyFont="1" applyFill="1" applyBorder="1" applyAlignment="1" applyProtection="1">
      <alignment vertical="center"/>
      <protection locked="0"/>
    </xf>
    <xf numFmtId="49" fontId="5" fillId="0" borderId="3" xfId="0" applyNumberFormat="1" applyFont="1" applyFill="1" applyBorder="1" applyAlignment="1" applyProtection="1">
      <alignment vertical="center"/>
      <protection locked="0"/>
    </xf>
    <xf numFmtId="14" fontId="7" fillId="0" borderId="3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2" fontId="5" fillId="3" borderId="3" xfId="0" applyNumberFormat="1" applyFont="1" applyFill="1" applyBorder="1" applyAlignment="1" applyProtection="1">
      <alignment horizontal="right" vertical="center"/>
      <protection locked="0"/>
    </xf>
    <xf numFmtId="2" fontId="5" fillId="0" borderId="3" xfId="0" applyNumberFormat="1" applyFont="1" applyFill="1" applyBorder="1" applyAlignment="1" applyProtection="1">
      <alignment horizontal="right" vertical="center"/>
      <protection locked="0"/>
    </xf>
    <xf numFmtId="0" fontId="5" fillId="3" borderId="3" xfId="0" applyFont="1" applyFill="1" applyBorder="1" applyAlignment="1" applyProtection="1">
      <alignment horizontal="right" vertical="center"/>
      <protection locked="0"/>
    </xf>
    <xf numFmtId="0" fontId="5" fillId="3" borderId="3" xfId="0" quotePrefix="1" applyFont="1" applyFill="1" applyBorder="1" applyAlignment="1" applyProtection="1">
      <alignment horizontal="right" vertical="center"/>
      <protection locked="0"/>
    </xf>
    <xf numFmtId="0" fontId="5" fillId="0" borderId="3" xfId="0" applyFont="1" applyFill="1" applyBorder="1" applyAlignment="1" applyProtection="1">
      <alignment horizontal="right" vertical="center"/>
      <protection locked="0"/>
    </xf>
    <xf numFmtId="2" fontId="15" fillId="3" borderId="3" xfId="0" applyNumberFormat="1" applyFont="1" applyFill="1" applyBorder="1" applyAlignment="1" applyProtection="1">
      <alignment horizontal="righ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>
      <alignment vertical="center"/>
    </xf>
    <xf numFmtId="49" fontId="5" fillId="0" borderId="3" xfId="0" applyNumberFormat="1" applyFont="1" applyBorder="1" applyAlignment="1" applyProtection="1">
      <alignment horizontal="left" vertical="center"/>
      <protection locked="0"/>
    </xf>
    <xf numFmtId="0" fontId="7" fillId="0" borderId="3" xfId="0" applyFont="1" applyBorder="1" applyAlignment="1" applyProtection="1">
      <alignment horizontal="left" vertical="center"/>
      <protection locked="0"/>
    </xf>
    <xf numFmtId="0" fontId="7" fillId="0" borderId="3" xfId="0" applyFont="1" applyBorder="1" applyAlignment="1" applyProtection="1">
      <alignment horizontal="left" vertical="center"/>
      <protection hidden="1"/>
    </xf>
    <xf numFmtId="0" fontId="7" fillId="0" borderId="3" xfId="0" quotePrefix="1" applyFont="1" applyBorder="1" applyAlignment="1" applyProtection="1">
      <alignment horizontal="left" vertical="center"/>
      <protection locked="0"/>
    </xf>
    <xf numFmtId="14" fontId="7" fillId="0" borderId="3" xfId="0" applyNumberFormat="1" applyFont="1" applyBorder="1" applyAlignment="1" applyProtection="1">
      <alignment horizontal="center" vertical="center"/>
      <protection locked="0"/>
    </xf>
    <xf numFmtId="49" fontId="7" fillId="0" borderId="3" xfId="0" applyNumberFormat="1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hidden="1"/>
    </xf>
    <xf numFmtId="14" fontId="5" fillId="0" borderId="3" xfId="0" applyNumberFormat="1" applyFont="1" applyBorder="1" applyAlignment="1" applyProtection="1">
      <alignment horizontal="center" vertical="center"/>
      <protection locked="0"/>
    </xf>
    <xf numFmtId="3" fontId="5" fillId="0" borderId="3" xfId="0" applyNumberFormat="1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2" fontId="5" fillId="3" borderId="3" xfId="0" quotePrefix="1" applyNumberFormat="1" applyFont="1" applyFill="1" applyBorder="1" applyAlignment="1">
      <alignment horizontal="right" vertical="center"/>
    </xf>
    <xf numFmtId="0" fontId="5" fillId="3" borderId="3" xfId="0" applyFont="1" applyFill="1" applyBorder="1" applyAlignment="1" applyProtection="1">
      <alignment vertical="center"/>
      <protection locked="0"/>
    </xf>
    <xf numFmtId="0" fontId="7" fillId="3" borderId="3" xfId="0" applyFont="1" applyFill="1" applyBorder="1" applyAlignment="1" applyProtection="1">
      <alignment vertical="center"/>
      <protection locked="0"/>
    </xf>
    <xf numFmtId="0" fontId="9" fillId="3" borderId="3" xfId="0" applyFont="1" applyFill="1" applyBorder="1" applyAlignment="1" applyProtection="1">
      <alignment vertical="center"/>
      <protection locked="0"/>
    </xf>
    <xf numFmtId="0" fontId="9" fillId="3" borderId="3" xfId="0" applyFont="1" applyFill="1" applyBorder="1" applyAlignment="1">
      <alignment vertical="center"/>
    </xf>
    <xf numFmtId="0" fontId="7" fillId="0" borderId="3" xfId="0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7" fillId="0" borderId="0" xfId="0" applyFont="1" applyFill="1" applyAlignment="1" applyProtection="1">
      <alignment vertical="center"/>
      <protection locked="0"/>
    </xf>
    <xf numFmtId="0" fontId="7" fillId="0" borderId="3" xfId="0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right" vertical="center"/>
    </xf>
    <xf numFmtId="2" fontId="5" fillId="3" borderId="3" xfId="0" applyNumberFormat="1" applyFont="1" applyFill="1" applyBorder="1" applyAlignment="1">
      <alignment horizontal="right" vertical="center"/>
    </xf>
    <xf numFmtId="0" fontId="7" fillId="3" borderId="3" xfId="0" quotePrefix="1" applyFont="1" applyFill="1" applyBorder="1" applyAlignment="1"/>
    <xf numFmtId="0" fontId="5" fillId="0" borderId="3" xfId="0" applyFont="1" applyFill="1" applyBorder="1" applyAlignment="1">
      <alignment horizontal="right" vertical="center"/>
    </xf>
    <xf numFmtId="2" fontId="5" fillId="0" borderId="3" xfId="0" applyNumberFormat="1" applyFont="1" applyFill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2" fontId="5" fillId="0" borderId="3" xfId="0" applyNumberFormat="1" applyFont="1" applyBorder="1" applyAlignment="1">
      <alignment horizontal="right" vertical="center"/>
    </xf>
    <xf numFmtId="2" fontId="5" fillId="0" borderId="3" xfId="0" applyNumberFormat="1" applyFont="1" applyBorder="1" applyAlignment="1">
      <alignment vertical="center"/>
    </xf>
    <xf numFmtId="0" fontId="6" fillId="0" borderId="3" xfId="0" applyFont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2" fontId="5" fillId="0" borderId="0" xfId="0" applyNumberFormat="1" applyFont="1" applyFill="1" applyAlignment="1">
      <alignment horizontal="right" vertical="center"/>
    </xf>
    <xf numFmtId="14" fontId="6" fillId="0" borderId="3" xfId="0" applyNumberFormat="1" applyFont="1" applyBorder="1" applyAlignment="1" applyProtection="1">
      <alignment horizontal="left" vertical="center"/>
      <protection locked="0"/>
    </xf>
    <xf numFmtId="3" fontId="5" fillId="0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vertical="center"/>
    </xf>
    <xf numFmtId="3" fontId="5" fillId="0" borderId="3" xfId="1" applyNumberFormat="1" applyFont="1" applyFill="1" applyBorder="1" applyAlignment="1">
      <alignment vertical="center"/>
    </xf>
    <xf numFmtId="3" fontId="5" fillId="2" borderId="3" xfId="0" applyNumberFormat="1" applyFont="1" applyFill="1" applyBorder="1" applyAlignment="1">
      <alignment vertical="center"/>
    </xf>
    <xf numFmtId="3" fontId="5" fillId="0" borderId="3" xfId="0" applyNumberFormat="1" applyFont="1" applyFill="1" applyBorder="1" applyAlignment="1">
      <alignment vertical="center"/>
    </xf>
    <xf numFmtId="3" fontId="5" fillId="0" borderId="3" xfId="0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14" fontId="5" fillId="0" borderId="3" xfId="0" applyNumberFormat="1" applyFont="1" applyFill="1" applyBorder="1" applyAlignment="1" applyProtection="1">
      <alignment horizontal="center" vertical="center"/>
      <protection locked="0"/>
    </xf>
    <xf numFmtId="3" fontId="5" fillId="0" borderId="3" xfId="0" applyNumberFormat="1" applyFont="1" applyBorder="1" applyAlignment="1">
      <alignment vertical="center"/>
    </xf>
    <xf numFmtId="3" fontId="5" fillId="3" borderId="3" xfId="0" applyNumberFormat="1" applyFont="1" applyFill="1" applyBorder="1" applyAlignment="1">
      <alignment vertical="center"/>
    </xf>
    <xf numFmtId="0" fontId="7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3" borderId="3" xfId="0" applyNumberFormat="1" applyFont="1" applyFill="1" applyBorder="1" applyAlignment="1">
      <alignment vertical="center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left" vertical="center"/>
      <protection locked="0"/>
    </xf>
    <xf numFmtId="49" fontId="7" fillId="0" borderId="0" xfId="0" applyNumberFormat="1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right" vertical="center"/>
    </xf>
    <xf numFmtId="2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3" fontId="5" fillId="0" borderId="0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left" vertical="center"/>
    </xf>
    <xf numFmtId="3" fontId="7" fillId="3" borderId="3" xfId="0" applyNumberFormat="1" applyFont="1" applyFill="1" applyBorder="1" applyAlignment="1">
      <alignment horizontal="right" vertical="center"/>
    </xf>
    <xf numFmtId="3" fontId="7" fillId="0" borderId="3" xfId="0" applyNumberFormat="1" applyFont="1" applyBorder="1" applyAlignment="1">
      <alignment horizontal="righ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7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7" fillId="2" borderId="7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7" fillId="0" borderId="0" xfId="0" applyFont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3" fontId="7" fillId="2" borderId="3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3" fontId="5" fillId="0" borderId="3" xfId="0" applyNumberFormat="1" applyFont="1" applyFill="1" applyBorder="1" applyAlignment="1">
      <alignment vertical="center"/>
    </xf>
    <xf numFmtId="0" fontId="7" fillId="3" borderId="3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7" fillId="0" borderId="3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9" fillId="3" borderId="3" xfId="0" applyFont="1" applyFill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3" fontId="5" fillId="0" borderId="3" xfId="0" applyNumberFormat="1" applyFont="1" applyBorder="1" applyAlignment="1">
      <alignment horizontal="right" vertical="center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>
      <alignment horizontal="center" vertical="center" wrapText="1"/>
    </xf>
    <xf numFmtId="2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>
      <alignment horizontal="right" vertical="center"/>
    </xf>
    <xf numFmtId="3" fontId="7" fillId="0" borderId="3" xfId="0" applyNumberFormat="1" applyFont="1" applyFill="1" applyBorder="1" applyAlignment="1" applyProtection="1">
      <alignment horizontal="right" vertical="center"/>
      <protection locked="0"/>
    </xf>
    <xf numFmtId="3" fontId="7" fillId="0" borderId="3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1" xfId="0" applyNumberFormat="1" applyFont="1" applyFill="1" applyBorder="1" applyAlignment="1">
      <alignment horizontal="right" vertical="center"/>
    </xf>
    <xf numFmtId="3" fontId="7" fillId="0" borderId="4" xfId="0" applyNumberFormat="1" applyFont="1" applyFill="1" applyBorder="1" applyAlignment="1">
      <alignment horizontal="right" vertical="center"/>
    </xf>
    <xf numFmtId="0" fontId="5" fillId="3" borderId="3" xfId="0" applyFont="1" applyFill="1" applyBorder="1" applyAlignment="1">
      <alignment horizontal="center" vertical="center" textRotation="90" wrapText="1"/>
    </xf>
    <xf numFmtId="0" fontId="7" fillId="0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 textRotation="90" wrapText="1"/>
    </xf>
    <xf numFmtId="0" fontId="5" fillId="0" borderId="6" xfId="0" applyFont="1" applyFill="1" applyBorder="1" applyAlignment="1">
      <alignment horizontal="center" vertical="center" textRotation="90" wrapText="1"/>
    </xf>
    <xf numFmtId="0" fontId="5" fillId="0" borderId="11" xfId="0" applyFont="1" applyFill="1" applyBorder="1" applyAlignment="1">
      <alignment horizontal="center" vertical="center" textRotation="90" wrapText="1"/>
    </xf>
    <xf numFmtId="0" fontId="5" fillId="0" borderId="3" xfId="0" applyFont="1" applyFill="1" applyBorder="1" applyAlignment="1">
      <alignment horizontal="center" vertical="center" textRotation="90" wrapText="1"/>
    </xf>
    <xf numFmtId="3" fontId="5" fillId="0" borderId="3" xfId="0" applyNumberFormat="1" applyFont="1" applyBorder="1" applyAlignment="1">
      <alignment vertical="center"/>
    </xf>
    <xf numFmtId="3" fontId="5" fillId="0" borderId="9" xfId="0" applyNumberFormat="1" applyFont="1" applyBorder="1" applyAlignment="1">
      <alignment vertical="center"/>
    </xf>
    <xf numFmtId="3" fontId="5" fillId="0" borderId="10" xfId="0" applyNumberFormat="1" applyFont="1" applyBorder="1" applyAlignment="1">
      <alignment vertical="center"/>
    </xf>
    <xf numFmtId="3" fontId="5" fillId="0" borderId="2" xfId="0" applyNumberFormat="1" applyFont="1" applyBorder="1" applyAlignment="1">
      <alignment vertical="center"/>
    </xf>
    <xf numFmtId="3" fontId="5" fillId="0" borderId="3" xfId="0" applyNumberFormat="1" applyFont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vertical="center"/>
    </xf>
    <xf numFmtId="3" fontId="5" fillId="3" borderId="9" xfId="0" applyNumberFormat="1" applyFont="1" applyFill="1" applyBorder="1" applyAlignment="1">
      <alignment vertical="center"/>
    </xf>
    <xf numFmtId="3" fontId="5" fillId="3" borderId="10" xfId="0" applyNumberFormat="1" applyFont="1" applyFill="1" applyBorder="1" applyAlignment="1">
      <alignment vertical="center"/>
    </xf>
    <xf numFmtId="3" fontId="5" fillId="3" borderId="2" xfId="0" applyNumberFormat="1" applyFont="1" applyFill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vertical="center"/>
    </xf>
    <xf numFmtId="3" fontId="5" fillId="3" borderId="9" xfId="0" applyNumberFormat="1" applyFont="1" applyFill="1" applyBorder="1" applyAlignment="1">
      <alignment horizontal="center" vertical="center"/>
    </xf>
    <xf numFmtId="3" fontId="5" fillId="3" borderId="10" xfId="0" applyNumberFormat="1" applyFont="1" applyFill="1" applyBorder="1" applyAlignment="1">
      <alignment horizontal="center" vertical="center"/>
    </xf>
    <xf numFmtId="3" fontId="5" fillId="3" borderId="2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textRotation="90" wrapText="1"/>
    </xf>
    <xf numFmtId="0" fontId="5" fillId="0" borderId="4" xfId="0" applyFont="1" applyFill="1" applyBorder="1" applyAlignment="1">
      <alignment horizontal="center" vertical="center" textRotation="90" wrapText="1"/>
    </xf>
    <xf numFmtId="0" fontId="14" fillId="0" borderId="3" xfId="0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textRotation="90" wrapText="1"/>
    </xf>
    <xf numFmtId="0" fontId="5" fillId="3" borderId="5" xfId="0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4">
    <cellStyle name="Normalny" xfId="0" builtinId="0"/>
    <cellStyle name="Normalny 2" xfId="2" xr:uid="{1029809C-BB26-4F1F-A95F-8F09CCDDBC78}"/>
    <cellStyle name="Normalny 2 2" xfId="3" xr:uid="{D949F212-D929-4ADE-874F-238B14C517F3}"/>
    <cellStyle name="Normalny 3" xfId="1" xr:uid="{76AC9A48-4FFA-4F02-80B6-292BE507D9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K472"/>
  <sheetViews>
    <sheetView tabSelected="1" topLeftCell="G1" zoomScale="90" zoomScaleNormal="90" workbookViewId="0">
      <pane ySplit="3" topLeftCell="A229" activePane="bottomLeft" state="frozen"/>
      <selection pane="bottomLeft" activeCell="N230" sqref="N230"/>
    </sheetView>
  </sheetViews>
  <sheetFormatPr defaultColWidth="8.77734375" defaultRowHeight="12"/>
  <cols>
    <col min="1" max="1" width="14.21875" style="204" customWidth="1"/>
    <col min="2" max="2" width="6.5546875" style="9" customWidth="1"/>
    <col min="3" max="3" width="32.21875" style="9" customWidth="1"/>
    <col min="4" max="4" width="28.44140625" style="61" customWidth="1"/>
    <col min="5" max="5" width="12.21875" style="9" customWidth="1"/>
    <col min="6" max="6" width="41" style="9" customWidth="1"/>
    <col min="7" max="7" width="12.21875" style="9" customWidth="1"/>
    <col min="8" max="8" width="15" style="9" customWidth="1"/>
    <col min="9" max="9" width="16.77734375" style="9" customWidth="1"/>
    <col min="10" max="10" width="13.44140625" style="9" customWidth="1"/>
    <col min="11" max="11" width="23.44140625" style="9" customWidth="1"/>
    <col min="12" max="12" width="15.21875" style="9" customWidth="1"/>
    <col min="13" max="13" width="14.21875" style="9" customWidth="1"/>
    <col min="14" max="14" width="83.5546875" style="9" customWidth="1"/>
    <col min="15" max="15" width="14.21875" style="9" customWidth="1"/>
    <col min="16" max="16" width="8.21875" style="9" customWidth="1"/>
    <col min="17" max="17" width="8.109375" style="9" customWidth="1"/>
    <col min="18" max="18" width="8.33203125" style="24" customWidth="1"/>
    <col min="19" max="19" width="7.6640625" style="9" customWidth="1"/>
    <col min="20" max="20" width="7.5546875" style="26" customWidth="1"/>
    <col min="21" max="21" width="17.109375" style="149" customWidth="1"/>
    <col min="22" max="22" width="13.33203125" style="150" customWidth="1"/>
    <col min="23" max="23" width="12.21875" style="150" customWidth="1"/>
    <col min="24" max="24" width="12.5546875" style="150" customWidth="1"/>
    <col min="25" max="25" width="10.109375" style="8" customWidth="1"/>
    <col min="26" max="26" width="12" style="9" customWidth="1"/>
    <col min="27" max="27" width="11" style="24" customWidth="1"/>
    <col min="28" max="28" width="9.77734375" style="24" customWidth="1"/>
    <col min="29" max="29" width="8.77734375" style="58" customWidth="1"/>
    <col min="30" max="39" width="8.77734375" style="57" customWidth="1"/>
    <col min="40" max="40" width="8.44140625" style="57" customWidth="1"/>
    <col min="41" max="41" width="10.21875" style="57" customWidth="1"/>
    <col min="42" max="42" width="11.21875" style="59" customWidth="1"/>
    <col min="43" max="43" width="11.5546875" style="208" customWidth="1"/>
    <col min="44" max="44" width="11" style="188" customWidth="1"/>
    <col min="45" max="45" width="9.88671875" style="188" customWidth="1"/>
    <col min="46" max="83" width="8.77734375" style="14"/>
    <col min="84" max="89" width="8.77734375" style="180"/>
    <col min="90" max="16384" width="8.77734375" style="9"/>
  </cols>
  <sheetData>
    <row r="1" spans="1:89" ht="15.6" customHeight="1">
      <c r="A1" s="231" t="s">
        <v>1090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231"/>
      <c r="AD1" s="231"/>
      <c r="AE1" s="231"/>
      <c r="AF1" s="231"/>
      <c r="AG1" s="231"/>
      <c r="AH1" s="231"/>
      <c r="AI1" s="231"/>
      <c r="AJ1" s="231"/>
      <c r="AK1" s="231"/>
      <c r="AL1" s="231"/>
      <c r="AM1" s="231"/>
      <c r="AN1" s="231"/>
      <c r="AO1" s="231"/>
      <c r="AP1" s="231"/>
      <c r="AQ1" s="231"/>
      <c r="AR1" s="231"/>
      <c r="AS1" s="231"/>
    </row>
    <row r="2" spans="1:89" s="54" customFormat="1" ht="73.2" customHeight="1">
      <c r="A2" s="260" t="s">
        <v>0</v>
      </c>
      <c r="B2" s="229" t="s">
        <v>1</v>
      </c>
      <c r="C2" s="229" t="s">
        <v>1099</v>
      </c>
      <c r="D2" s="229" t="s">
        <v>2</v>
      </c>
      <c r="E2" s="229" t="s">
        <v>1100</v>
      </c>
      <c r="F2" s="229" t="s">
        <v>3</v>
      </c>
      <c r="G2" s="229" t="s">
        <v>4</v>
      </c>
      <c r="H2" s="229" t="s">
        <v>5</v>
      </c>
      <c r="I2" s="229"/>
      <c r="J2" s="229"/>
      <c r="K2" s="229" t="s">
        <v>6</v>
      </c>
      <c r="L2" s="229" t="s">
        <v>7</v>
      </c>
      <c r="M2" s="255" t="s">
        <v>8</v>
      </c>
      <c r="N2" s="229" t="s">
        <v>9</v>
      </c>
      <c r="O2" s="229" t="s">
        <v>10</v>
      </c>
      <c r="P2" s="229" t="s">
        <v>11</v>
      </c>
      <c r="Q2" s="229" t="s">
        <v>12</v>
      </c>
      <c r="R2" s="229" t="s">
        <v>13</v>
      </c>
      <c r="S2" s="229" t="s">
        <v>14</v>
      </c>
      <c r="T2" s="254" t="s">
        <v>15</v>
      </c>
      <c r="U2" s="253" t="s">
        <v>385</v>
      </c>
      <c r="V2" s="256" t="s">
        <v>386</v>
      </c>
      <c r="W2" s="256"/>
      <c r="X2" s="256" t="s">
        <v>829</v>
      </c>
      <c r="Y2" s="253" t="s">
        <v>471</v>
      </c>
      <c r="Z2" s="255" t="s">
        <v>329</v>
      </c>
      <c r="AA2" s="229" t="s">
        <v>16</v>
      </c>
      <c r="AB2" s="229"/>
      <c r="AC2" s="246" t="s">
        <v>1098</v>
      </c>
      <c r="AD2" s="246"/>
      <c r="AE2" s="246"/>
      <c r="AF2" s="246"/>
      <c r="AG2" s="246"/>
      <c r="AH2" s="246"/>
      <c r="AI2" s="246"/>
      <c r="AJ2" s="246"/>
      <c r="AK2" s="246"/>
      <c r="AL2" s="246"/>
      <c r="AM2" s="246"/>
      <c r="AN2" s="246"/>
      <c r="AO2" s="246"/>
      <c r="AP2" s="246" t="s">
        <v>392</v>
      </c>
      <c r="AQ2" s="240" t="s">
        <v>393</v>
      </c>
      <c r="AR2" s="245" t="s">
        <v>1092</v>
      </c>
      <c r="AS2" s="245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181"/>
      <c r="CG2" s="181"/>
      <c r="CH2" s="181"/>
      <c r="CI2" s="181"/>
      <c r="CJ2" s="181"/>
      <c r="CK2" s="181"/>
    </row>
    <row r="3" spans="1:89" s="54" customFormat="1" ht="65.400000000000006" customHeight="1">
      <c r="A3" s="261"/>
      <c r="B3" s="229"/>
      <c r="C3" s="229"/>
      <c r="D3" s="229"/>
      <c r="E3" s="229"/>
      <c r="F3" s="229"/>
      <c r="G3" s="229"/>
      <c r="H3" s="137" t="s">
        <v>17</v>
      </c>
      <c r="I3" s="162" t="s">
        <v>18</v>
      </c>
      <c r="J3" s="137" t="s">
        <v>19</v>
      </c>
      <c r="K3" s="229"/>
      <c r="L3" s="229"/>
      <c r="M3" s="255"/>
      <c r="N3" s="229"/>
      <c r="O3" s="229"/>
      <c r="P3" s="229"/>
      <c r="Q3" s="229"/>
      <c r="R3" s="229"/>
      <c r="S3" s="229"/>
      <c r="T3" s="254"/>
      <c r="U3" s="253"/>
      <c r="V3" s="138" t="s">
        <v>387</v>
      </c>
      <c r="W3" s="138" t="s">
        <v>388</v>
      </c>
      <c r="X3" s="256"/>
      <c r="Y3" s="253"/>
      <c r="Z3" s="255"/>
      <c r="AA3" s="137" t="s">
        <v>20</v>
      </c>
      <c r="AB3" s="137" t="s">
        <v>21</v>
      </c>
      <c r="AC3" s="152" t="s">
        <v>22</v>
      </c>
      <c r="AD3" s="139" t="s">
        <v>23</v>
      </c>
      <c r="AE3" s="139" t="s">
        <v>24</v>
      </c>
      <c r="AF3" s="139" t="s">
        <v>25</v>
      </c>
      <c r="AG3" s="139" t="s">
        <v>26</v>
      </c>
      <c r="AH3" s="139" t="s">
        <v>27</v>
      </c>
      <c r="AI3" s="139" t="s">
        <v>28</v>
      </c>
      <c r="AJ3" s="139" t="s">
        <v>29</v>
      </c>
      <c r="AK3" s="139" t="s">
        <v>30</v>
      </c>
      <c r="AL3" s="139" t="s">
        <v>31</v>
      </c>
      <c r="AM3" s="139" t="s">
        <v>32</v>
      </c>
      <c r="AN3" s="139" t="s">
        <v>33</v>
      </c>
      <c r="AO3" s="139" t="s">
        <v>34</v>
      </c>
      <c r="AP3" s="246"/>
      <c r="AQ3" s="240"/>
      <c r="AR3" s="189" t="s">
        <v>390</v>
      </c>
      <c r="AS3" s="190" t="s">
        <v>391</v>
      </c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  <c r="BV3" s="53"/>
      <c r="BW3" s="53"/>
      <c r="BX3" s="53"/>
      <c r="BY3" s="53"/>
      <c r="BZ3" s="53"/>
      <c r="CA3" s="53"/>
      <c r="CB3" s="53"/>
      <c r="CC3" s="53"/>
      <c r="CD3" s="53"/>
      <c r="CE3" s="53"/>
      <c r="CF3" s="181"/>
      <c r="CG3" s="181"/>
      <c r="CH3" s="181"/>
      <c r="CI3" s="181"/>
      <c r="CJ3" s="181"/>
      <c r="CK3" s="181"/>
    </row>
    <row r="4" spans="1:89" s="73" customFormat="1" ht="12" customHeight="1">
      <c r="A4" s="258" t="s">
        <v>35</v>
      </c>
      <c r="B4" s="63">
        <v>1</v>
      </c>
      <c r="C4" s="64" t="s">
        <v>45</v>
      </c>
      <c r="D4" s="64" t="s">
        <v>43</v>
      </c>
      <c r="E4" s="64">
        <v>7872074467</v>
      </c>
      <c r="F4" s="64" t="s">
        <v>43</v>
      </c>
      <c r="G4" s="65" t="s">
        <v>325</v>
      </c>
      <c r="H4" s="65" t="s">
        <v>36</v>
      </c>
      <c r="I4" s="65" t="s">
        <v>37</v>
      </c>
      <c r="J4" s="65" t="s">
        <v>38</v>
      </c>
      <c r="K4" s="66" t="s">
        <v>39</v>
      </c>
      <c r="L4" s="63" t="s">
        <v>410</v>
      </c>
      <c r="M4" s="64" t="s">
        <v>40</v>
      </c>
      <c r="N4" s="65" t="s">
        <v>411</v>
      </c>
      <c r="O4" s="65"/>
      <c r="P4" s="67" t="s">
        <v>54</v>
      </c>
      <c r="Q4" s="67" t="s">
        <v>12</v>
      </c>
      <c r="R4" s="195"/>
      <c r="S4" s="67" t="s">
        <v>622</v>
      </c>
      <c r="T4" s="68" t="s">
        <v>623</v>
      </c>
      <c r="U4" s="112" t="s">
        <v>389</v>
      </c>
      <c r="V4" s="70">
        <v>100</v>
      </c>
      <c r="W4" s="70">
        <v>0</v>
      </c>
      <c r="X4" s="109">
        <f t="shared" ref="X4:X6" si="0">SUM(V4:W4)</f>
        <v>100</v>
      </c>
      <c r="Y4" s="69" t="s">
        <v>861</v>
      </c>
      <c r="Z4" s="64"/>
      <c r="AA4" s="71">
        <v>44927</v>
      </c>
      <c r="AB4" s="71">
        <v>45291</v>
      </c>
      <c r="AC4" s="241">
        <v>7650</v>
      </c>
      <c r="AD4" s="241"/>
      <c r="AE4" s="241"/>
      <c r="AF4" s="241"/>
      <c r="AG4" s="241"/>
      <c r="AH4" s="241"/>
      <c r="AI4" s="241"/>
      <c r="AJ4" s="161">
        <v>0</v>
      </c>
      <c r="AK4" s="161">
        <v>2563</v>
      </c>
      <c r="AL4" s="161">
        <v>0</v>
      </c>
      <c r="AM4" s="161">
        <v>6566</v>
      </c>
      <c r="AN4" s="161">
        <v>0</v>
      </c>
      <c r="AO4" s="161">
        <f>SUM(AC4:AN4)</f>
        <v>16779</v>
      </c>
      <c r="AP4" s="161">
        <v>12</v>
      </c>
      <c r="AQ4" s="166">
        <f t="shared" ref="AQ4:AQ45" si="1">AC4+AD4+AE4+AF4+AG4+AH4+AI4+AJ4+AK4+AL4+AM4+AN4</f>
        <v>16779</v>
      </c>
      <c r="AR4" s="177">
        <f t="shared" ref="AR4:AR67" si="2">ROUND((AQ4*V4)/100,0)</f>
        <v>16779</v>
      </c>
      <c r="AS4" s="177">
        <f t="shared" ref="AS4:AS67" si="3">ROUND((AQ4*W4)/100,0)</f>
        <v>0</v>
      </c>
      <c r="AT4" s="60"/>
      <c r="AU4" s="60"/>
      <c r="AV4" s="60"/>
      <c r="AW4" s="60"/>
      <c r="AX4" s="60"/>
      <c r="AY4" s="60"/>
      <c r="AZ4" s="60"/>
      <c r="BA4" s="60"/>
      <c r="BB4" s="60"/>
      <c r="BC4" s="60"/>
      <c r="BD4" s="60"/>
      <c r="BE4" s="60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  <c r="CA4" s="60"/>
      <c r="CB4" s="60"/>
      <c r="CC4" s="60"/>
      <c r="CD4" s="60"/>
      <c r="CE4" s="60"/>
    </row>
    <row r="5" spans="1:89" s="73" customFormat="1" ht="14.4" customHeight="1">
      <c r="A5" s="259"/>
      <c r="B5" s="74">
        <v>2</v>
      </c>
      <c r="C5" s="64" t="s">
        <v>45</v>
      </c>
      <c r="D5" s="130" t="s">
        <v>43</v>
      </c>
      <c r="E5" s="64">
        <v>7872074467</v>
      </c>
      <c r="F5" s="64" t="s">
        <v>43</v>
      </c>
      <c r="G5" s="65" t="s">
        <v>326</v>
      </c>
      <c r="H5" s="65" t="s">
        <v>36</v>
      </c>
      <c r="I5" s="65" t="s">
        <v>37</v>
      </c>
      <c r="J5" s="65" t="s">
        <v>38</v>
      </c>
      <c r="K5" s="66" t="s">
        <v>39</v>
      </c>
      <c r="L5" s="63" t="s">
        <v>410</v>
      </c>
      <c r="M5" s="64" t="s">
        <v>40</v>
      </c>
      <c r="N5" s="65" t="s">
        <v>411</v>
      </c>
      <c r="O5" s="75"/>
      <c r="P5" s="67" t="s">
        <v>44</v>
      </c>
      <c r="Q5" s="67" t="s">
        <v>42</v>
      </c>
      <c r="R5" s="195">
        <v>351</v>
      </c>
      <c r="S5" s="67" t="s">
        <v>639</v>
      </c>
      <c r="T5" s="68" t="s">
        <v>638</v>
      </c>
      <c r="U5" s="112" t="s">
        <v>389</v>
      </c>
      <c r="V5" s="70">
        <v>100</v>
      </c>
      <c r="W5" s="129">
        <v>0</v>
      </c>
      <c r="X5" s="109">
        <f t="shared" si="0"/>
        <v>100</v>
      </c>
      <c r="Y5" s="96"/>
      <c r="Z5" s="64"/>
      <c r="AA5" s="76">
        <v>44927</v>
      </c>
      <c r="AB5" s="71">
        <v>45291</v>
      </c>
      <c r="AC5" s="161">
        <v>142026</v>
      </c>
      <c r="AD5" s="161">
        <v>106756</v>
      </c>
      <c r="AE5" s="161">
        <v>121851</v>
      </c>
      <c r="AF5" s="161">
        <v>84255</v>
      </c>
      <c r="AG5" s="161">
        <v>27610</v>
      </c>
      <c r="AH5" s="161">
        <v>7194</v>
      </c>
      <c r="AI5" s="161">
        <v>6542</v>
      </c>
      <c r="AJ5" s="161">
        <v>5845</v>
      </c>
      <c r="AK5" s="161">
        <v>12330</v>
      </c>
      <c r="AL5" s="161">
        <v>72888</v>
      </c>
      <c r="AM5" s="161">
        <v>101058</v>
      </c>
      <c r="AN5" s="161">
        <v>154975</v>
      </c>
      <c r="AO5" s="161">
        <f t="shared" ref="AO5:AO46" si="4">SUM(AC5:AN5)</f>
        <v>843330</v>
      </c>
      <c r="AP5" s="161">
        <v>12</v>
      </c>
      <c r="AQ5" s="166">
        <f t="shared" si="1"/>
        <v>843330</v>
      </c>
      <c r="AR5" s="177">
        <f t="shared" si="2"/>
        <v>843330</v>
      </c>
      <c r="AS5" s="177">
        <f t="shared" si="3"/>
        <v>0</v>
      </c>
      <c r="AT5" s="60"/>
      <c r="AU5" s="60"/>
      <c r="AV5" s="60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/>
      <c r="CB5" s="60"/>
      <c r="CC5" s="60"/>
      <c r="CD5" s="60"/>
      <c r="CE5" s="60"/>
    </row>
    <row r="6" spans="1:89" s="73" customFormat="1" ht="14.4" customHeight="1">
      <c r="A6" s="259"/>
      <c r="B6" s="74">
        <v>3</v>
      </c>
      <c r="C6" s="64" t="s">
        <v>45</v>
      </c>
      <c r="D6" s="130" t="s">
        <v>322</v>
      </c>
      <c r="E6" s="64">
        <v>7872074467</v>
      </c>
      <c r="F6" s="64" t="s">
        <v>322</v>
      </c>
      <c r="G6" s="64" t="s">
        <v>327</v>
      </c>
      <c r="H6" s="65" t="s">
        <v>323</v>
      </c>
      <c r="I6" s="65" t="s">
        <v>37</v>
      </c>
      <c r="J6" s="65" t="s">
        <v>38</v>
      </c>
      <c r="K6" s="66" t="s">
        <v>39</v>
      </c>
      <c r="L6" s="63" t="s">
        <v>410</v>
      </c>
      <c r="M6" s="64" t="s">
        <v>40</v>
      </c>
      <c r="N6" s="65" t="s">
        <v>411</v>
      </c>
      <c r="O6" s="75"/>
      <c r="P6" s="67" t="s">
        <v>44</v>
      </c>
      <c r="Q6" s="67" t="s">
        <v>42</v>
      </c>
      <c r="R6" s="195">
        <v>208</v>
      </c>
      <c r="S6" s="67">
        <v>1309902379</v>
      </c>
      <c r="T6" s="68" t="s">
        <v>642</v>
      </c>
      <c r="U6" s="112" t="s">
        <v>389</v>
      </c>
      <c r="V6" s="70">
        <v>100</v>
      </c>
      <c r="W6" s="70">
        <v>0</v>
      </c>
      <c r="X6" s="109">
        <f t="shared" si="0"/>
        <v>100</v>
      </c>
      <c r="Y6" s="69"/>
      <c r="Z6" s="64"/>
      <c r="AA6" s="76">
        <v>44927</v>
      </c>
      <c r="AB6" s="71">
        <v>45291</v>
      </c>
      <c r="AC6" s="161">
        <v>65528</v>
      </c>
      <c r="AD6" s="161">
        <v>47106</v>
      </c>
      <c r="AE6" s="161">
        <v>41428</v>
      </c>
      <c r="AF6" s="161">
        <v>29735</v>
      </c>
      <c r="AG6" s="161">
        <v>14483</v>
      </c>
      <c r="AH6" s="161">
        <v>1362</v>
      </c>
      <c r="AI6" s="161">
        <v>26</v>
      </c>
      <c r="AJ6" s="161">
        <v>39</v>
      </c>
      <c r="AK6" s="161">
        <v>39</v>
      </c>
      <c r="AL6" s="161">
        <v>20611</v>
      </c>
      <c r="AM6" s="161">
        <v>39860</v>
      </c>
      <c r="AN6" s="161">
        <v>62668</v>
      </c>
      <c r="AO6" s="161">
        <f t="shared" si="4"/>
        <v>322885</v>
      </c>
      <c r="AP6" s="161">
        <v>12</v>
      </c>
      <c r="AQ6" s="166">
        <f t="shared" si="1"/>
        <v>322885</v>
      </c>
      <c r="AR6" s="177">
        <f t="shared" si="2"/>
        <v>322885</v>
      </c>
      <c r="AS6" s="177">
        <f t="shared" si="3"/>
        <v>0</v>
      </c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</row>
    <row r="7" spans="1:89" s="73" customFormat="1" ht="14.4" customHeight="1">
      <c r="A7" s="259"/>
      <c r="B7" s="63">
        <v>4</v>
      </c>
      <c r="C7" s="64" t="s">
        <v>45</v>
      </c>
      <c r="D7" s="64" t="s">
        <v>322</v>
      </c>
      <c r="E7" s="65">
        <v>7872074467</v>
      </c>
      <c r="F7" s="64" t="s">
        <v>322</v>
      </c>
      <c r="G7" s="64" t="s">
        <v>327</v>
      </c>
      <c r="H7" s="65" t="s">
        <v>46</v>
      </c>
      <c r="I7" s="65" t="s">
        <v>37</v>
      </c>
      <c r="J7" s="65" t="s">
        <v>38</v>
      </c>
      <c r="K7" s="66" t="s">
        <v>39</v>
      </c>
      <c r="L7" s="63" t="s">
        <v>410</v>
      </c>
      <c r="M7" s="64" t="s">
        <v>40</v>
      </c>
      <c r="N7" s="65" t="s">
        <v>411</v>
      </c>
      <c r="O7" s="65"/>
      <c r="P7" s="69" t="s">
        <v>47</v>
      </c>
      <c r="Q7" s="69" t="s">
        <v>42</v>
      </c>
      <c r="R7" s="195"/>
      <c r="S7" s="68" t="s">
        <v>641</v>
      </c>
      <c r="T7" s="68" t="s">
        <v>640</v>
      </c>
      <c r="U7" s="112" t="s">
        <v>389</v>
      </c>
      <c r="V7" s="70">
        <v>100</v>
      </c>
      <c r="W7" s="70">
        <v>0</v>
      </c>
      <c r="X7" s="109">
        <f t="shared" ref="X7:X13" si="5">SUM(V7:W7)</f>
        <v>100</v>
      </c>
      <c r="Y7" s="69"/>
      <c r="Z7" s="64"/>
      <c r="AA7" s="71">
        <v>44927</v>
      </c>
      <c r="AB7" s="71">
        <v>45291</v>
      </c>
      <c r="AC7" s="161">
        <v>27258</v>
      </c>
      <c r="AD7" s="161">
        <v>23271</v>
      </c>
      <c r="AE7" s="161">
        <v>22472</v>
      </c>
      <c r="AF7" s="161">
        <v>13184</v>
      </c>
      <c r="AG7" s="161">
        <v>11013</v>
      </c>
      <c r="AH7" s="161">
        <v>2896</v>
      </c>
      <c r="AI7" s="161">
        <v>2288</v>
      </c>
      <c r="AJ7" s="161">
        <v>3830</v>
      </c>
      <c r="AK7" s="161">
        <v>6477</v>
      </c>
      <c r="AL7" s="161">
        <v>14188</v>
      </c>
      <c r="AM7" s="161">
        <v>20090</v>
      </c>
      <c r="AN7" s="161">
        <v>28773</v>
      </c>
      <c r="AO7" s="161">
        <f t="shared" si="4"/>
        <v>175740</v>
      </c>
      <c r="AP7" s="161">
        <v>12</v>
      </c>
      <c r="AQ7" s="166">
        <f t="shared" si="1"/>
        <v>175740</v>
      </c>
      <c r="AR7" s="177">
        <f t="shared" si="2"/>
        <v>175740</v>
      </c>
      <c r="AS7" s="177">
        <f t="shared" si="3"/>
        <v>0</v>
      </c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  <c r="CA7" s="60"/>
      <c r="CB7" s="60"/>
      <c r="CC7" s="60"/>
      <c r="CD7" s="60"/>
      <c r="CE7" s="60"/>
    </row>
    <row r="8" spans="1:89" s="73" customFormat="1" ht="14.4" customHeight="1">
      <c r="A8" s="259"/>
      <c r="B8" s="74">
        <v>5</v>
      </c>
      <c r="C8" s="64" t="s">
        <v>45</v>
      </c>
      <c r="D8" s="131" t="s">
        <v>627</v>
      </c>
      <c r="E8" s="65">
        <v>7872074467</v>
      </c>
      <c r="F8" s="65" t="s">
        <v>627</v>
      </c>
      <c r="G8" s="64" t="s">
        <v>48</v>
      </c>
      <c r="H8" s="65" t="s">
        <v>49</v>
      </c>
      <c r="I8" s="65" t="s">
        <v>37</v>
      </c>
      <c r="J8" s="65" t="s">
        <v>38</v>
      </c>
      <c r="K8" s="66" t="s">
        <v>39</v>
      </c>
      <c r="L8" s="63" t="s">
        <v>410</v>
      </c>
      <c r="M8" s="64" t="s">
        <v>40</v>
      </c>
      <c r="N8" s="65" t="s">
        <v>411</v>
      </c>
      <c r="O8" s="65"/>
      <c r="P8" s="69" t="s">
        <v>41</v>
      </c>
      <c r="Q8" s="69" t="s">
        <v>42</v>
      </c>
      <c r="R8" s="195"/>
      <c r="S8" s="67" t="s">
        <v>624</v>
      </c>
      <c r="T8" s="68" t="s">
        <v>625</v>
      </c>
      <c r="U8" s="112" t="s">
        <v>389</v>
      </c>
      <c r="V8" s="70">
        <v>100</v>
      </c>
      <c r="W8" s="70">
        <v>0</v>
      </c>
      <c r="X8" s="109">
        <f t="shared" si="5"/>
        <v>100</v>
      </c>
      <c r="Y8" s="69"/>
      <c r="Z8" s="64"/>
      <c r="AA8" s="71">
        <v>44927</v>
      </c>
      <c r="AB8" s="71">
        <v>45291</v>
      </c>
      <c r="AC8" s="161">
        <v>39426</v>
      </c>
      <c r="AD8" s="161">
        <v>0</v>
      </c>
      <c r="AE8" s="161">
        <v>33896</v>
      </c>
      <c r="AF8" s="161"/>
      <c r="AG8" s="161">
        <v>17467</v>
      </c>
      <c r="AH8" s="161"/>
      <c r="AI8" s="161">
        <v>2929</v>
      </c>
      <c r="AJ8" s="161"/>
      <c r="AK8" s="161">
        <v>3611</v>
      </c>
      <c r="AL8" s="161"/>
      <c r="AM8" s="161">
        <v>22710</v>
      </c>
      <c r="AN8" s="161">
        <v>14338</v>
      </c>
      <c r="AO8" s="161">
        <f t="shared" si="4"/>
        <v>134377</v>
      </c>
      <c r="AP8" s="161">
        <v>12</v>
      </c>
      <c r="AQ8" s="166">
        <f t="shared" si="1"/>
        <v>134377</v>
      </c>
      <c r="AR8" s="177">
        <f t="shared" si="2"/>
        <v>134377</v>
      </c>
      <c r="AS8" s="177">
        <f t="shared" si="3"/>
        <v>0</v>
      </c>
      <c r="AT8" s="60"/>
      <c r="AU8" s="60"/>
      <c r="AV8" s="60"/>
      <c r="AW8" s="60"/>
      <c r="AX8" s="60"/>
      <c r="AY8" s="60"/>
      <c r="AZ8" s="60"/>
      <c r="BA8" s="60"/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  <c r="CA8" s="60"/>
      <c r="CB8" s="60"/>
      <c r="CC8" s="60"/>
      <c r="CD8" s="60"/>
      <c r="CE8" s="60"/>
    </row>
    <row r="9" spans="1:89" s="73" customFormat="1" ht="14.4" customHeight="1">
      <c r="A9" s="259"/>
      <c r="B9" s="74">
        <v>6</v>
      </c>
      <c r="C9" s="64" t="s">
        <v>45</v>
      </c>
      <c r="D9" s="131" t="s">
        <v>626</v>
      </c>
      <c r="E9" s="65">
        <v>7872074467</v>
      </c>
      <c r="F9" s="65" t="s">
        <v>626</v>
      </c>
      <c r="G9" s="64" t="s">
        <v>50</v>
      </c>
      <c r="H9" s="65" t="s">
        <v>51</v>
      </c>
      <c r="I9" s="65" t="s">
        <v>37</v>
      </c>
      <c r="J9" s="65" t="s">
        <v>38</v>
      </c>
      <c r="K9" s="66" t="s">
        <v>39</v>
      </c>
      <c r="L9" s="63" t="s">
        <v>410</v>
      </c>
      <c r="M9" s="64" t="s">
        <v>40</v>
      </c>
      <c r="N9" s="65" t="s">
        <v>411</v>
      </c>
      <c r="O9" s="65"/>
      <c r="P9" s="69" t="s">
        <v>47</v>
      </c>
      <c r="Q9" s="69" t="s">
        <v>42</v>
      </c>
      <c r="R9" s="195"/>
      <c r="S9" s="67" t="s">
        <v>629</v>
      </c>
      <c r="T9" s="68" t="s">
        <v>628</v>
      </c>
      <c r="U9" s="112" t="s">
        <v>389</v>
      </c>
      <c r="V9" s="70">
        <v>100</v>
      </c>
      <c r="W9" s="129">
        <v>0</v>
      </c>
      <c r="X9" s="109">
        <f t="shared" si="5"/>
        <v>100</v>
      </c>
      <c r="Y9" s="96"/>
      <c r="Z9" s="64"/>
      <c r="AA9" s="71">
        <v>44927</v>
      </c>
      <c r="AB9" s="71">
        <v>45291</v>
      </c>
      <c r="AC9" s="161">
        <v>26890</v>
      </c>
      <c r="AD9" s="161">
        <v>22506</v>
      </c>
      <c r="AE9" s="161">
        <v>24321</v>
      </c>
      <c r="AF9" s="161">
        <v>12773</v>
      </c>
      <c r="AG9" s="161">
        <v>11981</v>
      </c>
      <c r="AH9" s="161">
        <v>3607</v>
      </c>
      <c r="AI9" s="161">
        <v>2697</v>
      </c>
      <c r="AJ9" s="161">
        <v>908</v>
      </c>
      <c r="AK9" s="161">
        <v>6530</v>
      </c>
      <c r="AL9" s="161">
        <v>13244</v>
      </c>
      <c r="AM9" s="161">
        <v>20820</v>
      </c>
      <c r="AN9" s="161">
        <v>30147</v>
      </c>
      <c r="AO9" s="161">
        <f t="shared" si="4"/>
        <v>176424</v>
      </c>
      <c r="AP9" s="161">
        <v>12</v>
      </c>
      <c r="AQ9" s="166">
        <f t="shared" si="1"/>
        <v>176424</v>
      </c>
      <c r="AR9" s="177">
        <f t="shared" si="2"/>
        <v>176424</v>
      </c>
      <c r="AS9" s="177">
        <f t="shared" si="3"/>
        <v>0</v>
      </c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0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60"/>
      <c r="BZ9" s="60"/>
      <c r="CA9" s="60"/>
      <c r="CB9" s="60"/>
      <c r="CC9" s="60"/>
      <c r="CD9" s="60"/>
      <c r="CE9" s="60"/>
    </row>
    <row r="10" spans="1:89" s="73" customFormat="1" ht="14.4" customHeight="1">
      <c r="A10" s="259"/>
      <c r="B10" s="63">
        <v>7</v>
      </c>
      <c r="C10" s="64" t="s">
        <v>45</v>
      </c>
      <c r="D10" s="131" t="s">
        <v>630</v>
      </c>
      <c r="E10" s="65">
        <v>7872074467</v>
      </c>
      <c r="F10" s="65" t="s">
        <v>630</v>
      </c>
      <c r="G10" s="64" t="s">
        <v>52</v>
      </c>
      <c r="H10" s="65" t="s">
        <v>53</v>
      </c>
      <c r="I10" s="65" t="s">
        <v>37</v>
      </c>
      <c r="J10" s="65" t="s">
        <v>38</v>
      </c>
      <c r="K10" s="66" t="s">
        <v>39</v>
      </c>
      <c r="L10" s="63" t="s">
        <v>410</v>
      </c>
      <c r="M10" s="64" t="s">
        <v>40</v>
      </c>
      <c r="N10" s="65" t="s">
        <v>411</v>
      </c>
      <c r="O10" s="75"/>
      <c r="P10" s="69" t="s">
        <v>47</v>
      </c>
      <c r="Q10" s="69" t="s">
        <v>42</v>
      </c>
      <c r="R10" s="195"/>
      <c r="S10" s="67" t="s">
        <v>631</v>
      </c>
      <c r="T10" s="68" t="s">
        <v>632</v>
      </c>
      <c r="U10" s="112" t="s">
        <v>389</v>
      </c>
      <c r="V10" s="70">
        <v>100</v>
      </c>
      <c r="W10" s="129">
        <v>0</v>
      </c>
      <c r="X10" s="109">
        <f t="shared" si="5"/>
        <v>100</v>
      </c>
      <c r="Y10" s="96"/>
      <c r="Z10" s="64"/>
      <c r="AA10" s="71">
        <v>44927</v>
      </c>
      <c r="AB10" s="71">
        <v>45291</v>
      </c>
      <c r="AC10" s="161">
        <v>18158</v>
      </c>
      <c r="AD10" s="161">
        <v>15636</v>
      </c>
      <c r="AE10" s="161">
        <v>16804</v>
      </c>
      <c r="AF10" s="161">
        <v>10821</v>
      </c>
      <c r="AG10" s="161">
        <v>10615</v>
      </c>
      <c r="AH10" s="161">
        <v>4042</v>
      </c>
      <c r="AI10" s="161">
        <v>2401</v>
      </c>
      <c r="AJ10" s="161">
        <v>3606</v>
      </c>
      <c r="AK10" s="161">
        <v>5541</v>
      </c>
      <c r="AL10" s="161">
        <v>10934</v>
      </c>
      <c r="AM10" s="161">
        <v>13632</v>
      </c>
      <c r="AN10" s="161">
        <v>20237</v>
      </c>
      <c r="AO10" s="161">
        <f t="shared" si="4"/>
        <v>132427</v>
      </c>
      <c r="AP10" s="161">
        <v>12</v>
      </c>
      <c r="AQ10" s="166">
        <f t="shared" si="1"/>
        <v>132427</v>
      </c>
      <c r="AR10" s="177">
        <f t="shared" si="2"/>
        <v>132427</v>
      </c>
      <c r="AS10" s="177">
        <f t="shared" si="3"/>
        <v>0</v>
      </c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60"/>
      <c r="CD10" s="60"/>
      <c r="CE10" s="60"/>
    </row>
    <row r="11" spans="1:89" s="73" customFormat="1" ht="14.4" customHeight="1">
      <c r="A11" s="259"/>
      <c r="B11" s="74">
        <v>8</v>
      </c>
      <c r="C11" s="64" t="s">
        <v>45</v>
      </c>
      <c r="D11" s="131" t="s">
        <v>630</v>
      </c>
      <c r="E11" s="65">
        <v>7872074467</v>
      </c>
      <c r="F11" s="65" t="s">
        <v>630</v>
      </c>
      <c r="G11" s="64" t="s">
        <v>52</v>
      </c>
      <c r="H11" s="64" t="s">
        <v>53</v>
      </c>
      <c r="I11" s="64" t="s">
        <v>37</v>
      </c>
      <c r="J11" s="64" t="s">
        <v>38</v>
      </c>
      <c r="K11" s="77" t="s">
        <v>39</v>
      </c>
      <c r="L11" s="63" t="s">
        <v>410</v>
      </c>
      <c r="M11" s="64" t="s">
        <v>40</v>
      </c>
      <c r="N11" s="65" t="s">
        <v>411</v>
      </c>
      <c r="O11" s="78"/>
      <c r="P11" s="69" t="s">
        <v>54</v>
      </c>
      <c r="Q11" s="69" t="s">
        <v>42</v>
      </c>
      <c r="R11" s="196"/>
      <c r="S11" s="69" t="s">
        <v>633</v>
      </c>
      <c r="T11" s="79" t="s">
        <v>634</v>
      </c>
      <c r="U11" s="112" t="s">
        <v>389</v>
      </c>
      <c r="V11" s="70">
        <v>100</v>
      </c>
      <c r="W11" s="129">
        <v>0</v>
      </c>
      <c r="X11" s="109">
        <f t="shared" si="5"/>
        <v>100</v>
      </c>
      <c r="Y11" s="96"/>
      <c r="Z11" s="64"/>
      <c r="AA11" s="71">
        <v>44927</v>
      </c>
      <c r="AB11" s="71">
        <v>45291</v>
      </c>
      <c r="AC11" s="241">
        <v>3759</v>
      </c>
      <c r="AD11" s="241"/>
      <c r="AE11" s="241"/>
      <c r="AF11" s="241"/>
      <c r="AG11" s="241"/>
      <c r="AH11" s="241"/>
      <c r="AI11" s="161">
        <v>0</v>
      </c>
      <c r="AJ11" s="161">
        <v>1698</v>
      </c>
      <c r="AK11" s="161"/>
      <c r="AL11" s="161">
        <v>1698</v>
      </c>
      <c r="AM11" s="161"/>
      <c r="AN11" s="161">
        <v>1953</v>
      </c>
      <c r="AO11" s="161">
        <f t="shared" si="4"/>
        <v>9108</v>
      </c>
      <c r="AP11" s="161">
        <v>12</v>
      </c>
      <c r="AQ11" s="166">
        <f t="shared" si="1"/>
        <v>9108</v>
      </c>
      <c r="AR11" s="177">
        <f t="shared" si="2"/>
        <v>9108</v>
      </c>
      <c r="AS11" s="177">
        <f t="shared" si="3"/>
        <v>0</v>
      </c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  <c r="CA11" s="60"/>
      <c r="CB11" s="60"/>
      <c r="CC11" s="60"/>
      <c r="CD11" s="60"/>
      <c r="CE11" s="60"/>
    </row>
    <row r="12" spans="1:89" s="73" customFormat="1" ht="14.4" customHeight="1">
      <c r="A12" s="259"/>
      <c r="B12" s="74">
        <v>9</v>
      </c>
      <c r="C12" s="64" t="s">
        <v>45</v>
      </c>
      <c r="D12" s="131" t="s">
        <v>635</v>
      </c>
      <c r="E12" s="65">
        <v>7872074467</v>
      </c>
      <c r="F12" s="65" t="s">
        <v>635</v>
      </c>
      <c r="G12" s="64" t="s">
        <v>55</v>
      </c>
      <c r="H12" s="65" t="s">
        <v>56</v>
      </c>
      <c r="I12" s="65" t="s">
        <v>37</v>
      </c>
      <c r="J12" s="65" t="s">
        <v>38</v>
      </c>
      <c r="K12" s="66" t="s">
        <v>39</v>
      </c>
      <c r="L12" s="63" t="s">
        <v>410</v>
      </c>
      <c r="M12" s="64" t="s">
        <v>40</v>
      </c>
      <c r="N12" s="65" t="s">
        <v>411</v>
      </c>
      <c r="O12" s="78"/>
      <c r="P12" s="67" t="s">
        <v>41</v>
      </c>
      <c r="Q12" s="67" t="s">
        <v>42</v>
      </c>
      <c r="R12" s="195"/>
      <c r="S12" s="67" t="s">
        <v>636</v>
      </c>
      <c r="T12" s="68" t="s">
        <v>637</v>
      </c>
      <c r="U12" s="111" t="s">
        <v>389</v>
      </c>
      <c r="V12" s="109">
        <v>100</v>
      </c>
      <c r="W12" s="109">
        <v>0</v>
      </c>
      <c r="X12" s="109">
        <f t="shared" si="5"/>
        <v>100</v>
      </c>
      <c r="Y12" s="64"/>
      <c r="Z12" s="64"/>
      <c r="AA12" s="71">
        <v>44927</v>
      </c>
      <c r="AB12" s="71">
        <v>45291</v>
      </c>
      <c r="AC12" s="161">
        <v>17586</v>
      </c>
      <c r="AD12" s="161">
        <v>0</v>
      </c>
      <c r="AE12" s="161">
        <v>16236</v>
      </c>
      <c r="AF12" s="161"/>
      <c r="AG12" s="161">
        <v>937</v>
      </c>
      <c r="AH12" s="161"/>
      <c r="AI12" s="161">
        <v>751</v>
      </c>
      <c r="AJ12" s="161"/>
      <c r="AK12" s="161">
        <v>2286</v>
      </c>
      <c r="AL12" s="161"/>
      <c r="AM12" s="161">
        <v>4462</v>
      </c>
      <c r="AN12" s="161"/>
      <c r="AO12" s="161">
        <f t="shared" si="4"/>
        <v>42258</v>
      </c>
      <c r="AP12" s="161">
        <v>12</v>
      </c>
      <c r="AQ12" s="166">
        <f t="shared" si="1"/>
        <v>42258</v>
      </c>
      <c r="AR12" s="177">
        <f t="shared" si="2"/>
        <v>42258</v>
      </c>
      <c r="AS12" s="177">
        <f t="shared" si="3"/>
        <v>0</v>
      </c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</row>
    <row r="13" spans="1:89" s="73" customFormat="1" ht="14.4" customHeight="1">
      <c r="A13" s="259"/>
      <c r="B13" s="63">
        <v>10</v>
      </c>
      <c r="C13" s="64" t="s">
        <v>45</v>
      </c>
      <c r="D13" s="131" t="s">
        <v>45</v>
      </c>
      <c r="E13" s="65">
        <v>7872074467</v>
      </c>
      <c r="F13" s="65" t="s">
        <v>45</v>
      </c>
      <c r="G13" s="65" t="s">
        <v>59</v>
      </c>
      <c r="H13" s="64" t="s">
        <v>312</v>
      </c>
      <c r="I13" s="64" t="s">
        <v>37</v>
      </c>
      <c r="J13" s="64" t="s">
        <v>38</v>
      </c>
      <c r="K13" s="66" t="s">
        <v>39</v>
      </c>
      <c r="L13" s="63" t="s">
        <v>410</v>
      </c>
      <c r="M13" s="64" t="s">
        <v>40</v>
      </c>
      <c r="N13" s="65" t="s">
        <v>411</v>
      </c>
      <c r="O13" s="78"/>
      <c r="P13" s="67" t="s">
        <v>41</v>
      </c>
      <c r="Q13" s="67" t="s">
        <v>42</v>
      </c>
      <c r="R13" s="196"/>
      <c r="S13" s="69" t="s">
        <v>647</v>
      </c>
      <c r="T13" s="79" t="s">
        <v>648</v>
      </c>
      <c r="U13" s="111" t="s">
        <v>389</v>
      </c>
      <c r="V13" s="109">
        <v>100</v>
      </c>
      <c r="W13" s="109">
        <v>0</v>
      </c>
      <c r="X13" s="109">
        <f t="shared" si="5"/>
        <v>100</v>
      </c>
      <c r="Y13" s="64"/>
      <c r="Z13" s="64"/>
      <c r="AA13" s="71">
        <v>44927</v>
      </c>
      <c r="AB13" s="71">
        <v>45291</v>
      </c>
      <c r="AC13" s="161">
        <v>15955</v>
      </c>
      <c r="AD13" s="161"/>
      <c r="AE13" s="161">
        <v>9220</v>
      </c>
      <c r="AF13" s="161"/>
      <c r="AG13" s="161">
        <v>12410</v>
      </c>
      <c r="AH13" s="161"/>
      <c r="AI13" s="161">
        <v>3906</v>
      </c>
      <c r="AJ13" s="161"/>
      <c r="AK13" s="161">
        <v>4190</v>
      </c>
      <c r="AL13" s="161"/>
      <c r="AM13" s="161">
        <v>17699</v>
      </c>
      <c r="AN13" s="161"/>
      <c r="AO13" s="161">
        <f t="shared" si="4"/>
        <v>63380</v>
      </c>
      <c r="AP13" s="161">
        <v>12</v>
      </c>
      <c r="AQ13" s="166">
        <f t="shared" si="1"/>
        <v>63380</v>
      </c>
      <c r="AR13" s="177">
        <f t="shared" si="2"/>
        <v>63380</v>
      </c>
      <c r="AS13" s="177">
        <f t="shared" si="3"/>
        <v>0</v>
      </c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</row>
    <row r="14" spans="1:89" s="72" customFormat="1" ht="14.4" customHeight="1">
      <c r="A14" s="259"/>
      <c r="B14" s="74">
        <v>11</v>
      </c>
      <c r="C14" s="64" t="s">
        <v>45</v>
      </c>
      <c r="D14" s="131" t="s">
        <v>644</v>
      </c>
      <c r="E14" s="65">
        <v>7872074467</v>
      </c>
      <c r="F14" s="65" t="s">
        <v>644</v>
      </c>
      <c r="G14" s="64" t="s">
        <v>645</v>
      </c>
      <c r="H14" s="65" t="s">
        <v>57</v>
      </c>
      <c r="I14" s="65"/>
      <c r="J14" s="65" t="s">
        <v>38</v>
      </c>
      <c r="K14" s="66" t="s">
        <v>39</v>
      </c>
      <c r="L14" s="63" t="s">
        <v>410</v>
      </c>
      <c r="M14" s="64" t="s">
        <v>40</v>
      </c>
      <c r="N14" s="65" t="s">
        <v>854</v>
      </c>
      <c r="O14" s="64"/>
      <c r="P14" s="67" t="s">
        <v>41</v>
      </c>
      <c r="Q14" s="67" t="s">
        <v>12</v>
      </c>
      <c r="R14" s="195"/>
      <c r="S14" s="67" t="s">
        <v>856</v>
      </c>
      <c r="T14" s="68" t="s">
        <v>857</v>
      </c>
      <c r="U14" s="111" t="s">
        <v>389</v>
      </c>
      <c r="V14" s="109">
        <v>100</v>
      </c>
      <c r="W14" s="109">
        <v>0</v>
      </c>
      <c r="X14" s="109">
        <f>SUM(V14:W14)</f>
        <v>100</v>
      </c>
      <c r="Y14" s="64"/>
      <c r="Z14" s="64"/>
      <c r="AA14" s="71">
        <v>44927</v>
      </c>
      <c r="AB14" s="71">
        <v>45291</v>
      </c>
      <c r="AC14" s="161"/>
      <c r="AD14" s="161">
        <v>28100</v>
      </c>
      <c r="AE14" s="161"/>
      <c r="AF14" s="161">
        <v>18071</v>
      </c>
      <c r="AG14" s="161"/>
      <c r="AH14" s="161">
        <v>4335</v>
      </c>
      <c r="AI14" s="161"/>
      <c r="AJ14" s="161">
        <v>0</v>
      </c>
      <c r="AK14" s="161">
        <v>2403</v>
      </c>
      <c r="AL14" s="161"/>
      <c r="AM14" s="161">
        <v>27692</v>
      </c>
      <c r="AN14" s="161"/>
      <c r="AO14" s="161">
        <f t="shared" si="4"/>
        <v>80601</v>
      </c>
      <c r="AP14" s="161">
        <v>12</v>
      </c>
      <c r="AQ14" s="166">
        <f t="shared" si="1"/>
        <v>80601</v>
      </c>
      <c r="AR14" s="177">
        <f t="shared" si="2"/>
        <v>80601</v>
      </c>
      <c r="AS14" s="177">
        <f t="shared" si="3"/>
        <v>0</v>
      </c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</row>
    <row r="15" spans="1:89" s="72" customFormat="1">
      <c r="A15" s="259"/>
      <c r="B15" s="74">
        <v>12</v>
      </c>
      <c r="C15" s="64" t="s">
        <v>45</v>
      </c>
      <c r="D15" s="131" t="s">
        <v>644</v>
      </c>
      <c r="E15" s="65">
        <v>7872074467</v>
      </c>
      <c r="F15" s="65" t="s">
        <v>644</v>
      </c>
      <c r="G15" s="64" t="s">
        <v>646</v>
      </c>
      <c r="H15" s="65" t="s">
        <v>58</v>
      </c>
      <c r="I15" s="65" t="s">
        <v>37</v>
      </c>
      <c r="J15" s="65" t="s">
        <v>38</v>
      </c>
      <c r="K15" s="66" t="s">
        <v>39</v>
      </c>
      <c r="L15" s="63" t="s">
        <v>410</v>
      </c>
      <c r="M15" s="64" t="s">
        <v>40</v>
      </c>
      <c r="N15" s="65" t="s">
        <v>854</v>
      </c>
      <c r="O15" s="64"/>
      <c r="P15" s="67" t="s">
        <v>41</v>
      </c>
      <c r="Q15" s="67" t="s">
        <v>42</v>
      </c>
      <c r="R15" s="195"/>
      <c r="S15" s="67" t="s">
        <v>858</v>
      </c>
      <c r="T15" s="79" t="s">
        <v>859</v>
      </c>
      <c r="U15" s="111" t="s">
        <v>389</v>
      </c>
      <c r="V15" s="109">
        <v>100</v>
      </c>
      <c r="W15" s="109">
        <v>0</v>
      </c>
      <c r="X15" s="109">
        <f>SUM(V15:W15)</f>
        <v>100</v>
      </c>
      <c r="Y15" s="64"/>
      <c r="Z15" s="64"/>
      <c r="AA15" s="71">
        <v>44927</v>
      </c>
      <c r="AB15" s="71">
        <v>45291</v>
      </c>
      <c r="AC15" s="161"/>
      <c r="AD15" s="161">
        <v>6817</v>
      </c>
      <c r="AE15" s="161"/>
      <c r="AF15" s="161"/>
      <c r="AG15" s="161">
        <v>9915</v>
      </c>
      <c r="AH15" s="161"/>
      <c r="AI15" s="161">
        <v>2573</v>
      </c>
      <c r="AJ15" s="161"/>
      <c r="AK15" s="161">
        <v>1238</v>
      </c>
      <c r="AL15" s="161">
        <v>4289</v>
      </c>
      <c r="AM15" s="161"/>
      <c r="AN15" s="161">
        <v>4933</v>
      </c>
      <c r="AO15" s="161">
        <f t="shared" si="4"/>
        <v>29765</v>
      </c>
      <c r="AP15" s="161">
        <v>12</v>
      </c>
      <c r="AQ15" s="166">
        <f t="shared" si="1"/>
        <v>29765</v>
      </c>
      <c r="AR15" s="177">
        <f t="shared" si="2"/>
        <v>29765</v>
      </c>
      <c r="AS15" s="177">
        <f t="shared" si="3"/>
        <v>0</v>
      </c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  <c r="CA15" s="60"/>
      <c r="CB15" s="60"/>
      <c r="CC15" s="60"/>
      <c r="CD15" s="60"/>
      <c r="CE15" s="60"/>
    </row>
    <row r="16" spans="1:89" s="73" customFormat="1" ht="12" customHeight="1">
      <c r="A16" s="257" t="s">
        <v>60</v>
      </c>
      <c r="B16" s="63">
        <v>1</v>
      </c>
      <c r="C16" s="65" t="s">
        <v>851</v>
      </c>
      <c r="D16" s="131" t="s">
        <v>61</v>
      </c>
      <c r="E16" s="65">
        <v>7661968104</v>
      </c>
      <c r="F16" s="65" t="s">
        <v>61</v>
      </c>
      <c r="G16" s="65" t="s">
        <v>62</v>
      </c>
      <c r="H16" s="65" t="s">
        <v>63</v>
      </c>
      <c r="I16" s="65" t="s">
        <v>64</v>
      </c>
      <c r="J16" s="65" t="s">
        <v>65</v>
      </c>
      <c r="K16" s="66" t="s">
        <v>39</v>
      </c>
      <c r="L16" s="63" t="s">
        <v>410</v>
      </c>
      <c r="M16" s="64" t="s">
        <v>40</v>
      </c>
      <c r="N16" s="65" t="s">
        <v>411</v>
      </c>
      <c r="O16" s="65"/>
      <c r="P16" s="67" t="s">
        <v>44</v>
      </c>
      <c r="Q16" s="65" t="s">
        <v>42</v>
      </c>
      <c r="R16" s="195">
        <v>274</v>
      </c>
      <c r="S16" s="67" t="s">
        <v>531</v>
      </c>
      <c r="T16" s="68" t="s">
        <v>530</v>
      </c>
      <c r="U16" s="111" t="s">
        <v>389</v>
      </c>
      <c r="V16" s="109">
        <v>100</v>
      </c>
      <c r="W16" s="109">
        <v>0</v>
      </c>
      <c r="X16" s="109">
        <f>SUM(V16:W16)</f>
        <v>100</v>
      </c>
      <c r="Y16" s="64" t="s">
        <v>1018</v>
      </c>
      <c r="Z16" s="64"/>
      <c r="AA16" s="71">
        <v>44927</v>
      </c>
      <c r="AB16" s="71">
        <v>45291</v>
      </c>
      <c r="AC16" s="161">
        <v>40812</v>
      </c>
      <c r="AD16" s="161">
        <v>31431</v>
      </c>
      <c r="AE16" s="161">
        <v>35733</v>
      </c>
      <c r="AF16" s="161">
        <v>22919</v>
      </c>
      <c r="AG16" s="161">
        <v>8740</v>
      </c>
      <c r="AH16" s="161">
        <v>2436</v>
      </c>
      <c r="AI16" s="161">
        <v>2436</v>
      </c>
      <c r="AJ16" s="161">
        <v>0</v>
      </c>
      <c r="AK16" s="161">
        <v>3916</v>
      </c>
      <c r="AL16" s="161">
        <v>22709</v>
      </c>
      <c r="AM16" s="161">
        <v>32019</v>
      </c>
      <c r="AN16" s="161">
        <v>44294</v>
      </c>
      <c r="AO16" s="161">
        <f t="shared" si="4"/>
        <v>247445</v>
      </c>
      <c r="AP16" s="161">
        <v>12</v>
      </c>
      <c r="AQ16" s="166">
        <f t="shared" si="1"/>
        <v>247445</v>
      </c>
      <c r="AR16" s="177">
        <f t="shared" si="2"/>
        <v>247445</v>
      </c>
      <c r="AS16" s="177">
        <f t="shared" si="3"/>
        <v>0</v>
      </c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</row>
    <row r="17" spans="1:89" s="73" customFormat="1" ht="14.4" customHeight="1">
      <c r="A17" s="257"/>
      <c r="B17" s="63">
        <v>2</v>
      </c>
      <c r="C17" s="65" t="s">
        <v>851</v>
      </c>
      <c r="D17" s="131" t="s">
        <v>61</v>
      </c>
      <c r="E17" s="65">
        <v>7661968104</v>
      </c>
      <c r="F17" s="65" t="s">
        <v>61</v>
      </c>
      <c r="G17" s="65" t="s">
        <v>62</v>
      </c>
      <c r="H17" s="65" t="s">
        <v>63</v>
      </c>
      <c r="I17" s="65" t="s">
        <v>64</v>
      </c>
      <c r="J17" s="65" t="s">
        <v>65</v>
      </c>
      <c r="K17" s="66" t="s">
        <v>39</v>
      </c>
      <c r="L17" s="63" t="s">
        <v>410</v>
      </c>
      <c r="M17" s="64" t="s">
        <v>40</v>
      </c>
      <c r="N17" s="65" t="s">
        <v>411</v>
      </c>
      <c r="O17" s="65"/>
      <c r="P17" s="67" t="s">
        <v>44</v>
      </c>
      <c r="Q17" s="65" t="s">
        <v>42</v>
      </c>
      <c r="R17" s="195">
        <v>384</v>
      </c>
      <c r="S17" s="67" t="s">
        <v>529</v>
      </c>
      <c r="T17" s="68" t="s">
        <v>528</v>
      </c>
      <c r="U17" s="111" t="s">
        <v>389</v>
      </c>
      <c r="V17" s="109">
        <v>100</v>
      </c>
      <c r="W17" s="109">
        <v>0</v>
      </c>
      <c r="X17" s="109">
        <f>SUM(V17:W17)</f>
        <v>100</v>
      </c>
      <c r="Y17" s="64"/>
      <c r="Z17" s="64"/>
      <c r="AA17" s="71">
        <v>44927</v>
      </c>
      <c r="AB17" s="71">
        <v>45291</v>
      </c>
      <c r="AC17" s="161">
        <v>108839</v>
      </c>
      <c r="AD17" s="161">
        <v>25638</v>
      </c>
      <c r="AE17" s="161">
        <v>20884</v>
      </c>
      <c r="AF17" s="161">
        <v>65944</v>
      </c>
      <c r="AG17" s="161">
        <v>23925</v>
      </c>
      <c r="AH17" s="161">
        <v>7851</v>
      </c>
      <c r="AI17" s="161">
        <v>6815</v>
      </c>
      <c r="AJ17" s="161">
        <v>8016</v>
      </c>
      <c r="AK17" s="161">
        <v>11905</v>
      </c>
      <c r="AL17" s="161">
        <v>54350</v>
      </c>
      <c r="AM17" s="161">
        <v>84352</v>
      </c>
      <c r="AN17" s="161">
        <v>92793</v>
      </c>
      <c r="AO17" s="161">
        <f t="shared" si="4"/>
        <v>511312</v>
      </c>
      <c r="AP17" s="161">
        <v>12</v>
      </c>
      <c r="AQ17" s="166">
        <f t="shared" si="1"/>
        <v>511312</v>
      </c>
      <c r="AR17" s="177">
        <f t="shared" si="2"/>
        <v>511312</v>
      </c>
      <c r="AS17" s="177">
        <f t="shared" si="3"/>
        <v>0</v>
      </c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60"/>
      <c r="CA17" s="60"/>
      <c r="CB17" s="60"/>
      <c r="CC17" s="60"/>
      <c r="CD17" s="60"/>
      <c r="CE17" s="60"/>
    </row>
    <row r="18" spans="1:89" s="61" customFormat="1" ht="12" customHeight="1">
      <c r="A18" s="251" t="s">
        <v>66</v>
      </c>
      <c r="B18" s="7">
        <v>1</v>
      </c>
      <c r="C18" s="101" t="s">
        <v>103</v>
      </c>
      <c r="D18" s="103" t="s">
        <v>67</v>
      </c>
      <c r="E18" s="97">
        <v>7773140250</v>
      </c>
      <c r="F18" s="101" t="s">
        <v>67</v>
      </c>
      <c r="G18" s="101" t="s">
        <v>68</v>
      </c>
      <c r="H18" s="101" t="s">
        <v>69</v>
      </c>
      <c r="I18" s="101" t="s">
        <v>70</v>
      </c>
      <c r="J18" s="101" t="s">
        <v>71</v>
      </c>
      <c r="K18" s="4" t="s">
        <v>39</v>
      </c>
      <c r="L18" s="25" t="s">
        <v>410</v>
      </c>
      <c r="M18" s="97" t="s">
        <v>40</v>
      </c>
      <c r="N18" s="101" t="s">
        <v>411</v>
      </c>
      <c r="O18" s="97"/>
      <c r="P18" s="6" t="s">
        <v>44</v>
      </c>
      <c r="Q18" s="101" t="s">
        <v>42</v>
      </c>
      <c r="R18" s="197">
        <v>274</v>
      </c>
      <c r="S18" s="6" t="s">
        <v>839</v>
      </c>
      <c r="T18" s="21" t="s">
        <v>493</v>
      </c>
      <c r="U18" s="113" t="s">
        <v>389</v>
      </c>
      <c r="V18" s="110">
        <v>100</v>
      </c>
      <c r="W18" s="110">
        <v>0</v>
      </c>
      <c r="X18" s="110">
        <f>SUM(V18:W18)</f>
        <v>100</v>
      </c>
      <c r="Y18" s="97" t="s">
        <v>1019</v>
      </c>
      <c r="Z18" s="97"/>
      <c r="AA18" s="106">
        <v>44927</v>
      </c>
      <c r="AB18" s="106">
        <v>45291</v>
      </c>
      <c r="AC18" s="154">
        <v>90730</v>
      </c>
      <c r="AD18" s="20">
        <v>65080</v>
      </c>
      <c r="AE18" s="20">
        <v>65547</v>
      </c>
      <c r="AF18" s="20">
        <v>48241</v>
      </c>
      <c r="AG18" s="20">
        <v>13544</v>
      </c>
      <c r="AH18" s="20">
        <v>592</v>
      </c>
      <c r="AI18" s="20">
        <v>0</v>
      </c>
      <c r="AJ18" s="20">
        <v>0</v>
      </c>
      <c r="AK18" s="20">
        <v>3030</v>
      </c>
      <c r="AL18" s="20">
        <v>35063</v>
      </c>
      <c r="AM18" s="20">
        <v>62550</v>
      </c>
      <c r="AN18" s="20">
        <v>100937</v>
      </c>
      <c r="AO18" s="155">
        <f t="shared" si="4"/>
        <v>485314</v>
      </c>
      <c r="AP18" s="20">
        <v>12</v>
      </c>
      <c r="AQ18" s="165">
        <f t="shared" si="1"/>
        <v>485314</v>
      </c>
      <c r="AR18" s="178">
        <f t="shared" si="2"/>
        <v>485314</v>
      </c>
      <c r="AS18" s="178">
        <f t="shared" si="3"/>
        <v>0</v>
      </c>
      <c r="AT18" s="60"/>
      <c r="AU18" s="60"/>
      <c r="AV18" s="60"/>
      <c r="AW18" s="60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0"/>
      <c r="BM18" s="60"/>
      <c r="BN18" s="60"/>
      <c r="BO18" s="60"/>
      <c r="BP18" s="60"/>
      <c r="BQ18" s="60"/>
      <c r="BR18" s="60"/>
      <c r="BS18" s="60"/>
      <c r="BT18" s="60"/>
      <c r="BU18" s="60"/>
      <c r="BV18" s="60"/>
      <c r="BW18" s="60"/>
      <c r="BX18" s="60"/>
      <c r="BY18" s="60"/>
      <c r="BZ18" s="60"/>
      <c r="CA18" s="60"/>
      <c r="CB18" s="60"/>
      <c r="CC18" s="60"/>
      <c r="CD18" s="60"/>
      <c r="CE18" s="60"/>
      <c r="CF18" s="182"/>
      <c r="CG18" s="182"/>
      <c r="CH18" s="182"/>
      <c r="CI18" s="182"/>
      <c r="CJ18" s="182"/>
      <c r="CK18" s="182"/>
    </row>
    <row r="19" spans="1:89" s="61" customFormat="1">
      <c r="A19" s="251"/>
      <c r="B19" s="7">
        <v>2</v>
      </c>
      <c r="C19" s="101" t="s">
        <v>103</v>
      </c>
      <c r="D19" s="100" t="s">
        <v>72</v>
      </c>
      <c r="E19" s="101">
        <v>7773140250</v>
      </c>
      <c r="F19" s="101" t="s">
        <v>73</v>
      </c>
      <c r="G19" s="101" t="s">
        <v>74</v>
      </c>
      <c r="H19" s="101" t="s">
        <v>75</v>
      </c>
      <c r="I19" s="97" t="s">
        <v>70</v>
      </c>
      <c r="J19" s="101" t="s">
        <v>71</v>
      </c>
      <c r="K19" s="4" t="s">
        <v>39</v>
      </c>
      <c r="L19" s="25" t="s">
        <v>410</v>
      </c>
      <c r="M19" s="97" t="s">
        <v>40</v>
      </c>
      <c r="N19" s="101" t="s">
        <v>411</v>
      </c>
      <c r="O19" s="97"/>
      <c r="P19" s="6" t="s">
        <v>44</v>
      </c>
      <c r="Q19" s="101" t="s">
        <v>42</v>
      </c>
      <c r="R19" s="197">
        <v>240</v>
      </c>
      <c r="S19" s="16" t="s">
        <v>840</v>
      </c>
      <c r="T19" s="3" t="s">
        <v>494</v>
      </c>
      <c r="U19" s="113" t="s">
        <v>389</v>
      </c>
      <c r="V19" s="110">
        <v>100</v>
      </c>
      <c r="W19" s="110">
        <v>0</v>
      </c>
      <c r="X19" s="110">
        <f t="shared" ref="X19:X23" si="6">SUM(V19:W19)</f>
        <v>100</v>
      </c>
      <c r="Y19" s="97"/>
      <c r="Z19" s="97"/>
      <c r="AA19" s="106">
        <v>44927</v>
      </c>
      <c r="AB19" s="106">
        <v>45291</v>
      </c>
      <c r="AC19" s="20">
        <v>98980</v>
      </c>
      <c r="AD19" s="20">
        <v>78235</v>
      </c>
      <c r="AE19" s="20">
        <v>73548</v>
      </c>
      <c r="AF19" s="20">
        <v>49354</v>
      </c>
      <c r="AG19" s="20">
        <v>25464</v>
      </c>
      <c r="AH19" s="20">
        <v>3763</v>
      </c>
      <c r="AI19" s="20">
        <v>3229</v>
      </c>
      <c r="AJ19" s="20">
        <v>3287</v>
      </c>
      <c r="AK19" s="20">
        <v>8936</v>
      </c>
      <c r="AL19" s="20">
        <v>44883</v>
      </c>
      <c r="AM19" s="20">
        <v>72400</v>
      </c>
      <c r="AN19" s="20">
        <v>111032</v>
      </c>
      <c r="AO19" s="155">
        <f t="shared" si="4"/>
        <v>573111</v>
      </c>
      <c r="AP19" s="20">
        <v>12</v>
      </c>
      <c r="AQ19" s="165">
        <f t="shared" si="1"/>
        <v>573111</v>
      </c>
      <c r="AR19" s="178">
        <f t="shared" si="2"/>
        <v>573111</v>
      </c>
      <c r="AS19" s="178">
        <f t="shared" si="3"/>
        <v>0</v>
      </c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  <c r="BM19" s="60"/>
      <c r="BN19" s="60"/>
      <c r="BO19" s="60"/>
      <c r="BP19" s="60"/>
      <c r="BQ19" s="60"/>
      <c r="BR19" s="60"/>
      <c r="BS19" s="60"/>
      <c r="BT19" s="60"/>
      <c r="BU19" s="60"/>
      <c r="BV19" s="60"/>
      <c r="BW19" s="60"/>
      <c r="BX19" s="60"/>
      <c r="BY19" s="60"/>
      <c r="BZ19" s="60"/>
      <c r="CA19" s="60"/>
      <c r="CB19" s="60"/>
      <c r="CC19" s="60"/>
      <c r="CD19" s="60"/>
      <c r="CE19" s="60"/>
      <c r="CF19" s="182"/>
      <c r="CG19" s="182"/>
      <c r="CH19" s="182"/>
      <c r="CI19" s="182"/>
      <c r="CJ19" s="182"/>
      <c r="CK19" s="182"/>
    </row>
    <row r="20" spans="1:89" s="61" customFormat="1">
      <c r="A20" s="251"/>
      <c r="B20" s="7">
        <v>3</v>
      </c>
      <c r="C20" s="101" t="s">
        <v>103</v>
      </c>
      <c r="D20" s="103" t="s">
        <v>76</v>
      </c>
      <c r="E20" s="97">
        <v>7773140250</v>
      </c>
      <c r="F20" s="101" t="s">
        <v>77</v>
      </c>
      <c r="G20" s="101" t="s">
        <v>78</v>
      </c>
      <c r="H20" s="97" t="s">
        <v>79</v>
      </c>
      <c r="I20" s="101" t="s">
        <v>70</v>
      </c>
      <c r="J20" s="97" t="s">
        <v>71</v>
      </c>
      <c r="K20" s="4" t="s">
        <v>39</v>
      </c>
      <c r="L20" s="25" t="s">
        <v>410</v>
      </c>
      <c r="M20" s="97" t="s">
        <v>40</v>
      </c>
      <c r="N20" s="101" t="s">
        <v>411</v>
      </c>
      <c r="O20" s="101"/>
      <c r="P20" s="6" t="s">
        <v>44</v>
      </c>
      <c r="Q20" s="101" t="s">
        <v>42</v>
      </c>
      <c r="R20" s="198">
        <v>300</v>
      </c>
      <c r="S20" s="6" t="s">
        <v>841</v>
      </c>
      <c r="T20" s="21" t="s">
        <v>495</v>
      </c>
      <c r="U20" s="113" t="s">
        <v>389</v>
      </c>
      <c r="V20" s="110">
        <v>100</v>
      </c>
      <c r="W20" s="110">
        <v>0</v>
      </c>
      <c r="X20" s="110">
        <f t="shared" si="6"/>
        <v>100</v>
      </c>
      <c r="Y20" s="97"/>
      <c r="Z20" s="97"/>
      <c r="AA20" s="106">
        <v>44927</v>
      </c>
      <c r="AB20" s="106">
        <v>45291</v>
      </c>
      <c r="AC20" s="20">
        <v>35699</v>
      </c>
      <c r="AD20" s="20">
        <v>27625</v>
      </c>
      <c r="AE20" s="20">
        <v>25404</v>
      </c>
      <c r="AF20" s="20">
        <v>1555</v>
      </c>
      <c r="AG20" s="20">
        <v>8414</v>
      </c>
      <c r="AH20" s="20">
        <v>1804</v>
      </c>
      <c r="AI20" s="20">
        <v>1118</v>
      </c>
      <c r="AJ20" s="20">
        <v>1831</v>
      </c>
      <c r="AK20" s="20">
        <v>6712</v>
      </c>
      <c r="AL20" s="20">
        <v>17231</v>
      </c>
      <c r="AM20" s="20">
        <v>32527</v>
      </c>
      <c r="AN20" s="20">
        <v>49419</v>
      </c>
      <c r="AO20" s="155">
        <f t="shared" si="4"/>
        <v>209339</v>
      </c>
      <c r="AP20" s="20">
        <v>12</v>
      </c>
      <c r="AQ20" s="165">
        <f t="shared" si="1"/>
        <v>209339</v>
      </c>
      <c r="AR20" s="178">
        <f t="shared" si="2"/>
        <v>209339</v>
      </c>
      <c r="AS20" s="178">
        <f t="shared" si="3"/>
        <v>0</v>
      </c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  <c r="BM20" s="60"/>
      <c r="BN20" s="60"/>
      <c r="BO20" s="60"/>
      <c r="BP20" s="60"/>
      <c r="BQ20" s="60"/>
      <c r="BR20" s="60"/>
      <c r="BS20" s="60"/>
      <c r="BT20" s="60"/>
      <c r="BU20" s="60"/>
      <c r="BV20" s="60"/>
      <c r="BW20" s="60"/>
      <c r="BX20" s="60"/>
      <c r="BY20" s="60"/>
      <c r="BZ20" s="60"/>
      <c r="CA20" s="60"/>
      <c r="CB20" s="60"/>
      <c r="CC20" s="60"/>
      <c r="CD20" s="60"/>
      <c r="CE20" s="60"/>
      <c r="CF20" s="182"/>
      <c r="CG20" s="182"/>
      <c r="CH20" s="182"/>
      <c r="CI20" s="182"/>
      <c r="CJ20" s="182"/>
      <c r="CK20" s="182"/>
    </row>
    <row r="21" spans="1:89" s="61" customFormat="1">
      <c r="A21" s="251"/>
      <c r="B21" s="7">
        <v>4</v>
      </c>
      <c r="C21" s="101" t="s">
        <v>103</v>
      </c>
      <c r="D21" s="100" t="s">
        <v>80</v>
      </c>
      <c r="E21" s="101">
        <v>7773140250</v>
      </c>
      <c r="F21" s="101" t="s">
        <v>80</v>
      </c>
      <c r="G21" s="101" t="s">
        <v>842</v>
      </c>
      <c r="H21" s="101" t="s">
        <v>81</v>
      </c>
      <c r="I21" s="101" t="s">
        <v>82</v>
      </c>
      <c r="J21" s="101" t="s">
        <v>83</v>
      </c>
      <c r="K21" s="4" t="s">
        <v>39</v>
      </c>
      <c r="L21" s="25" t="s">
        <v>410</v>
      </c>
      <c r="M21" s="97" t="s">
        <v>40</v>
      </c>
      <c r="N21" s="101" t="s">
        <v>411</v>
      </c>
      <c r="O21" s="97"/>
      <c r="P21" s="6" t="s">
        <v>44</v>
      </c>
      <c r="Q21" s="101" t="s">
        <v>42</v>
      </c>
      <c r="R21" s="197">
        <v>219</v>
      </c>
      <c r="S21" s="6" t="s">
        <v>843</v>
      </c>
      <c r="T21" s="21" t="s">
        <v>496</v>
      </c>
      <c r="U21" s="113" t="s">
        <v>389</v>
      </c>
      <c r="V21" s="110">
        <v>100</v>
      </c>
      <c r="W21" s="110">
        <v>0</v>
      </c>
      <c r="X21" s="110">
        <f t="shared" si="6"/>
        <v>100</v>
      </c>
      <c r="Y21" s="97"/>
      <c r="Z21" s="97"/>
      <c r="AA21" s="106">
        <v>44927</v>
      </c>
      <c r="AB21" s="106">
        <v>45291</v>
      </c>
      <c r="AC21" s="154">
        <v>89135</v>
      </c>
      <c r="AD21" s="20">
        <v>66452</v>
      </c>
      <c r="AE21" s="20">
        <v>64843</v>
      </c>
      <c r="AF21" s="20">
        <v>46014</v>
      </c>
      <c r="AG21" s="20">
        <v>19276</v>
      </c>
      <c r="AH21" s="20">
        <v>6212</v>
      </c>
      <c r="AI21" s="20">
        <v>5625</v>
      </c>
      <c r="AJ21" s="20">
        <v>5776</v>
      </c>
      <c r="AK21" s="20">
        <v>13424</v>
      </c>
      <c r="AL21" s="20">
        <v>43611</v>
      </c>
      <c r="AM21" s="20">
        <v>62081</v>
      </c>
      <c r="AN21" s="20">
        <v>95501</v>
      </c>
      <c r="AO21" s="155">
        <f t="shared" si="4"/>
        <v>517950</v>
      </c>
      <c r="AP21" s="20">
        <v>12</v>
      </c>
      <c r="AQ21" s="165">
        <f t="shared" si="1"/>
        <v>517950</v>
      </c>
      <c r="AR21" s="178">
        <f t="shared" si="2"/>
        <v>517950</v>
      </c>
      <c r="AS21" s="178">
        <f t="shared" si="3"/>
        <v>0</v>
      </c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60"/>
      <c r="BE21" s="60"/>
      <c r="BF21" s="60"/>
      <c r="BG21" s="60"/>
      <c r="BH21" s="60"/>
      <c r="BI21" s="60"/>
      <c r="BJ21" s="60"/>
      <c r="BK21" s="60"/>
      <c r="BL21" s="60"/>
      <c r="BM21" s="60"/>
      <c r="BN21" s="60"/>
      <c r="BO21" s="60"/>
      <c r="BP21" s="60"/>
      <c r="BQ21" s="60"/>
      <c r="BR21" s="60"/>
      <c r="BS21" s="60"/>
      <c r="BT21" s="60"/>
      <c r="BU21" s="60"/>
      <c r="BV21" s="60"/>
      <c r="BW21" s="60"/>
      <c r="BX21" s="60"/>
      <c r="BY21" s="60"/>
      <c r="BZ21" s="60"/>
      <c r="CA21" s="60"/>
      <c r="CB21" s="60"/>
      <c r="CC21" s="60"/>
      <c r="CD21" s="60"/>
      <c r="CE21" s="60"/>
      <c r="CF21" s="182"/>
      <c r="CG21" s="182"/>
      <c r="CH21" s="182"/>
      <c r="CI21" s="182"/>
      <c r="CJ21" s="182"/>
      <c r="CK21" s="182"/>
    </row>
    <row r="22" spans="1:89" s="61" customFormat="1">
      <c r="A22" s="251"/>
      <c r="B22" s="7">
        <v>5</v>
      </c>
      <c r="C22" s="101" t="s">
        <v>103</v>
      </c>
      <c r="D22" s="103" t="s">
        <v>497</v>
      </c>
      <c r="E22" s="97">
        <v>7773140250</v>
      </c>
      <c r="F22" s="97" t="s">
        <v>497</v>
      </c>
      <c r="G22" s="97" t="s">
        <v>498</v>
      </c>
      <c r="H22" s="101" t="s">
        <v>84</v>
      </c>
      <c r="I22" s="97" t="s">
        <v>82</v>
      </c>
      <c r="J22" s="97" t="s">
        <v>83</v>
      </c>
      <c r="K22" s="4" t="s">
        <v>39</v>
      </c>
      <c r="L22" s="25" t="s">
        <v>410</v>
      </c>
      <c r="M22" s="97" t="s">
        <v>40</v>
      </c>
      <c r="N22" s="101" t="s">
        <v>411</v>
      </c>
      <c r="O22" s="97"/>
      <c r="P22" s="6" t="s">
        <v>44</v>
      </c>
      <c r="Q22" s="101" t="s">
        <v>42</v>
      </c>
      <c r="R22" s="197">
        <v>526</v>
      </c>
      <c r="S22" s="16" t="s">
        <v>844</v>
      </c>
      <c r="T22" s="3" t="s">
        <v>499</v>
      </c>
      <c r="U22" s="113" t="s">
        <v>389</v>
      </c>
      <c r="V22" s="110">
        <v>100</v>
      </c>
      <c r="W22" s="110">
        <v>0</v>
      </c>
      <c r="X22" s="110">
        <f t="shared" si="6"/>
        <v>100</v>
      </c>
      <c r="Y22" s="97"/>
      <c r="Z22" s="97"/>
      <c r="AA22" s="106">
        <v>44927</v>
      </c>
      <c r="AB22" s="106">
        <v>45291</v>
      </c>
      <c r="AC22" s="20">
        <v>41240</v>
      </c>
      <c r="AD22" s="20">
        <v>44694</v>
      </c>
      <c r="AE22" s="20">
        <v>51137</v>
      </c>
      <c r="AF22" s="20">
        <v>23478</v>
      </c>
      <c r="AG22" s="20">
        <v>11763</v>
      </c>
      <c r="AH22" s="20">
        <v>60674</v>
      </c>
      <c r="AI22" s="20">
        <v>4922</v>
      </c>
      <c r="AJ22" s="20">
        <v>5866</v>
      </c>
      <c r="AK22" s="20">
        <v>9371</v>
      </c>
      <c r="AL22" s="20">
        <v>23428</v>
      </c>
      <c r="AM22" s="20">
        <v>35026</v>
      </c>
      <c r="AN22" s="20">
        <v>43328</v>
      </c>
      <c r="AO22" s="155">
        <f t="shared" si="4"/>
        <v>354927</v>
      </c>
      <c r="AP22" s="20">
        <v>12</v>
      </c>
      <c r="AQ22" s="165">
        <f t="shared" si="1"/>
        <v>354927</v>
      </c>
      <c r="AR22" s="178">
        <f t="shared" si="2"/>
        <v>354927</v>
      </c>
      <c r="AS22" s="178">
        <f t="shared" si="3"/>
        <v>0</v>
      </c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  <c r="BR22" s="60"/>
      <c r="BS22" s="60"/>
      <c r="BT22" s="60"/>
      <c r="BU22" s="60"/>
      <c r="BV22" s="60"/>
      <c r="BW22" s="60"/>
      <c r="BX22" s="60"/>
      <c r="BY22" s="60"/>
      <c r="BZ22" s="60"/>
      <c r="CA22" s="60"/>
      <c r="CB22" s="60"/>
      <c r="CC22" s="60"/>
      <c r="CD22" s="60"/>
      <c r="CE22" s="60"/>
      <c r="CF22" s="182"/>
      <c r="CG22" s="182"/>
      <c r="CH22" s="182"/>
      <c r="CI22" s="182"/>
      <c r="CJ22" s="182"/>
      <c r="CK22" s="182"/>
    </row>
    <row r="23" spans="1:89" s="61" customFormat="1">
      <c r="A23" s="251"/>
      <c r="B23" s="7">
        <v>6</v>
      </c>
      <c r="C23" s="101" t="s">
        <v>103</v>
      </c>
      <c r="D23" s="103" t="s">
        <v>497</v>
      </c>
      <c r="E23" s="101">
        <v>7773140250</v>
      </c>
      <c r="F23" s="97" t="s">
        <v>497</v>
      </c>
      <c r="G23" s="97" t="s">
        <v>498</v>
      </c>
      <c r="H23" s="101" t="s">
        <v>84</v>
      </c>
      <c r="I23" s="101" t="s">
        <v>82</v>
      </c>
      <c r="J23" s="101" t="s">
        <v>83</v>
      </c>
      <c r="K23" s="4" t="s">
        <v>39</v>
      </c>
      <c r="L23" s="25" t="s">
        <v>410</v>
      </c>
      <c r="M23" s="97" t="s">
        <v>40</v>
      </c>
      <c r="N23" s="101" t="s">
        <v>411</v>
      </c>
      <c r="O23" s="101"/>
      <c r="P23" s="101" t="s">
        <v>89</v>
      </c>
      <c r="Q23" s="101" t="s">
        <v>42</v>
      </c>
      <c r="R23" s="197"/>
      <c r="S23" s="6" t="s">
        <v>85</v>
      </c>
      <c r="T23" s="21" t="s">
        <v>500</v>
      </c>
      <c r="U23" s="113" t="s">
        <v>389</v>
      </c>
      <c r="V23" s="110">
        <v>100</v>
      </c>
      <c r="W23" s="110">
        <v>0</v>
      </c>
      <c r="X23" s="110">
        <f t="shared" si="6"/>
        <v>100</v>
      </c>
      <c r="Y23" s="97"/>
      <c r="Z23" s="97"/>
      <c r="AA23" s="106">
        <v>44927</v>
      </c>
      <c r="AB23" s="106">
        <v>45291</v>
      </c>
      <c r="AC23" s="247">
        <v>20</v>
      </c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155">
        <f t="shared" si="4"/>
        <v>20</v>
      </c>
      <c r="AP23" s="20">
        <v>12</v>
      </c>
      <c r="AQ23" s="165">
        <f t="shared" si="1"/>
        <v>20</v>
      </c>
      <c r="AR23" s="178">
        <f t="shared" si="2"/>
        <v>20</v>
      </c>
      <c r="AS23" s="178">
        <f t="shared" si="3"/>
        <v>0</v>
      </c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  <c r="BM23" s="60"/>
      <c r="BN23" s="60"/>
      <c r="BO23" s="60"/>
      <c r="BP23" s="60"/>
      <c r="BQ23" s="60"/>
      <c r="BR23" s="60"/>
      <c r="BS23" s="60"/>
      <c r="BT23" s="60"/>
      <c r="BU23" s="60"/>
      <c r="BV23" s="60"/>
      <c r="BW23" s="60"/>
      <c r="BX23" s="60"/>
      <c r="BY23" s="60"/>
      <c r="BZ23" s="60"/>
      <c r="CA23" s="60"/>
      <c r="CB23" s="60"/>
      <c r="CC23" s="60"/>
      <c r="CD23" s="60"/>
      <c r="CE23" s="60"/>
      <c r="CF23" s="182"/>
      <c r="CG23" s="182"/>
      <c r="CH23" s="182"/>
      <c r="CI23" s="182"/>
      <c r="CJ23" s="182"/>
      <c r="CK23" s="182"/>
    </row>
    <row r="24" spans="1:89" s="61" customFormat="1">
      <c r="A24" s="251"/>
      <c r="B24" s="7">
        <v>7</v>
      </c>
      <c r="C24" s="101" t="s">
        <v>103</v>
      </c>
      <c r="D24" s="103" t="s">
        <v>103</v>
      </c>
      <c r="E24" s="101">
        <v>7773140250</v>
      </c>
      <c r="F24" s="97" t="s">
        <v>103</v>
      </c>
      <c r="G24" s="97" t="s">
        <v>838</v>
      </c>
      <c r="H24" s="101" t="s">
        <v>84</v>
      </c>
      <c r="I24" s="101"/>
      <c r="J24" s="101"/>
      <c r="K24" s="4" t="s">
        <v>39</v>
      </c>
      <c r="L24" s="25" t="s">
        <v>410</v>
      </c>
      <c r="M24" s="97" t="s">
        <v>40</v>
      </c>
      <c r="N24" s="101" t="s">
        <v>411</v>
      </c>
      <c r="O24" s="101"/>
      <c r="P24" s="101" t="s">
        <v>41</v>
      </c>
      <c r="Q24" s="101" t="s">
        <v>42</v>
      </c>
      <c r="R24" s="197"/>
      <c r="S24" s="6" t="s">
        <v>113</v>
      </c>
      <c r="T24" s="6" t="s">
        <v>968</v>
      </c>
      <c r="U24" s="113" t="s">
        <v>389</v>
      </c>
      <c r="V24" s="110">
        <v>100</v>
      </c>
      <c r="W24" s="110">
        <v>0</v>
      </c>
      <c r="X24" s="110">
        <f t="shared" ref="X24" si="7">SUM(V24:W24)</f>
        <v>100</v>
      </c>
      <c r="Y24" s="97"/>
      <c r="Z24" s="97"/>
      <c r="AA24" s="106">
        <v>44927</v>
      </c>
      <c r="AB24" s="106">
        <v>45291</v>
      </c>
      <c r="AC24" s="20">
        <v>22134</v>
      </c>
      <c r="AD24" s="20">
        <v>21465</v>
      </c>
      <c r="AE24" s="20">
        <v>19876</v>
      </c>
      <c r="AF24" s="20">
        <v>10567</v>
      </c>
      <c r="AG24" s="20">
        <v>3256</v>
      </c>
      <c r="AH24" s="20">
        <v>1578</v>
      </c>
      <c r="AI24" s="20">
        <v>1289</v>
      </c>
      <c r="AJ24" s="20">
        <v>977</v>
      </c>
      <c r="AK24" s="20">
        <v>7598</v>
      </c>
      <c r="AL24" s="20">
        <v>21568</v>
      </c>
      <c r="AM24" s="20">
        <v>22685</v>
      </c>
      <c r="AN24" s="20">
        <v>22165</v>
      </c>
      <c r="AO24" s="155">
        <f t="shared" si="4"/>
        <v>155158</v>
      </c>
      <c r="AP24" s="20">
        <v>12</v>
      </c>
      <c r="AQ24" s="165">
        <f t="shared" si="1"/>
        <v>155158</v>
      </c>
      <c r="AR24" s="178">
        <f t="shared" si="2"/>
        <v>155158</v>
      </c>
      <c r="AS24" s="178">
        <f t="shared" si="3"/>
        <v>0</v>
      </c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60"/>
      <c r="BZ24" s="60"/>
      <c r="CA24" s="60"/>
      <c r="CB24" s="60"/>
      <c r="CC24" s="60"/>
      <c r="CD24" s="60"/>
      <c r="CE24" s="60"/>
      <c r="CF24" s="182"/>
      <c r="CG24" s="182"/>
      <c r="CH24" s="182"/>
      <c r="CI24" s="182"/>
      <c r="CJ24" s="182"/>
      <c r="CK24" s="182"/>
    </row>
    <row r="25" spans="1:89" s="61" customFormat="1">
      <c r="A25" s="251"/>
      <c r="B25" s="7">
        <v>8</v>
      </c>
      <c r="C25" s="101" t="s">
        <v>103</v>
      </c>
      <c r="D25" s="103" t="s">
        <v>103</v>
      </c>
      <c r="E25" s="101">
        <v>7773140250</v>
      </c>
      <c r="F25" s="97" t="s">
        <v>103</v>
      </c>
      <c r="G25" s="101" t="s">
        <v>845</v>
      </c>
      <c r="H25" s="101" t="s">
        <v>86</v>
      </c>
      <c r="I25" s="101" t="s">
        <v>87</v>
      </c>
      <c r="J25" s="101" t="s">
        <v>88</v>
      </c>
      <c r="K25" s="4" t="s">
        <v>39</v>
      </c>
      <c r="L25" s="25" t="s">
        <v>410</v>
      </c>
      <c r="M25" s="97" t="s">
        <v>40</v>
      </c>
      <c r="N25" s="101" t="s">
        <v>411</v>
      </c>
      <c r="O25" s="1"/>
      <c r="P25" s="6" t="s">
        <v>44</v>
      </c>
      <c r="Q25" s="101" t="s">
        <v>42</v>
      </c>
      <c r="R25" s="197">
        <v>240</v>
      </c>
      <c r="S25" s="6" t="s">
        <v>846</v>
      </c>
      <c r="T25" s="21" t="s">
        <v>501</v>
      </c>
      <c r="U25" s="113" t="s">
        <v>389</v>
      </c>
      <c r="V25" s="110">
        <v>100</v>
      </c>
      <c r="W25" s="110">
        <v>0</v>
      </c>
      <c r="X25" s="110">
        <f t="shared" ref="X25" si="8">SUM(V25:W25)</f>
        <v>100</v>
      </c>
      <c r="Y25" s="97"/>
      <c r="Z25" s="97"/>
      <c r="AA25" s="106">
        <v>44927</v>
      </c>
      <c r="AB25" s="106">
        <v>45291</v>
      </c>
      <c r="AC25" s="20">
        <v>56799</v>
      </c>
      <c r="AD25" s="20">
        <v>59413</v>
      </c>
      <c r="AE25" s="20">
        <v>64498</v>
      </c>
      <c r="AF25" s="20">
        <v>50717</v>
      </c>
      <c r="AG25" s="20">
        <v>18731</v>
      </c>
      <c r="AH25" s="20">
        <v>5896</v>
      </c>
      <c r="AI25" s="20">
        <v>4987</v>
      </c>
      <c r="AJ25" s="20">
        <v>5079</v>
      </c>
      <c r="AK25" s="20">
        <v>5471</v>
      </c>
      <c r="AL25" s="20">
        <v>33520</v>
      </c>
      <c r="AM25" s="20">
        <v>50176</v>
      </c>
      <c r="AN25" s="20">
        <v>69994</v>
      </c>
      <c r="AO25" s="155">
        <f t="shared" si="4"/>
        <v>425281</v>
      </c>
      <c r="AP25" s="20">
        <v>12</v>
      </c>
      <c r="AQ25" s="165">
        <f t="shared" si="1"/>
        <v>425281</v>
      </c>
      <c r="AR25" s="178">
        <f t="shared" si="2"/>
        <v>425281</v>
      </c>
      <c r="AS25" s="178">
        <f t="shared" si="3"/>
        <v>0</v>
      </c>
      <c r="AT25" s="60"/>
      <c r="AU25" s="60"/>
      <c r="AV25" s="60"/>
      <c r="AW25" s="60"/>
      <c r="AX25" s="60"/>
      <c r="AY25" s="60"/>
      <c r="AZ25" s="60"/>
      <c r="BA25" s="60"/>
      <c r="BB25" s="60"/>
      <c r="BC25" s="60"/>
      <c r="BD25" s="60"/>
      <c r="BE25" s="60"/>
      <c r="BF25" s="60"/>
      <c r="BG25" s="60"/>
      <c r="BH25" s="60"/>
      <c r="BI25" s="60"/>
      <c r="BJ25" s="60"/>
      <c r="BK25" s="60"/>
      <c r="BL25" s="60"/>
      <c r="BM25" s="60"/>
      <c r="BN25" s="60"/>
      <c r="BO25" s="60"/>
      <c r="BP25" s="60"/>
      <c r="BQ25" s="60"/>
      <c r="BR25" s="60"/>
      <c r="BS25" s="60"/>
      <c r="BT25" s="60"/>
      <c r="BU25" s="60"/>
      <c r="BV25" s="60"/>
      <c r="BW25" s="60"/>
      <c r="BX25" s="60"/>
      <c r="BY25" s="60"/>
      <c r="BZ25" s="60"/>
      <c r="CA25" s="60"/>
      <c r="CB25" s="60"/>
      <c r="CC25" s="60"/>
      <c r="CD25" s="60"/>
      <c r="CE25" s="60"/>
      <c r="CF25" s="182"/>
      <c r="CG25" s="182"/>
      <c r="CH25" s="182"/>
      <c r="CI25" s="182"/>
      <c r="CJ25" s="182"/>
      <c r="CK25" s="182"/>
    </row>
    <row r="26" spans="1:89" s="61" customFormat="1">
      <c r="A26" s="251"/>
      <c r="B26" s="7">
        <v>9</v>
      </c>
      <c r="C26" s="101" t="s">
        <v>103</v>
      </c>
      <c r="D26" s="103" t="s">
        <v>103</v>
      </c>
      <c r="E26" s="97">
        <v>7773140250</v>
      </c>
      <c r="F26" s="97" t="s">
        <v>103</v>
      </c>
      <c r="G26" s="97" t="s">
        <v>845</v>
      </c>
      <c r="H26" s="97" t="s">
        <v>86</v>
      </c>
      <c r="I26" s="97" t="s">
        <v>87</v>
      </c>
      <c r="J26" s="97" t="s">
        <v>88</v>
      </c>
      <c r="K26" s="17" t="s">
        <v>39</v>
      </c>
      <c r="L26" s="25" t="s">
        <v>410</v>
      </c>
      <c r="M26" s="97" t="s">
        <v>40</v>
      </c>
      <c r="N26" s="101" t="s">
        <v>411</v>
      </c>
      <c r="O26" s="18"/>
      <c r="P26" s="16" t="s">
        <v>89</v>
      </c>
      <c r="Q26" s="97" t="s">
        <v>42</v>
      </c>
      <c r="R26" s="198"/>
      <c r="S26" s="16" t="s">
        <v>502</v>
      </c>
      <c r="T26" s="3" t="s">
        <v>503</v>
      </c>
      <c r="U26" s="113" t="s">
        <v>389</v>
      </c>
      <c r="V26" s="110">
        <v>100</v>
      </c>
      <c r="W26" s="110">
        <v>0</v>
      </c>
      <c r="X26" s="110">
        <f t="shared" ref="X26" si="9">SUM(V26:W26)</f>
        <v>100</v>
      </c>
      <c r="Y26" s="97"/>
      <c r="Z26" s="97"/>
      <c r="AA26" s="106">
        <v>44927</v>
      </c>
      <c r="AB26" s="106">
        <v>45291</v>
      </c>
      <c r="AC26" s="247">
        <v>45</v>
      </c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155">
        <f t="shared" si="4"/>
        <v>45</v>
      </c>
      <c r="AP26" s="20">
        <v>12</v>
      </c>
      <c r="AQ26" s="165">
        <f t="shared" si="1"/>
        <v>45</v>
      </c>
      <c r="AR26" s="178">
        <f t="shared" si="2"/>
        <v>45</v>
      </c>
      <c r="AS26" s="178">
        <f t="shared" si="3"/>
        <v>0</v>
      </c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  <c r="BM26" s="60"/>
      <c r="BN26" s="60"/>
      <c r="BO26" s="60"/>
      <c r="BP26" s="60"/>
      <c r="BQ26" s="60"/>
      <c r="BR26" s="60"/>
      <c r="BS26" s="60"/>
      <c r="BT26" s="60"/>
      <c r="BU26" s="60"/>
      <c r="BV26" s="60"/>
      <c r="BW26" s="60"/>
      <c r="BX26" s="60"/>
      <c r="BY26" s="60"/>
      <c r="BZ26" s="60"/>
      <c r="CA26" s="60"/>
      <c r="CB26" s="60"/>
      <c r="CC26" s="60"/>
      <c r="CD26" s="60"/>
      <c r="CE26" s="60"/>
      <c r="CF26" s="182"/>
      <c r="CG26" s="182"/>
      <c r="CH26" s="182"/>
      <c r="CI26" s="182"/>
      <c r="CJ26" s="182"/>
      <c r="CK26" s="182"/>
    </row>
    <row r="27" spans="1:89" s="61" customFormat="1">
      <c r="A27" s="251"/>
      <c r="B27" s="7">
        <v>10</v>
      </c>
      <c r="C27" s="101" t="s">
        <v>103</v>
      </c>
      <c r="D27" s="103" t="s">
        <v>847</v>
      </c>
      <c r="E27" s="97">
        <v>7773140250</v>
      </c>
      <c r="F27" s="97" t="s">
        <v>848</v>
      </c>
      <c r="G27" s="97" t="s">
        <v>849</v>
      </c>
      <c r="H27" s="97" t="s">
        <v>504</v>
      </c>
      <c r="I27" s="97" t="s">
        <v>87</v>
      </c>
      <c r="J27" s="97" t="s">
        <v>88</v>
      </c>
      <c r="K27" s="17" t="s">
        <v>39</v>
      </c>
      <c r="L27" s="25" t="s">
        <v>410</v>
      </c>
      <c r="M27" s="97" t="s">
        <v>40</v>
      </c>
      <c r="N27" s="101" t="s">
        <v>411</v>
      </c>
      <c r="O27" s="18"/>
      <c r="P27" s="6" t="s">
        <v>44</v>
      </c>
      <c r="Q27" s="97" t="s">
        <v>42</v>
      </c>
      <c r="R27" s="198">
        <v>460</v>
      </c>
      <c r="S27" s="16" t="s">
        <v>850</v>
      </c>
      <c r="T27" s="3" t="s">
        <v>505</v>
      </c>
      <c r="U27" s="113" t="s">
        <v>389</v>
      </c>
      <c r="V27" s="110">
        <v>100</v>
      </c>
      <c r="W27" s="110">
        <v>0</v>
      </c>
      <c r="X27" s="110">
        <f t="shared" ref="X27:X28" si="10">SUM(V27:W27)</f>
        <v>100</v>
      </c>
      <c r="Y27" s="97"/>
      <c r="Z27" s="97"/>
      <c r="AA27" s="106">
        <v>44927</v>
      </c>
      <c r="AB27" s="106">
        <v>45291</v>
      </c>
      <c r="AC27" s="20">
        <v>94104</v>
      </c>
      <c r="AD27" s="20">
        <v>70472</v>
      </c>
      <c r="AE27" s="20">
        <v>70695</v>
      </c>
      <c r="AF27" s="20">
        <v>27855</v>
      </c>
      <c r="AG27" s="20">
        <v>8956</v>
      </c>
      <c r="AH27" s="20">
        <v>3014</v>
      </c>
      <c r="AI27" s="20">
        <v>2500</v>
      </c>
      <c r="AJ27" s="20">
        <v>6497</v>
      </c>
      <c r="AK27" s="20">
        <v>10214</v>
      </c>
      <c r="AL27" s="20">
        <v>32624</v>
      </c>
      <c r="AM27" s="20">
        <v>71500</v>
      </c>
      <c r="AN27" s="20">
        <v>96370</v>
      </c>
      <c r="AO27" s="155">
        <f t="shared" si="4"/>
        <v>494801</v>
      </c>
      <c r="AP27" s="20">
        <v>12</v>
      </c>
      <c r="AQ27" s="165">
        <f t="shared" si="1"/>
        <v>494801</v>
      </c>
      <c r="AR27" s="178">
        <f t="shared" si="2"/>
        <v>494801</v>
      </c>
      <c r="AS27" s="178">
        <f t="shared" si="3"/>
        <v>0</v>
      </c>
      <c r="AT27" s="60"/>
      <c r="AU27" s="60"/>
      <c r="AV27" s="60"/>
      <c r="AW27" s="60"/>
      <c r="AX27" s="60"/>
      <c r="AY27" s="60"/>
      <c r="AZ27" s="60"/>
      <c r="BA27" s="60"/>
      <c r="BB27" s="60"/>
      <c r="BC27" s="60"/>
      <c r="BD27" s="60"/>
      <c r="BE27" s="60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60"/>
      <c r="BR27" s="60"/>
      <c r="BS27" s="60"/>
      <c r="BT27" s="60"/>
      <c r="BU27" s="60"/>
      <c r="BV27" s="60"/>
      <c r="BW27" s="60"/>
      <c r="BX27" s="60"/>
      <c r="BY27" s="60"/>
      <c r="BZ27" s="60"/>
      <c r="CA27" s="60"/>
      <c r="CB27" s="60"/>
      <c r="CC27" s="60"/>
      <c r="CD27" s="60"/>
      <c r="CE27" s="60"/>
      <c r="CF27" s="182"/>
      <c r="CG27" s="182"/>
      <c r="CH27" s="182"/>
      <c r="CI27" s="182"/>
      <c r="CJ27" s="182"/>
      <c r="CK27" s="182"/>
    </row>
    <row r="28" spans="1:89" s="61" customFormat="1">
      <c r="A28" s="251"/>
      <c r="B28" s="7">
        <v>11</v>
      </c>
      <c r="C28" s="101" t="s">
        <v>103</v>
      </c>
      <c r="D28" s="103" t="s">
        <v>90</v>
      </c>
      <c r="E28" s="101">
        <v>7773140250</v>
      </c>
      <c r="F28" s="97" t="s">
        <v>90</v>
      </c>
      <c r="G28" s="101" t="s">
        <v>91</v>
      </c>
      <c r="H28" s="101" t="s">
        <v>92</v>
      </c>
      <c r="I28" s="97" t="s">
        <v>70</v>
      </c>
      <c r="J28" s="101" t="s">
        <v>71</v>
      </c>
      <c r="K28" s="4" t="s">
        <v>39</v>
      </c>
      <c r="L28" s="25" t="s">
        <v>410</v>
      </c>
      <c r="M28" s="97" t="s">
        <v>40</v>
      </c>
      <c r="N28" s="101" t="s">
        <v>411</v>
      </c>
      <c r="O28" s="101"/>
      <c r="P28" s="16" t="s">
        <v>47</v>
      </c>
      <c r="Q28" s="101" t="s">
        <v>42</v>
      </c>
      <c r="R28" s="197"/>
      <c r="S28" s="6" t="s">
        <v>506</v>
      </c>
      <c r="T28" s="21" t="s">
        <v>507</v>
      </c>
      <c r="U28" s="113" t="s">
        <v>389</v>
      </c>
      <c r="V28" s="110">
        <v>100</v>
      </c>
      <c r="W28" s="110">
        <v>0</v>
      </c>
      <c r="X28" s="110">
        <f t="shared" si="10"/>
        <v>100</v>
      </c>
      <c r="Y28" s="97"/>
      <c r="Z28" s="97"/>
      <c r="AA28" s="106">
        <v>44927</v>
      </c>
      <c r="AB28" s="106">
        <v>45291</v>
      </c>
      <c r="AC28" s="20">
        <v>23678</v>
      </c>
      <c r="AD28" s="20">
        <v>18475</v>
      </c>
      <c r="AE28" s="20">
        <v>18090</v>
      </c>
      <c r="AF28" s="20">
        <v>8621</v>
      </c>
      <c r="AG28" s="20">
        <v>11255</v>
      </c>
      <c r="AH28" s="20">
        <v>4562</v>
      </c>
      <c r="AI28" s="20">
        <v>3908</v>
      </c>
      <c r="AJ28" s="20">
        <v>3385</v>
      </c>
      <c r="AK28" s="20">
        <v>6059</v>
      </c>
      <c r="AL28" s="20">
        <v>10905</v>
      </c>
      <c r="AM28" s="20">
        <v>15514</v>
      </c>
      <c r="AN28" s="20">
        <v>24436</v>
      </c>
      <c r="AO28" s="155">
        <f t="shared" si="4"/>
        <v>148888</v>
      </c>
      <c r="AP28" s="20">
        <v>12</v>
      </c>
      <c r="AQ28" s="165">
        <f t="shared" si="1"/>
        <v>148888</v>
      </c>
      <c r="AR28" s="178">
        <f t="shared" si="2"/>
        <v>148888</v>
      </c>
      <c r="AS28" s="178">
        <f t="shared" si="3"/>
        <v>0</v>
      </c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182"/>
      <c r="CG28" s="182"/>
      <c r="CH28" s="182"/>
      <c r="CI28" s="182"/>
      <c r="CJ28" s="182"/>
      <c r="CK28" s="182"/>
    </row>
    <row r="29" spans="1:89" s="61" customFormat="1">
      <c r="A29" s="251"/>
      <c r="B29" s="7">
        <v>12</v>
      </c>
      <c r="C29" s="101" t="s">
        <v>103</v>
      </c>
      <c r="D29" s="103" t="s">
        <v>93</v>
      </c>
      <c r="E29" s="101">
        <v>7773140250</v>
      </c>
      <c r="F29" s="97" t="s">
        <v>93</v>
      </c>
      <c r="G29" s="101" t="s">
        <v>94</v>
      </c>
      <c r="H29" s="101" t="s">
        <v>95</v>
      </c>
      <c r="I29" s="101" t="s">
        <v>96</v>
      </c>
      <c r="J29" s="101" t="s">
        <v>88</v>
      </c>
      <c r="K29" s="4" t="s">
        <v>39</v>
      </c>
      <c r="L29" s="25" t="s">
        <v>410</v>
      </c>
      <c r="M29" s="97" t="s">
        <v>40</v>
      </c>
      <c r="N29" s="101" t="s">
        <v>411</v>
      </c>
      <c r="O29" s="101"/>
      <c r="P29" s="16" t="s">
        <v>47</v>
      </c>
      <c r="Q29" s="101" t="s">
        <v>42</v>
      </c>
      <c r="R29" s="197"/>
      <c r="S29" s="6" t="s">
        <v>508</v>
      </c>
      <c r="T29" s="21" t="s">
        <v>509</v>
      </c>
      <c r="U29" s="113" t="s">
        <v>389</v>
      </c>
      <c r="V29" s="110">
        <v>100</v>
      </c>
      <c r="W29" s="110">
        <v>0</v>
      </c>
      <c r="X29" s="110">
        <f t="shared" ref="X29" si="11">SUM(V29:W29)</f>
        <v>100</v>
      </c>
      <c r="Y29" s="97"/>
      <c r="Z29" s="97"/>
      <c r="AA29" s="106">
        <v>44927</v>
      </c>
      <c r="AB29" s="106">
        <v>45291</v>
      </c>
      <c r="AC29" s="20">
        <v>25020</v>
      </c>
      <c r="AD29" s="20">
        <v>19521</v>
      </c>
      <c r="AE29" s="20">
        <v>18565</v>
      </c>
      <c r="AF29" s="20">
        <v>12400</v>
      </c>
      <c r="AG29" s="20">
        <v>11817</v>
      </c>
      <c r="AH29" s="20">
        <v>4211</v>
      </c>
      <c r="AI29" s="20">
        <v>2224</v>
      </c>
      <c r="AJ29" s="20">
        <v>3385</v>
      </c>
      <c r="AK29" s="20">
        <v>6356</v>
      </c>
      <c r="AL29" s="20">
        <v>12822</v>
      </c>
      <c r="AM29" s="20">
        <v>17719</v>
      </c>
      <c r="AN29" s="20">
        <v>48201</v>
      </c>
      <c r="AO29" s="155">
        <f t="shared" si="4"/>
        <v>182241</v>
      </c>
      <c r="AP29" s="20">
        <v>12</v>
      </c>
      <c r="AQ29" s="165">
        <f t="shared" si="1"/>
        <v>182241</v>
      </c>
      <c r="AR29" s="178">
        <f t="shared" si="2"/>
        <v>182241</v>
      </c>
      <c r="AS29" s="178">
        <f t="shared" si="3"/>
        <v>0</v>
      </c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60"/>
      <c r="BZ29" s="60"/>
      <c r="CA29" s="60"/>
      <c r="CB29" s="60"/>
      <c r="CC29" s="60"/>
      <c r="CD29" s="60"/>
      <c r="CE29" s="60"/>
      <c r="CF29" s="182"/>
      <c r="CG29" s="182"/>
      <c r="CH29" s="182"/>
      <c r="CI29" s="182"/>
      <c r="CJ29" s="182"/>
      <c r="CK29" s="182"/>
    </row>
    <row r="30" spans="1:89" s="61" customFormat="1">
      <c r="A30" s="251"/>
      <c r="B30" s="7">
        <v>13</v>
      </c>
      <c r="C30" s="101" t="s">
        <v>103</v>
      </c>
      <c r="D30" s="103" t="s">
        <v>510</v>
      </c>
      <c r="E30" s="101">
        <v>7773140250</v>
      </c>
      <c r="F30" s="97" t="s">
        <v>510</v>
      </c>
      <c r="G30" s="97" t="s">
        <v>511</v>
      </c>
      <c r="H30" s="101" t="s">
        <v>97</v>
      </c>
      <c r="I30" s="97" t="s">
        <v>82</v>
      </c>
      <c r="J30" s="101" t="s">
        <v>83</v>
      </c>
      <c r="K30" s="4" t="s">
        <v>39</v>
      </c>
      <c r="L30" s="25" t="s">
        <v>410</v>
      </c>
      <c r="M30" s="97" t="s">
        <v>40</v>
      </c>
      <c r="N30" s="101" t="s">
        <v>411</v>
      </c>
      <c r="O30" s="101"/>
      <c r="P30" s="16" t="s">
        <v>47</v>
      </c>
      <c r="Q30" s="101" t="s">
        <v>42</v>
      </c>
      <c r="R30" s="197"/>
      <c r="S30" s="2" t="s">
        <v>512</v>
      </c>
      <c r="T30" s="21" t="s">
        <v>513</v>
      </c>
      <c r="U30" s="113" t="s">
        <v>389</v>
      </c>
      <c r="V30" s="110">
        <v>100</v>
      </c>
      <c r="W30" s="110">
        <v>0</v>
      </c>
      <c r="X30" s="110">
        <f t="shared" ref="X30" si="12">SUM(V30:W30)</f>
        <v>100</v>
      </c>
      <c r="Y30" s="97"/>
      <c r="Z30" s="97"/>
      <c r="AA30" s="106">
        <v>44927</v>
      </c>
      <c r="AB30" s="106">
        <v>45291</v>
      </c>
      <c r="AC30" s="20">
        <v>16465</v>
      </c>
      <c r="AD30" s="20">
        <v>14200</v>
      </c>
      <c r="AE30" s="20">
        <v>13655</v>
      </c>
      <c r="AF30" s="20">
        <v>9106</v>
      </c>
      <c r="AG30" s="20">
        <v>8922</v>
      </c>
      <c r="AH30" s="20">
        <v>3990</v>
      </c>
      <c r="AI30" s="20">
        <v>1711</v>
      </c>
      <c r="AJ30" s="20">
        <v>3280</v>
      </c>
      <c r="AK30" s="20">
        <v>5685</v>
      </c>
      <c r="AL30" s="20">
        <v>10930</v>
      </c>
      <c r="AM30" s="20">
        <v>13880</v>
      </c>
      <c r="AN30" s="20">
        <v>19226</v>
      </c>
      <c r="AO30" s="155">
        <f t="shared" si="4"/>
        <v>121050</v>
      </c>
      <c r="AP30" s="20">
        <v>12</v>
      </c>
      <c r="AQ30" s="165">
        <f t="shared" si="1"/>
        <v>121050</v>
      </c>
      <c r="AR30" s="178">
        <f t="shared" si="2"/>
        <v>121050</v>
      </c>
      <c r="AS30" s="178">
        <f t="shared" si="3"/>
        <v>0</v>
      </c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60"/>
      <c r="BZ30" s="60"/>
      <c r="CA30" s="60"/>
      <c r="CB30" s="60"/>
      <c r="CC30" s="60"/>
      <c r="CD30" s="60"/>
      <c r="CE30" s="60"/>
      <c r="CF30" s="182"/>
      <c r="CG30" s="182"/>
      <c r="CH30" s="182"/>
      <c r="CI30" s="182"/>
      <c r="CJ30" s="182"/>
      <c r="CK30" s="182"/>
    </row>
    <row r="31" spans="1:89" s="61" customFormat="1">
      <c r="A31" s="251"/>
      <c r="B31" s="7">
        <v>14</v>
      </c>
      <c r="C31" s="101" t="s">
        <v>103</v>
      </c>
      <c r="D31" s="116" t="s">
        <v>98</v>
      </c>
      <c r="E31" s="101">
        <v>7773140250</v>
      </c>
      <c r="F31" s="7" t="s">
        <v>98</v>
      </c>
      <c r="G31" s="101" t="s">
        <v>99</v>
      </c>
      <c r="H31" s="101" t="s">
        <v>100</v>
      </c>
      <c r="I31" s="101" t="s">
        <v>70</v>
      </c>
      <c r="J31" s="101" t="s">
        <v>71</v>
      </c>
      <c r="K31" s="4" t="s">
        <v>39</v>
      </c>
      <c r="L31" s="25" t="s">
        <v>410</v>
      </c>
      <c r="M31" s="97" t="s">
        <v>40</v>
      </c>
      <c r="N31" s="101" t="s">
        <v>411</v>
      </c>
      <c r="O31" s="101"/>
      <c r="P31" s="6" t="s">
        <v>41</v>
      </c>
      <c r="Q31" s="101" t="s">
        <v>42</v>
      </c>
      <c r="R31" s="197"/>
      <c r="S31" s="2" t="s">
        <v>514</v>
      </c>
      <c r="T31" s="21" t="s">
        <v>515</v>
      </c>
      <c r="U31" s="113" t="s">
        <v>389</v>
      </c>
      <c r="V31" s="110">
        <v>100</v>
      </c>
      <c r="W31" s="110">
        <v>0</v>
      </c>
      <c r="X31" s="110">
        <f t="shared" ref="X31" si="13">SUM(V31:W31)</f>
        <v>100</v>
      </c>
      <c r="Y31" s="97"/>
      <c r="Z31" s="97"/>
      <c r="AA31" s="106">
        <v>44927</v>
      </c>
      <c r="AB31" s="106">
        <v>45291</v>
      </c>
      <c r="AC31" s="20">
        <v>22591</v>
      </c>
      <c r="AD31" s="20"/>
      <c r="AE31" s="20">
        <v>15939</v>
      </c>
      <c r="AF31" s="20"/>
      <c r="AG31" s="20">
        <v>10952</v>
      </c>
      <c r="AH31" s="20"/>
      <c r="AI31" s="20">
        <v>1363</v>
      </c>
      <c r="AJ31" s="20"/>
      <c r="AK31" s="20">
        <v>2573</v>
      </c>
      <c r="AL31" s="20"/>
      <c r="AM31" s="20">
        <v>12308</v>
      </c>
      <c r="AN31" s="20"/>
      <c r="AO31" s="155">
        <f t="shared" si="4"/>
        <v>65726</v>
      </c>
      <c r="AP31" s="20">
        <v>12</v>
      </c>
      <c r="AQ31" s="165">
        <f t="shared" si="1"/>
        <v>65726</v>
      </c>
      <c r="AR31" s="178">
        <f t="shared" si="2"/>
        <v>65726</v>
      </c>
      <c r="AS31" s="178">
        <f t="shared" si="3"/>
        <v>0</v>
      </c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60"/>
      <c r="BZ31" s="60"/>
      <c r="CA31" s="60"/>
      <c r="CB31" s="60"/>
      <c r="CC31" s="60"/>
      <c r="CD31" s="60"/>
      <c r="CE31" s="60"/>
      <c r="CF31" s="182"/>
      <c r="CG31" s="182"/>
      <c r="CH31" s="182"/>
      <c r="CI31" s="182"/>
      <c r="CJ31" s="182"/>
      <c r="CK31" s="182"/>
    </row>
    <row r="32" spans="1:89" s="61" customFormat="1">
      <c r="A32" s="251"/>
      <c r="B32" s="7">
        <v>15</v>
      </c>
      <c r="C32" s="101" t="s">
        <v>103</v>
      </c>
      <c r="D32" s="116" t="s">
        <v>98</v>
      </c>
      <c r="E32" s="101">
        <v>7773140250</v>
      </c>
      <c r="F32" s="7" t="s">
        <v>98</v>
      </c>
      <c r="G32" s="101" t="s">
        <v>101</v>
      </c>
      <c r="H32" s="101" t="s">
        <v>102</v>
      </c>
      <c r="I32" s="101" t="s">
        <v>70</v>
      </c>
      <c r="J32" s="101" t="s">
        <v>71</v>
      </c>
      <c r="K32" s="4" t="s">
        <v>39</v>
      </c>
      <c r="L32" s="25" t="s">
        <v>410</v>
      </c>
      <c r="M32" s="97" t="s">
        <v>40</v>
      </c>
      <c r="N32" s="101" t="s">
        <v>411</v>
      </c>
      <c r="O32" s="15"/>
      <c r="P32" s="6" t="s">
        <v>41</v>
      </c>
      <c r="Q32" s="101" t="s">
        <v>42</v>
      </c>
      <c r="R32" s="197"/>
      <c r="S32" s="2" t="s">
        <v>516</v>
      </c>
      <c r="T32" s="21" t="s">
        <v>517</v>
      </c>
      <c r="U32" s="113" t="s">
        <v>389</v>
      </c>
      <c r="V32" s="110">
        <v>100</v>
      </c>
      <c r="W32" s="110">
        <v>0</v>
      </c>
      <c r="X32" s="110">
        <f t="shared" ref="X32" si="14">SUM(V32:W32)</f>
        <v>100</v>
      </c>
      <c r="Y32" s="97"/>
      <c r="Z32" s="97"/>
      <c r="AA32" s="106">
        <v>44927</v>
      </c>
      <c r="AB32" s="106">
        <v>45291</v>
      </c>
      <c r="AC32" s="20">
        <v>27732</v>
      </c>
      <c r="AD32" s="20"/>
      <c r="AE32" s="20">
        <v>16482</v>
      </c>
      <c r="AF32" s="20"/>
      <c r="AG32" s="20">
        <v>14201</v>
      </c>
      <c r="AH32" s="20"/>
      <c r="AI32" s="20">
        <v>1323</v>
      </c>
      <c r="AJ32" s="20"/>
      <c r="AK32" s="20">
        <v>4563</v>
      </c>
      <c r="AL32" s="20"/>
      <c r="AM32" s="20">
        <v>13664</v>
      </c>
      <c r="AN32" s="20"/>
      <c r="AO32" s="155">
        <f t="shared" si="4"/>
        <v>77965</v>
      </c>
      <c r="AP32" s="20">
        <v>12</v>
      </c>
      <c r="AQ32" s="165">
        <f t="shared" si="1"/>
        <v>77965</v>
      </c>
      <c r="AR32" s="178">
        <f t="shared" si="2"/>
        <v>77965</v>
      </c>
      <c r="AS32" s="178">
        <f t="shared" si="3"/>
        <v>0</v>
      </c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182"/>
      <c r="CG32" s="182"/>
      <c r="CH32" s="182"/>
      <c r="CI32" s="182"/>
      <c r="CJ32" s="182"/>
      <c r="CK32" s="182"/>
    </row>
    <row r="33" spans="1:89" s="61" customFormat="1">
      <c r="A33" s="251"/>
      <c r="B33" s="7">
        <v>16</v>
      </c>
      <c r="C33" s="101" t="s">
        <v>103</v>
      </c>
      <c r="D33" s="103" t="s">
        <v>103</v>
      </c>
      <c r="E33" s="101">
        <v>7773140250</v>
      </c>
      <c r="F33" s="97" t="s">
        <v>103</v>
      </c>
      <c r="G33" s="97" t="s">
        <v>104</v>
      </c>
      <c r="H33" s="101" t="s">
        <v>105</v>
      </c>
      <c r="I33" s="101" t="s">
        <v>82</v>
      </c>
      <c r="J33" s="101" t="s">
        <v>83</v>
      </c>
      <c r="K33" s="4" t="s">
        <v>39</v>
      </c>
      <c r="L33" s="25" t="s">
        <v>410</v>
      </c>
      <c r="M33" s="97" t="s">
        <v>40</v>
      </c>
      <c r="N33" s="101" t="s">
        <v>411</v>
      </c>
      <c r="O33" s="15"/>
      <c r="P33" s="6" t="s">
        <v>41</v>
      </c>
      <c r="Q33" s="101" t="s">
        <v>42</v>
      </c>
      <c r="R33" s="197"/>
      <c r="S33" s="6" t="s">
        <v>518</v>
      </c>
      <c r="T33" s="21" t="s">
        <v>519</v>
      </c>
      <c r="U33" s="113" t="s">
        <v>389</v>
      </c>
      <c r="V33" s="110">
        <v>100</v>
      </c>
      <c r="W33" s="110">
        <v>0</v>
      </c>
      <c r="X33" s="110">
        <f t="shared" ref="X33:X35" si="15">SUM(V33:W33)</f>
        <v>100</v>
      </c>
      <c r="Y33" s="97"/>
      <c r="Z33" s="97"/>
      <c r="AA33" s="106">
        <v>44927</v>
      </c>
      <c r="AB33" s="106">
        <v>45291</v>
      </c>
      <c r="AC33" s="20">
        <v>37748</v>
      </c>
      <c r="AD33" s="20"/>
      <c r="AE33" s="20">
        <v>28643</v>
      </c>
      <c r="AF33" s="20"/>
      <c r="AG33" s="20">
        <v>18515</v>
      </c>
      <c r="AH33" s="20"/>
      <c r="AI33" s="20">
        <v>5323</v>
      </c>
      <c r="AJ33" s="20"/>
      <c r="AK33" s="20">
        <v>7256</v>
      </c>
      <c r="AL33" s="20"/>
      <c r="AM33" s="20">
        <v>25436</v>
      </c>
      <c r="AN33" s="20"/>
      <c r="AO33" s="155">
        <f t="shared" si="4"/>
        <v>122921</v>
      </c>
      <c r="AP33" s="20">
        <v>12</v>
      </c>
      <c r="AQ33" s="165">
        <f t="shared" si="1"/>
        <v>122921</v>
      </c>
      <c r="AR33" s="178">
        <f t="shared" si="2"/>
        <v>122921</v>
      </c>
      <c r="AS33" s="178">
        <f t="shared" si="3"/>
        <v>0</v>
      </c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0"/>
      <c r="BM33" s="60"/>
      <c r="BN33" s="60"/>
      <c r="BO33" s="60"/>
      <c r="BP33" s="60"/>
      <c r="BQ33" s="60"/>
      <c r="BR33" s="60"/>
      <c r="BS33" s="60"/>
      <c r="BT33" s="60"/>
      <c r="BU33" s="60"/>
      <c r="BV33" s="60"/>
      <c r="BW33" s="60"/>
      <c r="BX33" s="60"/>
      <c r="BY33" s="60"/>
      <c r="BZ33" s="60"/>
      <c r="CA33" s="60"/>
      <c r="CB33" s="60"/>
      <c r="CC33" s="60"/>
      <c r="CD33" s="60"/>
      <c r="CE33" s="60"/>
      <c r="CF33" s="182"/>
      <c r="CG33" s="182"/>
      <c r="CH33" s="182"/>
      <c r="CI33" s="182"/>
      <c r="CJ33" s="182"/>
      <c r="CK33" s="182"/>
    </row>
    <row r="34" spans="1:89" s="61" customFormat="1">
      <c r="A34" s="251"/>
      <c r="B34" s="7">
        <v>17</v>
      </c>
      <c r="C34" s="101" t="s">
        <v>103</v>
      </c>
      <c r="D34" s="103" t="s">
        <v>103</v>
      </c>
      <c r="E34" s="101">
        <v>7773140250</v>
      </c>
      <c r="F34" s="97" t="s">
        <v>103</v>
      </c>
      <c r="G34" s="97" t="s">
        <v>106</v>
      </c>
      <c r="H34" s="97" t="s">
        <v>105</v>
      </c>
      <c r="I34" s="97" t="s">
        <v>82</v>
      </c>
      <c r="J34" s="97" t="s">
        <v>83</v>
      </c>
      <c r="K34" s="4" t="s">
        <v>39</v>
      </c>
      <c r="L34" s="25" t="s">
        <v>410</v>
      </c>
      <c r="M34" s="97" t="s">
        <v>40</v>
      </c>
      <c r="N34" s="101" t="s">
        <v>411</v>
      </c>
      <c r="O34" s="15"/>
      <c r="P34" s="16" t="s">
        <v>47</v>
      </c>
      <c r="Q34" s="101" t="s">
        <v>42</v>
      </c>
      <c r="R34" s="197"/>
      <c r="S34" s="19" t="s">
        <v>520</v>
      </c>
      <c r="T34" s="3" t="s">
        <v>521</v>
      </c>
      <c r="U34" s="113" t="s">
        <v>389</v>
      </c>
      <c r="V34" s="110">
        <v>100</v>
      </c>
      <c r="W34" s="110">
        <v>0</v>
      </c>
      <c r="X34" s="110">
        <f t="shared" si="15"/>
        <v>100</v>
      </c>
      <c r="Y34" s="97"/>
      <c r="Z34" s="97"/>
      <c r="AA34" s="106">
        <v>44927</v>
      </c>
      <c r="AB34" s="106">
        <v>45291</v>
      </c>
      <c r="AC34" s="20">
        <v>17057</v>
      </c>
      <c r="AD34" s="20">
        <v>14304</v>
      </c>
      <c r="AE34" s="20">
        <v>15142</v>
      </c>
      <c r="AF34" s="20">
        <v>11915</v>
      </c>
      <c r="AG34" s="20">
        <v>9210</v>
      </c>
      <c r="AH34" s="20">
        <v>2639</v>
      </c>
      <c r="AI34" s="20">
        <v>2724</v>
      </c>
      <c r="AJ34" s="20">
        <v>2760</v>
      </c>
      <c r="AK34" s="20">
        <v>4782</v>
      </c>
      <c r="AL34" s="20">
        <v>11710</v>
      </c>
      <c r="AM34" s="20">
        <v>17719</v>
      </c>
      <c r="AN34" s="20">
        <v>22352</v>
      </c>
      <c r="AO34" s="155">
        <f t="shared" si="4"/>
        <v>132314</v>
      </c>
      <c r="AP34" s="20">
        <v>12</v>
      </c>
      <c r="AQ34" s="165">
        <f t="shared" si="1"/>
        <v>132314</v>
      </c>
      <c r="AR34" s="178">
        <f t="shared" si="2"/>
        <v>132314</v>
      </c>
      <c r="AS34" s="178">
        <f t="shared" si="3"/>
        <v>0</v>
      </c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0"/>
      <c r="BW34" s="60"/>
      <c r="BX34" s="60"/>
      <c r="BY34" s="60"/>
      <c r="BZ34" s="60"/>
      <c r="CA34" s="60"/>
      <c r="CB34" s="60"/>
      <c r="CC34" s="60"/>
      <c r="CD34" s="60"/>
      <c r="CE34" s="60"/>
      <c r="CF34" s="182"/>
      <c r="CG34" s="182"/>
      <c r="CH34" s="182"/>
      <c r="CI34" s="182"/>
      <c r="CJ34" s="182"/>
      <c r="CK34" s="182"/>
    </row>
    <row r="35" spans="1:89" s="61" customFormat="1">
      <c r="A35" s="251"/>
      <c r="B35" s="7">
        <v>18</v>
      </c>
      <c r="C35" s="101" t="s">
        <v>103</v>
      </c>
      <c r="D35" s="103" t="s">
        <v>103</v>
      </c>
      <c r="E35" s="101">
        <v>7773140250</v>
      </c>
      <c r="F35" s="97" t="s">
        <v>103</v>
      </c>
      <c r="G35" s="101" t="s">
        <v>107</v>
      </c>
      <c r="H35" s="101" t="s">
        <v>108</v>
      </c>
      <c r="I35" s="101" t="s">
        <v>82</v>
      </c>
      <c r="J35" s="101" t="s">
        <v>83</v>
      </c>
      <c r="K35" s="4" t="s">
        <v>39</v>
      </c>
      <c r="L35" s="25" t="s">
        <v>410</v>
      </c>
      <c r="M35" s="97" t="s">
        <v>40</v>
      </c>
      <c r="N35" s="101" t="s">
        <v>411</v>
      </c>
      <c r="O35" s="15"/>
      <c r="P35" s="6" t="s">
        <v>41</v>
      </c>
      <c r="Q35" s="101" t="s">
        <v>42</v>
      </c>
      <c r="R35" s="197"/>
      <c r="S35" s="6" t="s">
        <v>522</v>
      </c>
      <c r="T35" s="21" t="s">
        <v>523</v>
      </c>
      <c r="U35" s="113" t="s">
        <v>389</v>
      </c>
      <c r="V35" s="110">
        <v>100</v>
      </c>
      <c r="W35" s="110">
        <v>0</v>
      </c>
      <c r="X35" s="110">
        <f t="shared" si="15"/>
        <v>100</v>
      </c>
      <c r="Y35" s="97"/>
      <c r="Z35" s="97"/>
      <c r="AA35" s="106">
        <v>44927</v>
      </c>
      <c r="AB35" s="106">
        <v>45291</v>
      </c>
      <c r="AC35" s="20">
        <v>18004</v>
      </c>
      <c r="AD35" s="20"/>
      <c r="AE35" s="20">
        <v>13001</v>
      </c>
      <c r="AF35" s="20"/>
      <c r="AG35" s="20">
        <v>11014</v>
      </c>
      <c r="AH35" s="20"/>
      <c r="AI35" s="20">
        <v>4968</v>
      </c>
      <c r="AJ35" s="20"/>
      <c r="AK35" s="20">
        <v>0</v>
      </c>
      <c r="AL35" s="20"/>
      <c r="AM35" s="20">
        <v>7443</v>
      </c>
      <c r="AN35" s="20"/>
      <c r="AO35" s="155">
        <f t="shared" si="4"/>
        <v>54430</v>
      </c>
      <c r="AP35" s="20">
        <v>12</v>
      </c>
      <c r="AQ35" s="165">
        <f t="shared" si="1"/>
        <v>54430</v>
      </c>
      <c r="AR35" s="178">
        <f t="shared" si="2"/>
        <v>54430</v>
      </c>
      <c r="AS35" s="178">
        <f t="shared" si="3"/>
        <v>0</v>
      </c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0"/>
      <c r="BW35" s="60"/>
      <c r="BX35" s="60"/>
      <c r="BY35" s="60"/>
      <c r="BZ35" s="60"/>
      <c r="CA35" s="60"/>
      <c r="CB35" s="60"/>
      <c r="CC35" s="60"/>
      <c r="CD35" s="60"/>
      <c r="CE35" s="60"/>
      <c r="CF35" s="182"/>
      <c r="CG35" s="182"/>
      <c r="CH35" s="182"/>
      <c r="CI35" s="182"/>
      <c r="CJ35" s="182"/>
      <c r="CK35" s="182"/>
    </row>
    <row r="36" spans="1:89" s="61" customFormat="1">
      <c r="A36" s="251"/>
      <c r="B36" s="7">
        <v>19</v>
      </c>
      <c r="C36" s="101" t="s">
        <v>103</v>
      </c>
      <c r="D36" s="100" t="s">
        <v>103</v>
      </c>
      <c r="E36" s="101">
        <v>7773140250</v>
      </c>
      <c r="F36" s="101" t="s">
        <v>103</v>
      </c>
      <c r="G36" s="101" t="s">
        <v>109</v>
      </c>
      <c r="H36" s="101" t="s">
        <v>110</v>
      </c>
      <c r="I36" s="101" t="s">
        <v>70</v>
      </c>
      <c r="J36" s="101" t="s">
        <v>71</v>
      </c>
      <c r="K36" s="4" t="s">
        <v>39</v>
      </c>
      <c r="L36" s="25" t="s">
        <v>410</v>
      </c>
      <c r="M36" s="97" t="s">
        <v>40</v>
      </c>
      <c r="N36" s="101" t="s">
        <v>411</v>
      </c>
      <c r="O36" s="15"/>
      <c r="P36" s="16" t="s">
        <v>47</v>
      </c>
      <c r="Q36" s="101" t="s">
        <v>42</v>
      </c>
      <c r="R36" s="197"/>
      <c r="S36" s="6" t="s">
        <v>524</v>
      </c>
      <c r="T36" s="21" t="s">
        <v>525</v>
      </c>
      <c r="U36" s="113" t="s">
        <v>389</v>
      </c>
      <c r="V36" s="110">
        <v>82.56</v>
      </c>
      <c r="W36" s="110">
        <v>17.440000000000001</v>
      </c>
      <c r="X36" s="110">
        <f t="shared" ref="X36:X37" si="16">SUM(V36:W36)</f>
        <v>100</v>
      </c>
      <c r="Y36" s="97"/>
      <c r="Z36" s="97"/>
      <c r="AA36" s="106">
        <v>44927</v>
      </c>
      <c r="AB36" s="106">
        <v>45291</v>
      </c>
      <c r="AC36" s="20">
        <v>27191</v>
      </c>
      <c r="AD36" s="20">
        <v>21809</v>
      </c>
      <c r="AE36" s="20">
        <v>21257</v>
      </c>
      <c r="AF36" s="20">
        <v>15249</v>
      </c>
      <c r="AG36" s="20">
        <v>10822</v>
      </c>
      <c r="AH36" s="20">
        <v>3509</v>
      </c>
      <c r="AI36" s="20">
        <v>3422</v>
      </c>
      <c r="AJ36" s="20">
        <v>3620</v>
      </c>
      <c r="AK36" s="20">
        <v>4448</v>
      </c>
      <c r="AL36" s="20">
        <v>12631</v>
      </c>
      <c r="AM36" s="20">
        <v>19055</v>
      </c>
      <c r="AN36" s="20">
        <v>29908</v>
      </c>
      <c r="AO36" s="155">
        <f t="shared" si="4"/>
        <v>172921</v>
      </c>
      <c r="AP36" s="20">
        <v>12</v>
      </c>
      <c r="AQ36" s="165">
        <f t="shared" si="1"/>
        <v>172921</v>
      </c>
      <c r="AR36" s="178">
        <f t="shared" si="2"/>
        <v>142764</v>
      </c>
      <c r="AS36" s="178">
        <f t="shared" si="3"/>
        <v>30157</v>
      </c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0"/>
      <c r="BW36" s="60"/>
      <c r="BX36" s="60"/>
      <c r="BY36" s="60"/>
      <c r="BZ36" s="60"/>
      <c r="CA36" s="60"/>
      <c r="CB36" s="60"/>
      <c r="CC36" s="60"/>
      <c r="CD36" s="60"/>
      <c r="CE36" s="60"/>
      <c r="CF36" s="182"/>
      <c r="CG36" s="182"/>
      <c r="CH36" s="182"/>
      <c r="CI36" s="182"/>
      <c r="CJ36" s="182"/>
      <c r="CK36" s="182"/>
    </row>
    <row r="37" spans="1:89" s="61" customFormat="1">
      <c r="A37" s="251"/>
      <c r="B37" s="7">
        <v>20</v>
      </c>
      <c r="C37" s="101" t="s">
        <v>103</v>
      </c>
      <c r="D37" s="100" t="s">
        <v>103</v>
      </c>
      <c r="E37" s="101">
        <v>7773140250</v>
      </c>
      <c r="F37" s="101" t="s">
        <v>103</v>
      </c>
      <c r="G37" s="22" t="s">
        <v>111</v>
      </c>
      <c r="H37" s="22" t="s">
        <v>112</v>
      </c>
      <c r="I37" s="22" t="s">
        <v>70</v>
      </c>
      <c r="J37" s="22" t="s">
        <v>71</v>
      </c>
      <c r="K37" s="4" t="s">
        <v>39</v>
      </c>
      <c r="L37" s="25" t="s">
        <v>410</v>
      </c>
      <c r="M37" s="97" t="s">
        <v>40</v>
      </c>
      <c r="N37" s="101" t="s">
        <v>411</v>
      </c>
      <c r="O37" s="15"/>
      <c r="P37" s="16" t="s">
        <v>41</v>
      </c>
      <c r="Q37" s="101" t="s">
        <v>42</v>
      </c>
      <c r="R37" s="197"/>
      <c r="S37" s="6" t="s">
        <v>526</v>
      </c>
      <c r="T37" s="21" t="s">
        <v>527</v>
      </c>
      <c r="U37" s="113" t="s">
        <v>389</v>
      </c>
      <c r="V37" s="110">
        <v>50</v>
      </c>
      <c r="W37" s="110">
        <v>50</v>
      </c>
      <c r="X37" s="110">
        <f t="shared" si="16"/>
        <v>100</v>
      </c>
      <c r="Y37" s="97"/>
      <c r="Z37" s="97"/>
      <c r="AA37" s="106">
        <v>44927</v>
      </c>
      <c r="AB37" s="106">
        <v>45291</v>
      </c>
      <c r="AC37" s="20">
        <v>17514</v>
      </c>
      <c r="AD37" s="20"/>
      <c r="AE37" s="20">
        <v>26718</v>
      </c>
      <c r="AF37" s="20"/>
      <c r="AG37" s="20">
        <v>7086</v>
      </c>
      <c r="AH37" s="20"/>
      <c r="AI37" s="20">
        <v>2316</v>
      </c>
      <c r="AJ37" s="20"/>
      <c r="AK37" s="20">
        <v>5546</v>
      </c>
      <c r="AL37" s="20"/>
      <c r="AM37" s="20">
        <v>10218</v>
      </c>
      <c r="AN37" s="20"/>
      <c r="AO37" s="155">
        <f t="shared" si="4"/>
        <v>69398</v>
      </c>
      <c r="AP37" s="20">
        <v>12</v>
      </c>
      <c r="AQ37" s="165">
        <f t="shared" si="1"/>
        <v>69398</v>
      </c>
      <c r="AR37" s="178">
        <f t="shared" si="2"/>
        <v>34699</v>
      </c>
      <c r="AS37" s="178">
        <f t="shared" si="3"/>
        <v>34699</v>
      </c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  <c r="BR37" s="60"/>
      <c r="BS37" s="60"/>
      <c r="BT37" s="60"/>
      <c r="BU37" s="60"/>
      <c r="BV37" s="60"/>
      <c r="BW37" s="60"/>
      <c r="BX37" s="60"/>
      <c r="BY37" s="60"/>
      <c r="BZ37" s="60"/>
      <c r="CA37" s="60"/>
      <c r="CB37" s="60"/>
      <c r="CC37" s="60"/>
      <c r="CD37" s="60"/>
      <c r="CE37" s="60"/>
      <c r="CF37" s="182"/>
      <c r="CG37" s="182"/>
      <c r="CH37" s="182"/>
      <c r="CI37" s="182"/>
      <c r="CJ37" s="182"/>
      <c r="CK37" s="182"/>
    </row>
    <row r="38" spans="1:89" s="73" customFormat="1">
      <c r="A38" s="228" t="s">
        <v>324</v>
      </c>
      <c r="B38" s="74">
        <v>1</v>
      </c>
      <c r="C38" s="65" t="s">
        <v>1086</v>
      </c>
      <c r="D38" s="131" t="s">
        <v>1086</v>
      </c>
      <c r="E38" s="65">
        <v>7771793918</v>
      </c>
      <c r="F38" s="65" t="s">
        <v>1085</v>
      </c>
      <c r="G38" s="95" t="s">
        <v>114</v>
      </c>
      <c r="H38" s="95" t="s">
        <v>316</v>
      </c>
      <c r="I38" s="95" t="s">
        <v>70</v>
      </c>
      <c r="J38" s="95" t="s">
        <v>71</v>
      </c>
      <c r="K38" s="66" t="s">
        <v>39</v>
      </c>
      <c r="L38" s="63" t="s">
        <v>410</v>
      </c>
      <c r="M38" s="64" t="s">
        <v>40</v>
      </c>
      <c r="N38" s="65" t="s">
        <v>411</v>
      </c>
      <c r="O38" s="75"/>
      <c r="P38" s="69" t="s">
        <v>44</v>
      </c>
      <c r="Q38" s="65" t="s">
        <v>42</v>
      </c>
      <c r="R38" s="195">
        <v>306</v>
      </c>
      <c r="S38" s="67" t="s">
        <v>855</v>
      </c>
      <c r="T38" s="80" t="s">
        <v>737</v>
      </c>
      <c r="U38" s="111" t="s">
        <v>389</v>
      </c>
      <c r="V38" s="109">
        <v>100</v>
      </c>
      <c r="W38" s="109">
        <v>0</v>
      </c>
      <c r="X38" s="109">
        <f>SUM(V38:W38)</f>
        <v>100</v>
      </c>
      <c r="Y38" s="64" t="s">
        <v>1020</v>
      </c>
      <c r="Z38" s="65"/>
      <c r="AA38" s="71">
        <v>44927</v>
      </c>
      <c r="AB38" s="71">
        <v>45291</v>
      </c>
      <c r="AC38" s="161">
        <v>33578</v>
      </c>
      <c r="AD38" s="161">
        <v>20680</v>
      </c>
      <c r="AE38" s="161">
        <v>29788</v>
      </c>
      <c r="AF38" s="161">
        <v>31818</v>
      </c>
      <c r="AG38" s="161">
        <v>2098</v>
      </c>
      <c r="AH38" s="161">
        <v>12543</v>
      </c>
      <c r="AI38" s="161">
        <v>10587</v>
      </c>
      <c r="AJ38" s="161">
        <v>11500</v>
      </c>
      <c r="AK38" s="161">
        <v>12644</v>
      </c>
      <c r="AL38" s="161">
        <v>16967</v>
      </c>
      <c r="AM38" s="161">
        <v>20772</v>
      </c>
      <c r="AN38" s="161">
        <v>31641</v>
      </c>
      <c r="AO38" s="161">
        <f t="shared" si="4"/>
        <v>234616</v>
      </c>
      <c r="AP38" s="161">
        <v>12</v>
      </c>
      <c r="AQ38" s="166">
        <f t="shared" si="1"/>
        <v>234616</v>
      </c>
      <c r="AR38" s="177">
        <f t="shared" si="2"/>
        <v>234616</v>
      </c>
      <c r="AS38" s="177">
        <f t="shared" si="3"/>
        <v>0</v>
      </c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  <c r="BM38" s="60"/>
      <c r="BN38" s="60"/>
      <c r="BO38" s="60"/>
      <c r="BP38" s="60"/>
      <c r="BQ38" s="60"/>
      <c r="BR38" s="60"/>
      <c r="BS38" s="60"/>
      <c r="BT38" s="60"/>
      <c r="BU38" s="60"/>
      <c r="BV38" s="60"/>
      <c r="BW38" s="60"/>
      <c r="BX38" s="60"/>
      <c r="BY38" s="60"/>
      <c r="BZ38" s="60"/>
      <c r="CA38" s="60"/>
      <c r="CB38" s="60"/>
      <c r="CC38" s="60"/>
      <c r="CD38" s="60"/>
      <c r="CE38" s="60"/>
    </row>
    <row r="39" spans="1:89" s="73" customFormat="1">
      <c r="A39" s="228"/>
      <c r="B39" s="74">
        <v>2</v>
      </c>
      <c r="C39" s="65" t="s">
        <v>1086</v>
      </c>
      <c r="D39" s="131" t="s">
        <v>1086</v>
      </c>
      <c r="E39" s="65">
        <v>7771793918</v>
      </c>
      <c r="F39" s="65" t="s">
        <v>1085</v>
      </c>
      <c r="G39" s="65" t="s">
        <v>115</v>
      </c>
      <c r="H39" s="64" t="s">
        <v>116</v>
      </c>
      <c r="I39" s="64" t="s">
        <v>82</v>
      </c>
      <c r="J39" s="65" t="s">
        <v>83</v>
      </c>
      <c r="K39" s="66" t="s">
        <v>39</v>
      </c>
      <c r="L39" s="63" t="s">
        <v>410</v>
      </c>
      <c r="M39" s="64" t="s">
        <v>40</v>
      </c>
      <c r="N39" s="65" t="s">
        <v>411</v>
      </c>
      <c r="O39" s="75"/>
      <c r="P39" s="69" t="s">
        <v>47</v>
      </c>
      <c r="Q39" s="65" t="s">
        <v>42</v>
      </c>
      <c r="R39" s="195"/>
      <c r="S39" s="68" t="s">
        <v>739</v>
      </c>
      <c r="T39" s="80" t="s">
        <v>967</v>
      </c>
      <c r="U39" s="111" t="s">
        <v>389</v>
      </c>
      <c r="V39" s="109">
        <v>100</v>
      </c>
      <c r="W39" s="109">
        <v>0</v>
      </c>
      <c r="X39" s="109">
        <f t="shared" ref="X39:X43" si="17">SUM(V39:W39)</f>
        <v>100</v>
      </c>
      <c r="Y39" s="64"/>
      <c r="Z39" s="64"/>
      <c r="AA39" s="71">
        <v>44927</v>
      </c>
      <c r="AB39" s="71">
        <v>45291</v>
      </c>
      <c r="AC39" s="161">
        <v>23060</v>
      </c>
      <c r="AD39" s="161">
        <v>12806</v>
      </c>
      <c r="AE39" s="161">
        <v>13386</v>
      </c>
      <c r="AF39" s="161">
        <v>15550</v>
      </c>
      <c r="AG39" s="161">
        <v>9669</v>
      </c>
      <c r="AH39" s="161">
        <v>1843</v>
      </c>
      <c r="AI39" s="161">
        <v>1406</v>
      </c>
      <c r="AJ39" s="161">
        <v>1456</v>
      </c>
      <c r="AK39" s="161">
        <v>1082</v>
      </c>
      <c r="AL39" s="161">
        <v>10325</v>
      </c>
      <c r="AM39" s="161">
        <v>12562</v>
      </c>
      <c r="AN39" s="161">
        <v>10251</v>
      </c>
      <c r="AO39" s="161">
        <f t="shared" si="4"/>
        <v>113396</v>
      </c>
      <c r="AP39" s="161">
        <v>12</v>
      </c>
      <c r="AQ39" s="166">
        <f t="shared" si="1"/>
        <v>113396</v>
      </c>
      <c r="AR39" s="177">
        <f t="shared" si="2"/>
        <v>113396</v>
      </c>
      <c r="AS39" s="177">
        <f t="shared" si="3"/>
        <v>0</v>
      </c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  <c r="BM39" s="60"/>
      <c r="BN39" s="60"/>
      <c r="BO39" s="60"/>
      <c r="BP39" s="60"/>
      <c r="BQ39" s="60"/>
      <c r="BR39" s="60"/>
      <c r="BS39" s="60"/>
      <c r="BT39" s="60"/>
      <c r="BU39" s="60"/>
      <c r="BV39" s="60"/>
      <c r="BW39" s="60"/>
      <c r="BX39" s="60"/>
      <c r="BY39" s="60"/>
      <c r="BZ39" s="60"/>
      <c r="CA39" s="60"/>
      <c r="CB39" s="60"/>
      <c r="CC39" s="60"/>
      <c r="CD39" s="60"/>
      <c r="CE39" s="60"/>
    </row>
    <row r="40" spans="1:89" s="73" customFormat="1">
      <c r="A40" s="228"/>
      <c r="B40" s="74">
        <v>3</v>
      </c>
      <c r="C40" s="65" t="s">
        <v>1086</v>
      </c>
      <c r="D40" s="131" t="s">
        <v>1086</v>
      </c>
      <c r="E40" s="65">
        <v>7771793918</v>
      </c>
      <c r="F40" s="65" t="s">
        <v>1085</v>
      </c>
      <c r="G40" s="65" t="s">
        <v>117</v>
      </c>
      <c r="H40" s="64" t="s">
        <v>118</v>
      </c>
      <c r="I40" s="64" t="s">
        <v>70</v>
      </c>
      <c r="J40" s="65" t="s">
        <v>71</v>
      </c>
      <c r="K40" s="66" t="s">
        <v>39</v>
      </c>
      <c r="L40" s="63" t="s">
        <v>410</v>
      </c>
      <c r="M40" s="64" t="s">
        <v>40</v>
      </c>
      <c r="N40" s="65" t="s">
        <v>411</v>
      </c>
      <c r="O40" s="75"/>
      <c r="P40" s="69" t="s">
        <v>41</v>
      </c>
      <c r="Q40" s="65" t="s">
        <v>42</v>
      </c>
      <c r="R40" s="195"/>
      <c r="S40" s="67" t="s">
        <v>745</v>
      </c>
      <c r="T40" s="80" t="s">
        <v>746</v>
      </c>
      <c r="U40" s="111" t="s">
        <v>389</v>
      </c>
      <c r="V40" s="109">
        <v>100</v>
      </c>
      <c r="W40" s="109">
        <v>0</v>
      </c>
      <c r="X40" s="109">
        <f t="shared" si="17"/>
        <v>100</v>
      </c>
      <c r="Y40" s="64"/>
      <c r="Z40" s="64"/>
      <c r="AA40" s="71">
        <v>44927</v>
      </c>
      <c r="AB40" s="71">
        <v>45291</v>
      </c>
      <c r="AC40" s="161">
        <v>17816</v>
      </c>
      <c r="AD40" s="161"/>
      <c r="AE40" s="161">
        <v>26636</v>
      </c>
      <c r="AF40" s="161"/>
      <c r="AG40" s="161">
        <v>13952</v>
      </c>
      <c r="AH40" s="161"/>
      <c r="AI40" s="161">
        <v>1403</v>
      </c>
      <c r="AJ40" s="161"/>
      <c r="AK40" s="161">
        <v>2365</v>
      </c>
      <c r="AL40" s="161"/>
      <c r="AM40" s="161">
        <v>17992</v>
      </c>
      <c r="AN40" s="161">
        <v>16704</v>
      </c>
      <c r="AO40" s="161">
        <f t="shared" si="4"/>
        <v>96868</v>
      </c>
      <c r="AP40" s="161">
        <v>12</v>
      </c>
      <c r="AQ40" s="166">
        <f t="shared" si="1"/>
        <v>96868</v>
      </c>
      <c r="AR40" s="177">
        <f t="shared" si="2"/>
        <v>96868</v>
      </c>
      <c r="AS40" s="177">
        <f t="shared" si="3"/>
        <v>0</v>
      </c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  <c r="BM40" s="60"/>
      <c r="BN40" s="60"/>
      <c r="BO40" s="60"/>
      <c r="BP40" s="60"/>
      <c r="BQ40" s="60"/>
      <c r="BR40" s="60"/>
      <c r="BS40" s="60"/>
      <c r="BT40" s="60"/>
      <c r="BU40" s="60"/>
      <c r="BV40" s="60"/>
      <c r="BW40" s="60"/>
      <c r="BX40" s="60"/>
      <c r="BY40" s="60"/>
      <c r="BZ40" s="60"/>
      <c r="CA40" s="60"/>
      <c r="CB40" s="60"/>
      <c r="CC40" s="60"/>
      <c r="CD40" s="60"/>
      <c r="CE40" s="60"/>
    </row>
    <row r="41" spans="1:89" s="73" customFormat="1">
      <c r="A41" s="228"/>
      <c r="B41" s="74">
        <v>4</v>
      </c>
      <c r="C41" s="65" t="s">
        <v>1086</v>
      </c>
      <c r="D41" s="131" t="s">
        <v>1086</v>
      </c>
      <c r="E41" s="65">
        <v>7771793918</v>
      </c>
      <c r="F41" s="65" t="s">
        <v>1085</v>
      </c>
      <c r="G41" s="65" t="s">
        <v>119</v>
      </c>
      <c r="H41" s="65" t="s">
        <v>120</v>
      </c>
      <c r="I41" s="65" t="s">
        <v>70</v>
      </c>
      <c r="J41" s="65" t="s">
        <v>71</v>
      </c>
      <c r="K41" s="66" t="s">
        <v>39</v>
      </c>
      <c r="L41" s="63" t="s">
        <v>410</v>
      </c>
      <c r="M41" s="64" t="s">
        <v>40</v>
      </c>
      <c r="N41" s="65" t="s">
        <v>411</v>
      </c>
      <c r="O41" s="75"/>
      <c r="P41" s="67" t="s">
        <v>41</v>
      </c>
      <c r="Q41" s="65" t="s">
        <v>42</v>
      </c>
      <c r="R41" s="195"/>
      <c r="S41" s="79" t="s">
        <v>743</v>
      </c>
      <c r="T41" s="80" t="s">
        <v>744</v>
      </c>
      <c r="U41" s="111" t="s">
        <v>389</v>
      </c>
      <c r="V41" s="109">
        <v>100</v>
      </c>
      <c r="W41" s="109">
        <v>0</v>
      </c>
      <c r="X41" s="109">
        <f t="shared" si="17"/>
        <v>100</v>
      </c>
      <c r="Y41" s="64"/>
      <c r="Z41" s="64"/>
      <c r="AA41" s="71">
        <v>44927</v>
      </c>
      <c r="AB41" s="71">
        <v>45291</v>
      </c>
      <c r="AC41" s="161">
        <v>3492</v>
      </c>
      <c r="AD41" s="161"/>
      <c r="AE41" s="161">
        <v>29676</v>
      </c>
      <c r="AF41" s="161"/>
      <c r="AG41" s="161">
        <v>5161</v>
      </c>
      <c r="AH41" s="161"/>
      <c r="AI41" s="161">
        <v>366</v>
      </c>
      <c r="AJ41" s="161"/>
      <c r="AK41" s="161">
        <v>273</v>
      </c>
      <c r="AL41" s="161"/>
      <c r="AM41" s="161">
        <v>2276</v>
      </c>
      <c r="AN41" s="161"/>
      <c r="AO41" s="161">
        <f t="shared" si="4"/>
        <v>41244</v>
      </c>
      <c r="AP41" s="161">
        <v>12</v>
      </c>
      <c r="AQ41" s="166">
        <f t="shared" si="1"/>
        <v>41244</v>
      </c>
      <c r="AR41" s="177">
        <f t="shared" si="2"/>
        <v>41244</v>
      </c>
      <c r="AS41" s="177">
        <f t="shared" si="3"/>
        <v>0</v>
      </c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  <c r="BM41" s="60"/>
      <c r="BN41" s="60"/>
      <c r="BO41" s="60"/>
      <c r="BP41" s="60"/>
      <c r="BQ41" s="60"/>
      <c r="BR41" s="60"/>
      <c r="BS41" s="60"/>
      <c r="BT41" s="60"/>
      <c r="BU41" s="60"/>
      <c r="BV41" s="60"/>
      <c r="BW41" s="60"/>
      <c r="BX41" s="60"/>
      <c r="BY41" s="60"/>
      <c r="BZ41" s="60"/>
      <c r="CA41" s="60"/>
      <c r="CB41" s="60"/>
      <c r="CC41" s="60"/>
      <c r="CD41" s="60"/>
      <c r="CE41" s="60"/>
    </row>
    <row r="42" spans="1:89" s="73" customFormat="1">
      <c r="A42" s="228"/>
      <c r="B42" s="74">
        <v>5</v>
      </c>
      <c r="C42" s="65" t="s">
        <v>1086</v>
      </c>
      <c r="D42" s="131" t="s">
        <v>1086</v>
      </c>
      <c r="E42" s="65">
        <v>7771793918</v>
      </c>
      <c r="F42" s="65" t="s">
        <v>1085</v>
      </c>
      <c r="G42" s="65" t="s">
        <v>121</v>
      </c>
      <c r="H42" s="65" t="s">
        <v>122</v>
      </c>
      <c r="I42" s="65" t="s">
        <v>96</v>
      </c>
      <c r="J42" s="65" t="s">
        <v>123</v>
      </c>
      <c r="K42" s="66" t="s">
        <v>39</v>
      </c>
      <c r="L42" s="63" t="s">
        <v>410</v>
      </c>
      <c r="M42" s="64" t="s">
        <v>40</v>
      </c>
      <c r="N42" s="65" t="s">
        <v>411</v>
      </c>
      <c r="O42" s="75"/>
      <c r="P42" s="67" t="s">
        <v>41</v>
      </c>
      <c r="Q42" s="65" t="s">
        <v>42</v>
      </c>
      <c r="R42" s="195"/>
      <c r="S42" s="67" t="s">
        <v>740</v>
      </c>
      <c r="T42" s="80" t="s">
        <v>738</v>
      </c>
      <c r="U42" s="111" t="s">
        <v>389</v>
      </c>
      <c r="V42" s="109">
        <v>100</v>
      </c>
      <c r="W42" s="109">
        <v>0</v>
      </c>
      <c r="X42" s="109">
        <f t="shared" si="17"/>
        <v>100</v>
      </c>
      <c r="Y42" s="64"/>
      <c r="Z42" s="64"/>
      <c r="AA42" s="71">
        <v>44927</v>
      </c>
      <c r="AB42" s="71">
        <v>45291</v>
      </c>
      <c r="AC42" s="161">
        <v>19731</v>
      </c>
      <c r="AD42" s="161"/>
      <c r="AE42" s="161">
        <v>15722</v>
      </c>
      <c r="AF42" s="161"/>
      <c r="AG42" s="161">
        <v>15722</v>
      </c>
      <c r="AH42" s="161"/>
      <c r="AI42" s="161">
        <v>3806</v>
      </c>
      <c r="AJ42" s="161"/>
      <c r="AK42" s="161">
        <v>233</v>
      </c>
      <c r="AL42" s="161"/>
      <c r="AM42" s="161">
        <v>7032</v>
      </c>
      <c r="AN42" s="161"/>
      <c r="AO42" s="161">
        <f t="shared" si="4"/>
        <v>62246</v>
      </c>
      <c r="AP42" s="161">
        <v>12</v>
      </c>
      <c r="AQ42" s="166">
        <f t="shared" si="1"/>
        <v>62246</v>
      </c>
      <c r="AR42" s="177">
        <f t="shared" si="2"/>
        <v>62246</v>
      </c>
      <c r="AS42" s="177">
        <f t="shared" si="3"/>
        <v>0</v>
      </c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0"/>
      <c r="BM42" s="60"/>
      <c r="BN42" s="60"/>
      <c r="BO42" s="60"/>
      <c r="BP42" s="60"/>
      <c r="BQ42" s="60"/>
      <c r="BR42" s="60"/>
      <c r="BS42" s="60"/>
      <c r="BT42" s="60"/>
      <c r="BU42" s="60"/>
      <c r="BV42" s="60"/>
      <c r="BW42" s="60"/>
      <c r="BX42" s="60"/>
      <c r="BY42" s="60"/>
      <c r="BZ42" s="60"/>
      <c r="CA42" s="60"/>
      <c r="CB42" s="60"/>
      <c r="CC42" s="60"/>
      <c r="CD42" s="60"/>
      <c r="CE42" s="60"/>
    </row>
    <row r="43" spans="1:89" s="73" customFormat="1">
      <c r="A43" s="228"/>
      <c r="B43" s="74">
        <v>6</v>
      </c>
      <c r="C43" s="65" t="s">
        <v>1086</v>
      </c>
      <c r="D43" s="131" t="s">
        <v>1086</v>
      </c>
      <c r="E43" s="65">
        <v>7771793918</v>
      </c>
      <c r="F43" s="65" t="s">
        <v>1085</v>
      </c>
      <c r="G43" s="65" t="s">
        <v>124</v>
      </c>
      <c r="H43" s="65" t="s">
        <v>125</v>
      </c>
      <c r="I43" s="65" t="s">
        <v>126</v>
      </c>
      <c r="J43" s="65" t="s">
        <v>71</v>
      </c>
      <c r="K43" s="66" t="s">
        <v>39</v>
      </c>
      <c r="L43" s="63" t="s">
        <v>410</v>
      </c>
      <c r="M43" s="64" t="s">
        <v>40</v>
      </c>
      <c r="N43" s="65" t="s">
        <v>411</v>
      </c>
      <c r="O43" s="75"/>
      <c r="P43" s="67" t="s">
        <v>41</v>
      </c>
      <c r="Q43" s="65" t="s">
        <v>42</v>
      </c>
      <c r="R43" s="195"/>
      <c r="S43" s="67" t="s">
        <v>741</v>
      </c>
      <c r="T43" s="80" t="s">
        <v>742</v>
      </c>
      <c r="U43" s="111" t="s">
        <v>389</v>
      </c>
      <c r="V43" s="109">
        <v>100</v>
      </c>
      <c r="W43" s="109">
        <v>0</v>
      </c>
      <c r="X43" s="109">
        <f t="shared" si="17"/>
        <v>100</v>
      </c>
      <c r="Y43" s="64"/>
      <c r="Z43" s="64"/>
      <c r="AA43" s="71">
        <v>44927</v>
      </c>
      <c r="AB43" s="71">
        <v>45291</v>
      </c>
      <c r="AC43" s="161">
        <v>20380</v>
      </c>
      <c r="AD43" s="161"/>
      <c r="AE43" s="161">
        <v>15058</v>
      </c>
      <c r="AF43" s="161"/>
      <c r="AG43" s="161">
        <v>8157</v>
      </c>
      <c r="AH43" s="161"/>
      <c r="AI43" s="161">
        <v>288</v>
      </c>
      <c r="AJ43" s="161"/>
      <c r="AK43" s="161">
        <v>260</v>
      </c>
      <c r="AL43" s="161"/>
      <c r="AM43" s="161">
        <v>10660</v>
      </c>
      <c r="AN43" s="161"/>
      <c r="AO43" s="161">
        <f t="shared" si="4"/>
        <v>54803</v>
      </c>
      <c r="AP43" s="161">
        <v>12</v>
      </c>
      <c r="AQ43" s="166">
        <f t="shared" si="1"/>
        <v>54803</v>
      </c>
      <c r="AR43" s="177">
        <f t="shared" si="2"/>
        <v>54803</v>
      </c>
      <c r="AS43" s="177">
        <f t="shared" si="3"/>
        <v>0</v>
      </c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  <c r="BM43" s="60"/>
      <c r="BN43" s="60"/>
      <c r="BO43" s="60"/>
      <c r="BP43" s="60"/>
      <c r="BQ43" s="60"/>
      <c r="BR43" s="60"/>
      <c r="BS43" s="60"/>
      <c r="BT43" s="60"/>
      <c r="BU43" s="60"/>
      <c r="BV43" s="60"/>
      <c r="BW43" s="60"/>
      <c r="BX43" s="60"/>
      <c r="BY43" s="60"/>
      <c r="BZ43" s="60"/>
      <c r="CA43" s="60"/>
      <c r="CB43" s="60"/>
      <c r="CC43" s="60"/>
      <c r="CD43" s="60"/>
      <c r="CE43" s="60"/>
    </row>
    <row r="44" spans="1:89" s="62" customFormat="1" ht="24.6" thickBot="1">
      <c r="A44" s="163" t="s">
        <v>127</v>
      </c>
      <c r="B44" s="7">
        <v>1</v>
      </c>
      <c r="C44" s="101" t="s">
        <v>621</v>
      </c>
      <c r="D44" s="100" t="s">
        <v>321</v>
      </c>
      <c r="E44" s="101">
        <v>7771794148</v>
      </c>
      <c r="F44" s="100" t="s">
        <v>321</v>
      </c>
      <c r="G44" s="101"/>
      <c r="H44" s="101" t="s">
        <v>128</v>
      </c>
      <c r="I44" s="101"/>
      <c r="J44" s="101" t="s">
        <v>83</v>
      </c>
      <c r="K44" s="4" t="s">
        <v>39</v>
      </c>
      <c r="L44" s="25" t="s">
        <v>410</v>
      </c>
      <c r="M44" s="97" t="s">
        <v>40</v>
      </c>
      <c r="N44" s="101" t="s">
        <v>411</v>
      </c>
      <c r="O44" s="101"/>
      <c r="P44" s="6" t="s">
        <v>41</v>
      </c>
      <c r="Q44" s="101" t="s">
        <v>12</v>
      </c>
      <c r="R44" s="197"/>
      <c r="S44" s="6" t="s">
        <v>412</v>
      </c>
      <c r="T44" s="2" t="s">
        <v>413</v>
      </c>
      <c r="U44" s="113" t="s">
        <v>389</v>
      </c>
      <c r="V44" s="110">
        <v>100</v>
      </c>
      <c r="W44" s="110">
        <v>0</v>
      </c>
      <c r="X44" s="110">
        <f>SUM(V44:W44)</f>
        <v>100</v>
      </c>
      <c r="Y44" s="97" t="s">
        <v>1021</v>
      </c>
      <c r="Z44" s="97"/>
      <c r="AA44" s="106">
        <v>44927</v>
      </c>
      <c r="AB44" s="106">
        <v>45291</v>
      </c>
      <c r="AC44" s="20">
        <v>0</v>
      </c>
      <c r="AD44" s="20">
        <v>23158</v>
      </c>
      <c r="AE44" s="20"/>
      <c r="AF44" s="20">
        <v>0</v>
      </c>
      <c r="AG44" s="20">
        <v>21698</v>
      </c>
      <c r="AH44" s="20">
        <v>0</v>
      </c>
      <c r="AI44" s="20"/>
      <c r="AJ44" s="20">
        <v>3021</v>
      </c>
      <c r="AK44" s="20"/>
      <c r="AL44" s="20">
        <v>6345</v>
      </c>
      <c r="AM44" s="20"/>
      <c r="AN44" s="20">
        <v>30958</v>
      </c>
      <c r="AO44" s="155">
        <f t="shared" si="4"/>
        <v>85180</v>
      </c>
      <c r="AP44" s="20">
        <v>12</v>
      </c>
      <c r="AQ44" s="165">
        <f t="shared" si="1"/>
        <v>85180</v>
      </c>
      <c r="AR44" s="178">
        <f t="shared" si="2"/>
        <v>85180</v>
      </c>
      <c r="AS44" s="178">
        <f t="shared" si="3"/>
        <v>0</v>
      </c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  <c r="BM44" s="60"/>
      <c r="BN44" s="60"/>
      <c r="BO44" s="60"/>
      <c r="BP44" s="60"/>
      <c r="BQ44" s="60"/>
      <c r="BR44" s="60"/>
      <c r="BS44" s="60"/>
      <c r="BT44" s="60"/>
      <c r="BU44" s="60"/>
      <c r="BV44" s="60"/>
      <c r="BW44" s="60"/>
      <c r="BX44" s="60"/>
      <c r="BY44" s="60"/>
      <c r="BZ44" s="60"/>
      <c r="CA44" s="60"/>
      <c r="CB44" s="60"/>
      <c r="CC44" s="60"/>
      <c r="CD44" s="60"/>
      <c r="CE44" s="60"/>
      <c r="CF44" s="183"/>
      <c r="CG44" s="183"/>
      <c r="CH44" s="183"/>
      <c r="CI44" s="183"/>
      <c r="CJ44" s="183"/>
      <c r="CK44" s="183"/>
    </row>
    <row r="45" spans="1:89" s="73" customFormat="1" ht="12" customHeight="1">
      <c r="A45" s="228" t="s">
        <v>129</v>
      </c>
      <c r="B45" s="63">
        <v>1</v>
      </c>
      <c r="C45" s="82" t="s">
        <v>130</v>
      </c>
      <c r="D45" s="132" t="s">
        <v>130</v>
      </c>
      <c r="E45" s="82">
        <v>7772717606</v>
      </c>
      <c r="F45" s="82" t="s">
        <v>130</v>
      </c>
      <c r="G45" s="82" t="s">
        <v>131</v>
      </c>
      <c r="H45" s="82" t="s">
        <v>930</v>
      </c>
      <c r="I45" s="82" t="s">
        <v>132</v>
      </c>
      <c r="J45" s="82" t="s">
        <v>133</v>
      </c>
      <c r="K45" s="66" t="s">
        <v>39</v>
      </c>
      <c r="L45" s="63" t="s">
        <v>410</v>
      </c>
      <c r="M45" s="64" t="s">
        <v>40</v>
      </c>
      <c r="N45" s="65" t="s">
        <v>411</v>
      </c>
      <c r="O45" s="82"/>
      <c r="P45" s="67" t="s">
        <v>41</v>
      </c>
      <c r="Q45" s="82" t="s">
        <v>42</v>
      </c>
      <c r="R45" s="199"/>
      <c r="S45" s="83" t="s">
        <v>931</v>
      </c>
      <c r="T45" s="84" t="s">
        <v>932</v>
      </c>
      <c r="U45" s="111" t="s">
        <v>389</v>
      </c>
      <c r="V45" s="109">
        <v>98.63</v>
      </c>
      <c r="W45" s="109">
        <v>1.37</v>
      </c>
      <c r="X45" s="109">
        <f t="shared" ref="X45:X47" si="18">SUM(V45:W45)</f>
        <v>100</v>
      </c>
      <c r="Y45" s="64" t="s">
        <v>1022</v>
      </c>
      <c r="Z45" s="87"/>
      <c r="AA45" s="71">
        <v>44927</v>
      </c>
      <c r="AB45" s="71">
        <v>45291</v>
      </c>
      <c r="AC45" s="161"/>
      <c r="AD45" s="161">
        <v>15521</v>
      </c>
      <c r="AE45" s="161"/>
      <c r="AF45" s="161">
        <v>12362</v>
      </c>
      <c r="AG45" s="161"/>
      <c r="AH45" s="161">
        <v>2142</v>
      </c>
      <c r="AI45" s="161"/>
      <c r="AJ45" s="161">
        <v>1253</v>
      </c>
      <c r="AK45" s="161"/>
      <c r="AL45" s="161">
        <v>1680</v>
      </c>
      <c r="AM45" s="161"/>
      <c r="AN45" s="161">
        <v>12901</v>
      </c>
      <c r="AO45" s="161">
        <f t="shared" si="4"/>
        <v>45859</v>
      </c>
      <c r="AP45" s="161">
        <v>12</v>
      </c>
      <c r="AQ45" s="166">
        <f t="shared" si="1"/>
        <v>45859</v>
      </c>
      <c r="AR45" s="177">
        <f t="shared" si="2"/>
        <v>45231</v>
      </c>
      <c r="AS45" s="177">
        <f t="shared" si="3"/>
        <v>628</v>
      </c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60"/>
      <c r="BL45" s="60"/>
      <c r="BM45" s="60"/>
      <c r="BN45" s="60"/>
      <c r="BO45" s="60"/>
      <c r="BP45" s="60"/>
      <c r="BQ45" s="60"/>
      <c r="BR45" s="60"/>
      <c r="BS45" s="60"/>
      <c r="BT45" s="60"/>
      <c r="BU45" s="60"/>
      <c r="BV45" s="60"/>
      <c r="BW45" s="60"/>
      <c r="BX45" s="60"/>
      <c r="BY45" s="60"/>
      <c r="BZ45" s="60"/>
      <c r="CA45" s="60"/>
      <c r="CB45" s="60"/>
      <c r="CC45" s="60"/>
      <c r="CD45" s="60"/>
      <c r="CE45" s="60"/>
    </row>
    <row r="46" spans="1:89" s="73" customFormat="1">
      <c r="A46" s="228"/>
      <c r="B46" s="63">
        <v>2</v>
      </c>
      <c r="C46" s="65" t="s">
        <v>130</v>
      </c>
      <c r="D46" s="132" t="s">
        <v>130</v>
      </c>
      <c r="E46" s="82">
        <v>7772717606</v>
      </c>
      <c r="F46" s="82" t="s">
        <v>130</v>
      </c>
      <c r="G46" s="82" t="s">
        <v>134</v>
      </c>
      <c r="H46" s="82" t="s">
        <v>135</v>
      </c>
      <c r="I46" s="82" t="s">
        <v>136</v>
      </c>
      <c r="J46" s="82" t="s">
        <v>133</v>
      </c>
      <c r="K46" s="66" t="s">
        <v>39</v>
      </c>
      <c r="L46" s="63" t="s">
        <v>410</v>
      </c>
      <c r="M46" s="64" t="s">
        <v>40</v>
      </c>
      <c r="N46" s="65" t="s">
        <v>411</v>
      </c>
      <c r="O46" s="82"/>
      <c r="P46" s="67" t="s">
        <v>41</v>
      </c>
      <c r="Q46" s="82" t="s">
        <v>42</v>
      </c>
      <c r="R46" s="199"/>
      <c r="S46" s="84" t="s">
        <v>895</v>
      </c>
      <c r="T46" s="84" t="s">
        <v>896</v>
      </c>
      <c r="U46" s="111" t="s">
        <v>389</v>
      </c>
      <c r="V46" s="109">
        <v>100</v>
      </c>
      <c r="W46" s="109">
        <v>0</v>
      </c>
      <c r="X46" s="109">
        <f t="shared" si="18"/>
        <v>100</v>
      </c>
      <c r="Y46" s="64"/>
      <c r="Z46" s="64"/>
      <c r="AA46" s="71">
        <v>44927</v>
      </c>
      <c r="AB46" s="71">
        <v>45291</v>
      </c>
      <c r="AC46" s="161">
        <v>12348</v>
      </c>
      <c r="AD46" s="161"/>
      <c r="AE46" s="161">
        <v>39008</v>
      </c>
      <c r="AF46" s="161">
        <v>0</v>
      </c>
      <c r="AG46" s="161">
        <v>12267</v>
      </c>
      <c r="AH46" s="161"/>
      <c r="AI46" s="161">
        <v>0</v>
      </c>
      <c r="AJ46" s="161"/>
      <c r="AK46" s="161">
        <v>0</v>
      </c>
      <c r="AL46" s="161"/>
      <c r="AM46" s="161">
        <v>8369</v>
      </c>
      <c r="AN46" s="161"/>
      <c r="AO46" s="161">
        <f t="shared" si="4"/>
        <v>71992</v>
      </c>
      <c r="AP46" s="161">
        <v>12</v>
      </c>
      <c r="AQ46" s="166">
        <f t="shared" ref="AQ46:AQ90" si="19">AC46+AD46+AE46+AF46+AG46+AH46+AI46+AJ46+AK46+AL46+AM46+AN46</f>
        <v>71992</v>
      </c>
      <c r="AR46" s="177">
        <f t="shared" si="2"/>
        <v>71992</v>
      </c>
      <c r="AS46" s="177">
        <f t="shared" si="3"/>
        <v>0</v>
      </c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  <c r="BM46" s="60"/>
      <c r="BN46" s="60"/>
      <c r="BO46" s="60"/>
      <c r="BP46" s="60"/>
      <c r="BQ46" s="60"/>
      <c r="BR46" s="60"/>
      <c r="BS46" s="60"/>
      <c r="BT46" s="60"/>
      <c r="BU46" s="60"/>
      <c r="BV46" s="60"/>
      <c r="BW46" s="60"/>
      <c r="BX46" s="60"/>
      <c r="BY46" s="60"/>
      <c r="BZ46" s="60"/>
      <c r="CA46" s="60"/>
      <c r="CB46" s="60"/>
      <c r="CC46" s="60"/>
      <c r="CD46" s="60"/>
      <c r="CE46" s="60"/>
    </row>
    <row r="47" spans="1:89" s="73" customFormat="1">
      <c r="A47" s="228"/>
      <c r="B47" s="63">
        <v>3</v>
      </c>
      <c r="C47" s="65" t="s">
        <v>130</v>
      </c>
      <c r="D47" s="132" t="s">
        <v>130</v>
      </c>
      <c r="E47" s="82">
        <v>7772717606</v>
      </c>
      <c r="F47" s="82" t="s">
        <v>130</v>
      </c>
      <c r="G47" s="82" t="s">
        <v>137</v>
      </c>
      <c r="H47" s="82" t="s">
        <v>138</v>
      </c>
      <c r="I47" s="82" t="s">
        <v>136</v>
      </c>
      <c r="J47" s="82" t="s">
        <v>133</v>
      </c>
      <c r="K47" s="66" t="s">
        <v>39</v>
      </c>
      <c r="L47" s="63" t="s">
        <v>410</v>
      </c>
      <c r="M47" s="64" t="s">
        <v>40</v>
      </c>
      <c r="N47" s="65" t="s">
        <v>411</v>
      </c>
      <c r="O47" s="82"/>
      <c r="P47" s="67" t="s">
        <v>41</v>
      </c>
      <c r="Q47" s="82" t="s">
        <v>42</v>
      </c>
      <c r="R47" s="199"/>
      <c r="S47" s="83" t="s">
        <v>897</v>
      </c>
      <c r="T47" s="84" t="s">
        <v>898</v>
      </c>
      <c r="U47" s="111" t="s">
        <v>389</v>
      </c>
      <c r="V47" s="109">
        <v>100</v>
      </c>
      <c r="W47" s="109">
        <v>0</v>
      </c>
      <c r="X47" s="109">
        <f t="shared" si="18"/>
        <v>100</v>
      </c>
      <c r="Y47" s="64"/>
      <c r="Z47" s="64"/>
      <c r="AA47" s="71">
        <v>44927</v>
      </c>
      <c r="AB47" s="71">
        <v>45291</v>
      </c>
      <c r="AC47" s="161">
        <v>14278</v>
      </c>
      <c r="AD47" s="161"/>
      <c r="AE47" s="161">
        <v>13748</v>
      </c>
      <c r="AF47" s="161"/>
      <c r="AG47" s="161">
        <v>6273</v>
      </c>
      <c r="AH47" s="161"/>
      <c r="AI47" s="161">
        <v>2657</v>
      </c>
      <c r="AJ47" s="161"/>
      <c r="AK47" s="161">
        <v>2456</v>
      </c>
      <c r="AL47" s="161"/>
      <c r="AM47" s="161">
        <v>6935</v>
      </c>
      <c r="AN47" s="161"/>
      <c r="AO47" s="161">
        <f t="shared" ref="AO47:AO92" si="20">SUM(AC47:AN47)</f>
        <v>46347</v>
      </c>
      <c r="AP47" s="161">
        <v>12</v>
      </c>
      <c r="AQ47" s="166">
        <f t="shared" si="19"/>
        <v>46347</v>
      </c>
      <c r="AR47" s="177">
        <f t="shared" si="2"/>
        <v>46347</v>
      </c>
      <c r="AS47" s="177">
        <f t="shared" si="3"/>
        <v>0</v>
      </c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  <c r="BM47" s="60"/>
      <c r="BN47" s="60"/>
      <c r="BO47" s="60"/>
      <c r="BP47" s="60"/>
      <c r="BQ47" s="60"/>
      <c r="BR47" s="60"/>
      <c r="BS47" s="60"/>
      <c r="BT47" s="60"/>
      <c r="BU47" s="60"/>
      <c r="BV47" s="60"/>
      <c r="BW47" s="60"/>
      <c r="BX47" s="60"/>
      <c r="BY47" s="60"/>
      <c r="BZ47" s="60"/>
      <c r="CA47" s="60"/>
      <c r="CB47" s="60"/>
      <c r="CC47" s="60"/>
      <c r="CD47" s="60"/>
      <c r="CE47" s="60"/>
    </row>
    <row r="48" spans="1:89" s="73" customFormat="1">
      <c r="A48" s="228"/>
      <c r="B48" s="63">
        <v>4</v>
      </c>
      <c r="C48" s="65" t="s">
        <v>130</v>
      </c>
      <c r="D48" s="132" t="s">
        <v>130</v>
      </c>
      <c r="E48" s="82">
        <v>7772717606</v>
      </c>
      <c r="F48" s="82" t="s">
        <v>130</v>
      </c>
      <c r="G48" s="82" t="s">
        <v>134</v>
      </c>
      <c r="H48" s="82" t="s">
        <v>921</v>
      </c>
      <c r="I48" s="82" t="s">
        <v>132</v>
      </c>
      <c r="J48" s="82" t="s">
        <v>139</v>
      </c>
      <c r="K48" s="66" t="s">
        <v>39</v>
      </c>
      <c r="L48" s="63" t="s">
        <v>410</v>
      </c>
      <c r="M48" s="64" t="s">
        <v>40</v>
      </c>
      <c r="N48" s="65" t="s">
        <v>411</v>
      </c>
      <c r="O48" s="82"/>
      <c r="P48" s="69" t="s">
        <v>47</v>
      </c>
      <c r="Q48" s="82" t="s">
        <v>42</v>
      </c>
      <c r="R48" s="199"/>
      <c r="S48" s="83" t="s">
        <v>922</v>
      </c>
      <c r="T48" s="84" t="s">
        <v>923</v>
      </c>
      <c r="U48" s="111" t="s">
        <v>389</v>
      </c>
      <c r="V48" s="109">
        <v>100</v>
      </c>
      <c r="W48" s="109">
        <v>0</v>
      </c>
      <c r="X48" s="109">
        <f t="shared" ref="X48" si="21">SUM(V48:W48)</f>
        <v>100</v>
      </c>
      <c r="Y48" s="64"/>
      <c r="Z48" s="64"/>
      <c r="AA48" s="71">
        <v>44927</v>
      </c>
      <c r="AB48" s="71">
        <v>45291</v>
      </c>
      <c r="AC48" s="161">
        <v>18643</v>
      </c>
      <c r="AD48" s="161">
        <v>14483</v>
      </c>
      <c r="AE48" s="161">
        <v>12596</v>
      </c>
      <c r="AF48" s="161">
        <v>4586</v>
      </c>
      <c r="AG48" s="161">
        <v>5362</v>
      </c>
      <c r="AH48" s="161">
        <v>4397</v>
      </c>
      <c r="AI48" s="161">
        <v>4664</v>
      </c>
      <c r="AJ48" s="161">
        <v>4895</v>
      </c>
      <c r="AK48" s="161">
        <v>5268</v>
      </c>
      <c r="AL48" s="161">
        <v>9099</v>
      </c>
      <c r="AM48" s="161">
        <v>13823</v>
      </c>
      <c r="AN48" s="161">
        <v>19789</v>
      </c>
      <c r="AO48" s="161">
        <f t="shared" si="20"/>
        <v>117605</v>
      </c>
      <c r="AP48" s="161">
        <v>12</v>
      </c>
      <c r="AQ48" s="166">
        <f t="shared" si="19"/>
        <v>117605</v>
      </c>
      <c r="AR48" s="177">
        <f t="shared" si="2"/>
        <v>117605</v>
      </c>
      <c r="AS48" s="177">
        <f t="shared" si="3"/>
        <v>0</v>
      </c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  <c r="BM48" s="60"/>
      <c r="BN48" s="60"/>
      <c r="BO48" s="60"/>
      <c r="BP48" s="60"/>
      <c r="BQ48" s="60"/>
      <c r="BR48" s="60"/>
      <c r="BS48" s="60"/>
      <c r="BT48" s="60"/>
      <c r="BU48" s="60"/>
      <c r="BV48" s="60"/>
      <c r="BW48" s="60"/>
      <c r="BX48" s="60"/>
      <c r="BY48" s="60"/>
      <c r="BZ48" s="60"/>
      <c r="CA48" s="60"/>
      <c r="CB48" s="60"/>
      <c r="CC48" s="60"/>
      <c r="CD48" s="60"/>
      <c r="CE48" s="60"/>
    </row>
    <row r="49" spans="1:83" s="73" customFormat="1">
      <c r="A49" s="228"/>
      <c r="B49" s="63">
        <v>5</v>
      </c>
      <c r="C49" s="65" t="s">
        <v>130</v>
      </c>
      <c r="D49" s="132" t="s">
        <v>130</v>
      </c>
      <c r="E49" s="82">
        <v>7772717606</v>
      </c>
      <c r="F49" s="82" t="s">
        <v>130</v>
      </c>
      <c r="G49" s="82" t="s">
        <v>134</v>
      </c>
      <c r="H49" s="82" t="s">
        <v>309</v>
      </c>
      <c r="I49" s="82" t="s">
        <v>132</v>
      </c>
      <c r="J49" s="82" t="s">
        <v>139</v>
      </c>
      <c r="K49" s="66" t="s">
        <v>39</v>
      </c>
      <c r="L49" s="63" t="s">
        <v>410</v>
      </c>
      <c r="M49" s="64" t="s">
        <v>40</v>
      </c>
      <c r="N49" s="65" t="s">
        <v>411</v>
      </c>
      <c r="O49" s="82"/>
      <c r="P49" s="69" t="s">
        <v>47</v>
      </c>
      <c r="Q49" s="82" t="s">
        <v>42</v>
      </c>
      <c r="R49" s="199"/>
      <c r="S49" s="83" t="s">
        <v>919</v>
      </c>
      <c r="T49" s="84" t="s">
        <v>920</v>
      </c>
      <c r="U49" s="111" t="s">
        <v>389</v>
      </c>
      <c r="V49" s="109">
        <v>100</v>
      </c>
      <c r="W49" s="109">
        <v>0</v>
      </c>
      <c r="X49" s="109">
        <f t="shared" ref="X49:X69" si="22">SUM(V49:W49)</f>
        <v>100</v>
      </c>
      <c r="Y49" s="64"/>
      <c r="Z49" s="64"/>
      <c r="AA49" s="71">
        <v>44927</v>
      </c>
      <c r="AB49" s="71">
        <v>45291</v>
      </c>
      <c r="AC49" s="161">
        <v>18763</v>
      </c>
      <c r="AD49" s="161">
        <v>15922</v>
      </c>
      <c r="AE49" s="161">
        <v>13589</v>
      </c>
      <c r="AF49" s="161">
        <v>11203</v>
      </c>
      <c r="AG49" s="161">
        <v>5042</v>
      </c>
      <c r="AH49" s="161">
        <v>4985</v>
      </c>
      <c r="AI49" s="161">
        <v>4856</v>
      </c>
      <c r="AJ49" s="161">
        <v>4922</v>
      </c>
      <c r="AK49" s="161">
        <v>7011</v>
      </c>
      <c r="AL49" s="161">
        <v>10275</v>
      </c>
      <c r="AM49" s="161">
        <v>13888</v>
      </c>
      <c r="AN49" s="161">
        <v>19326</v>
      </c>
      <c r="AO49" s="161">
        <f t="shared" si="20"/>
        <v>129782</v>
      </c>
      <c r="AP49" s="161">
        <v>12</v>
      </c>
      <c r="AQ49" s="166">
        <f t="shared" si="19"/>
        <v>129782</v>
      </c>
      <c r="AR49" s="177">
        <f t="shared" si="2"/>
        <v>129782</v>
      </c>
      <c r="AS49" s="177">
        <f t="shared" si="3"/>
        <v>0</v>
      </c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  <c r="BM49" s="60"/>
      <c r="BN49" s="60"/>
      <c r="BO49" s="60"/>
      <c r="BP49" s="60"/>
      <c r="BQ49" s="60"/>
      <c r="BR49" s="60"/>
      <c r="BS49" s="60"/>
      <c r="BT49" s="60"/>
      <c r="BU49" s="60"/>
      <c r="BV49" s="60"/>
      <c r="BW49" s="60"/>
      <c r="BX49" s="60"/>
      <c r="BY49" s="60"/>
      <c r="BZ49" s="60"/>
      <c r="CA49" s="60"/>
      <c r="CB49" s="60"/>
      <c r="CC49" s="60"/>
      <c r="CD49" s="60"/>
      <c r="CE49" s="60"/>
    </row>
    <row r="50" spans="1:83" s="73" customFormat="1">
      <c r="A50" s="228"/>
      <c r="B50" s="63">
        <v>6</v>
      </c>
      <c r="C50" s="65" t="s">
        <v>130</v>
      </c>
      <c r="D50" s="132" t="s">
        <v>130</v>
      </c>
      <c r="E50" s="82">
        <v>7772717606</v>
      </c>
      <c r="F50" s="82" t="s">
        <v>130</v>
      </c>
      <c r="G50" s="82" t="s">
        <v>1073</v>
      </c>
      <c r="H50" s="82" t="s">
        <v>1074</v>
      </c>
      <c r="I50" s="82" t="s">
        <v>132</v>
      </c>
      <c r="J50" s="82" t="s">
        <v>139</v>
      </c>
      <c r="K50" s="66" t="s">
        <v>39</v>
      </c>
      <c r="L50" s="63" t="s">
        <v>1016</v>
      </c>
      <c r="M50" s="64" t="s">
        <v>188</v>
      </c>
      <c r="N50" s="64" t="s">
        <v>1078</v>
      </c>
      <c r="O50" s="82"/>
      <c r="P50" s="69" t="s">
        <v>47</v>
      </c>
      <c r="Q50" s="64" t="s">
        <v>42</v>
      </c>
      <c r="R50" s="199"/>
      <c r="S50" s="83" t="s">
        <v>113</v>
      </c>
      <c r="T50" s="84" t="s">
        <v>113</v>
      </c>
      <c r="U50" s="111" t="s">
        <v>1084</v>
      </c>
      <c r="V50" s="109">
        <v>100</v>
      </c>
      <c r="W50" s="109">
        <v>0</v>
      </c>
      <c r="X50" s="109">
        <f t="shared" si="22"/>
        <v>100</v>
      </c>
      <c r="Y50" s="64"/>
      <c r="Z50" s="64"/>
      <c r="AA50" s="93">
        <v>44986</v>
      </c>
      <c r="AB50" s="71">
        <v>45291</v>
      </c>
      <c r="AC50" s="161"/>
      <c r="AD50" s="161"/>
      <c r="AE50" s="161">
        <v>19532</v>
      </c>
      <c r="AF50" s="161">
        <v>14523</v>
      </c>
      <c r="AG50" s="161">
        <v>4526</v>
      </c>
      <c r="AH50" s="161">
        <v>3569</v>
      </c>
      <c r="AI50" s="161">
        <v>2596</v>
      </c>
      <c r="AJ50" s="161">
        <v>3500</v>
      </c>
      <c r="AK50" s="161">
        <v>5483</v>
      </c>
      <c r="AL50" s="161">
        <v>16856</v>
      </c>
      <c r="AM50" s="161">
        <v>22365</v>
      </c>
      <c r="AN50" s="161">
        <v>26985</v>
      </c>
      <c r="AO50" s="161">
        <f t="shared" si="20"/>
        <v>119935</v>
      </c>
      <c r="AP50" s="153">
        <v>10</v>
      </c>
      <c r="AQ50" s="166">
        <f t="shared" si="19"/>
        <v>119935</v>
      </c>
      <c r="AR50" s="177">
        <f t="shared" si="2"/>
        <v>119935</v>
      </c>
      <c r="AS50" s="177">
        <f t="shared" si="3"/>
        <v>0</v>
      </c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  <c r="BM50" s="60"/>
      <c r="BN50" s="60"/>
      <c r="BO50" s="60"/>
      <c r="BP50" s="60"/>
      <c r="BQ50" s="60"/>
      <c r="BR50" s="60"/>
      <c r="BS50" s="60"/>
      <c r="BT50" s="60"/>
      <c r="BU50" s="60"/>
      <c r="BV50" s="60"/>
      <c r="BW50" s="60"/>
      <c r="BX50" s="60"/>
      <c r="BY50" s="60"/>
      <c r="BZ50" s="60"/>
      <c r="CA50" s="60"/>
      <c r="CB50" s="60"/>
      <c r="CC50" s="60"/>
      <c r="CD50" s="60"/>
      <c r="CE50" s="60"/>
    </row>
    <row r="51" spans="1:83" s="73" customFormat="1">
      <c r="A51" s="228"/>
      <c r="B51" s="63">
        <v>7</v>
      </c>
      <c r="C51" s="65" t="s">
        <v>130</v>
      </c>
      <c r="D51" s="132" t="s">
        <v>130</v>
      </c>
      <c r="E51" s="82">
        <v>7772717606</v>
      </c>
      <c r="F51" s="82" t="s">
        <v>130</v>
      </c>
      <c r="G51" s="82" t="s">
        <v>134</v>
      </c>
      <c r="H51" s="82" t="s">
        <v>140</v>
      </c>
      <c r="I51" s="82" t="s">
        <v>136</v>
      </c>
      <c r="J51" s="82" t="s">
        <v>133</v>
      </c>
      <c r="K51" s="66" t="s">
        <v>39</v>
      </c>
      <c r="L51" s="63" t="s">
        <v>410</v>
      </c>
      <c r="M51" s="64" t="s">
        <v>40</v>
      </c>
      <c r="N51" s="65" t="s">
        <v>411</v>
      </c>
      <c r="O51" s="82"/>
      <c r="P51" s="67" t="s">
        <v>44</v>
      </c>
      <c r="Q51" s="82" t="s">
        <v>42</v>
      </c>
      <c r="R51" s="199">
        <v>111</v>
      </c>
      <c r="S51" s="83" t="s">
        <v>914</v>
      </c>
      <c r="T51" s="84" t="s">
        <v>918</v>
      </c>
      <c r="U51" s="111" t="s">
        <v>389</v>
      </c>
      <c r="V51" s="109">
        <v>99.32</v>
      </c>
      <c r="W51" s="109">
        <v>0.68</v>
      </c>
      <c r="X51" s="109">
        <f t="shared" si="22"/>
        <v>100</v>
      </c>
      <c r="Y51" s="64"/>
      <c r="Z51" s="64"/>
      <c r="AA51" s="71">
        <v>44927</v>
      </c>
      <c r="AB51" s="71">
        <v>45291</v>
      </c>
      <c r="AC51" s="161">
        <v>60955</v>
      </c>
      <c r="AD51" s="161">
        <v>48562</v>
      </c>
      <c r="AE51" s="161">
        <v>48618</v>
      </c>
      <c r="AF51" s="161">
        <v>35803</v>
      </c>
      <c r="AG51" s="161">
        <v>17451</v>
      </c>
      <c r="AH51" s="161">
        <v>8652</v>
      </c>
      <c r="AI51" s="161">
        <v>9654</v>
      </c>
      <c r="AJ51" s="161">
        <v>9255</v>
      </c>
      <c r="AK51" s="161">
        <v>12863</v>
      </c>
      <c r="AL51" s="161">
        <v>34200</v>
      </c>
      <c r="AM51" s="161">
        <v>40443</v>
      </c>
      <c r="AN51" s="161">
        <v>45659</v>
      </c>
      <c r="AO51" s="161">
        <f t="shared" si="20"/>
        <v>372115</v>
      </c>
      <c r="AP51" s="161">
        <v>12</v>
      </c>
      <c r="AQ51" s="166">
        <f t="shared" si="19"/>
        <v>372115</v>
      </c>
      <c r="AR51" s="177">
        <f t="shared" si="2"/>
        <v>369585</v>
      </c>
      <c r="AS51" s="177">
        <f t="shared" si="3"/>
        <v>2530</v>
      </c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60"/>
      <c r="BS51" s="60"/>
      <c r="BT51" s="60"/>
      <c r="BU51" s="60"/>
      <c r="BV51" s="60"/>
      <c r="BW51" s="60"/>
      <c r="BX51" s="60"/>
      <c r="BY51" s="60"/>
      <c r="BZ51" s="60"/>
      <c r="CA51" s="60"/>
      <c r="CB51" s="60"/>
      <c r="CC51" s="60"/>
      <c r="CD51" s="60"/>
      <c r="CE51" s="60"/>
    </row>
    <row r="52" spans="1:83" s="73" customFormat="1">
      <c r="A52" s="228"/>
      <c r="B52" s="63">
        <v>8</v>
      </c>
      <c r="C52" s="65" t="s">
        <v>130</v>
      </c>
      <c r="D52" s="132" t="s">
        <v>130</v>
      </c>
      <c r="E52" s="82">
        <v>7772717606</v>
      </c>
      <c r="F52" s="82" t="s">
        <v>130</v>
      </c>
      <c r="G52" s="82" t="s">
        <v>141</v>
      </c>
      <c r="H52" s="82" t="s">
        <v>142</v>
      </c>
      <c r="I52" s="82" t="s">
        <v>136</v>
      </c>
      <c r="J52" s="82" t="s">
        <v>133</v>
      </c>
      <c r="K52" s="66" t="s">
        <v>39</v>
      </c>
      <c r="L52" s="63" t="s">
        <v>410</v>
      </c>
      <c r="M52" s="64" t="s">
        <v>40</v>
      </c>
      <c r="N52" s="65" t="s">
        <v>411</v>
      </c>
      <c r="O52" s="82"/>
      <c r="P52" s="69" t="s">
        <v>47</v>
      </c>
      <c r="Q52" s="82" t="s">
        <v>42</v>
      </c>
      <c r="R52" s="199"/>
      <c r="S52" s="83" t="s">
        <v>916</v>
      </c>
      <c r="T52" s="84" t="s">
        <v>917</v>
      </c>
      <c r="U52" s="111" t="s">
        <v>389</v>
      </c>
      <c r="V52" s="109">
        <v>100</v>
      </c>
      <c r="W52" s="109">
        <v>0</v>
      </c>
      <c r="X52" s="109">
        <f t="shared" si="22"/>
        <v>100</v>
      </c>
      <c r="Y52" s="64"/>
      <c r="Z52" s="64"/>
      <c r="AA52" s="71">
        <v>44927</v>
      </c>
      <c r="AB52" s="71">
        <v>45291</v>
      </c>
      <c r="AC52" s="161">
        <v>33520</v>
      </c>
      <c r="AD52" s="161">
        <v>26598</v>
      </c>
      <c r="AE52" s="161">
        <v>25661</v>
      </c>
      <c r="AF52" s="161">
        <v>19367</v>
      </c>
      <c r="AG52" s="161">
        <v>6928</v>
      </c>
      <c r="AH52" s="161">
        <v>0</v>
      </c>
      <c r="AI52" s="161">
        <v>0</v>
      </c>
      <c r="AJ52" s="161">
        <v>0</v>
      </c>
      <c r="AK52" s="161">
        <v>5083</v>
      </c>
      <c r="AL52" s="161">
        <v>19627</v>
      </c>
      <c r="AM52" s="161">
        <v>24601</v>
      </c>
      <c r="AN52" s="161">
        <v>34951</v>
      </c>
      <c r="AO52" s="161">
        <f t="shared" si="20"/>
        <v>196336</v>
      </c>
      <c r="AP52" s="161">
        <v>12</v>
      </c>
      <c r="AQ52" s="166">
        <f t="shared" si="19"/>
        <v>196336</v>
      </c>
      <c r="AR52" s="177">
        <f t="shared" si="2"/>
        <v>196336</v>
      </c>
      <c r="AS52" s="177">
        <f t="shared" si="3"/>
        <v>0</v>
      </c>
      <c r="AT52" s="60"/>
      <c r="AU52" s="60"/>
      <c r="AV52" s="60"/>
      <c r="AW52" s="60"/>
      <c r="AX52" s="60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60"/>
      <c r="BU52" s="60"/>
      <c r="BV52" s="60"/>
      <c r="BW52" s="60"/>
      <c r="BX52" s="60"/>
      <c r="BY52" s="60"/>
      <c r="BZ52" s="60"/>
      <c r="CA52" s="60"/>
      <c r="CB52" s="60"/>
      <c r="CC52" s="60"/>
      <c r="CD52" s="60"/>
      <c r="CE52" s="60"/>
    </row>
    <row r="53" spans="1:83" s="73" customFormat="1">
      <c r="A53" s="228"/>
      <c r="B53" s="63">
        <v>9</v>
      </c>
      <c r="C53" s="65" t="s">
        <v>130</v>
      </c>
      <c r="D53" s="132" t="s">
        <v>130</v>
      </c>
      <c r="E53" s="82">
        <v>7772717606</v>
      </c>
      <c r="F53" s="82" t="s">
        <v>130</v>
      </c>
      <c r="G53" s="82" t="s">
        <v>144</v>
      </c>
      <c r="H53" s="82" t="s">
        <v>145</v>
      </c>
      <c r="I53" s="82" t="s">
        <v>132</v>
      </c>
      <c r="J53" s="82" t="s">
        <v>146</v>
      </c>
      <c r="K53" s="66" t="s">
        <v>39</v>
      </c>
      <c r="L53" s="63" t="s">
        <v>410</v>
      </c>
      <c r="M53" s="64" t="s">
        <v>40</v>
      </c>
      <c r="N53" s="65" t="s">
        <v>411</v>
      </c>
      <c r="O53" s="86"/>
      <c r="P53" s="67" t="s">
        <v>41</v>
      </c>
      <c r="Q53" s="82" t="s">
        <v>42</v>
      </c>
      <c r="R53" s="199"/>
      <c r="S53" s="83" t="s">
        <v>904</v>
      </c>
      <c r="T53" s="84" t="s">
        <v>905</v>
      </c>
      <c r="U53" s="111" t="s">
        <v>389</v>
      </c>
      <c r="V53" s="109">
        <v>99.45</v>
      </c>
      <c r="W53" s="109">
        <v>0.55000000000000004</v>
      </c>
      <c r="X53" s="109">
        <f t="shared" si="22"/>
        <v>100</v>
      </c>
      <c r="Y53" s="64"/>
      <c r="Z53" s="64"/>
      <c r="AA53" s="71">
        <v>44927</v>
      </c>
      <c r="AB53" s="71">
        <v>45291</v>
      </c>
      <c r="AC53" s="161">
        <v>9426</v>
      </c>
      <c r="AD53" s="161"/>
      <c r="AE53" s="161">
        <v>7797</v>
      </c>
      <c r="AF53" s="161"/>
      <c r="AG53" s="161">
        <v>0</v>
      </c>
      <c r="AH53" s="161"/>
      <c r="AI53" s="161">
        <v>114</v>
      </c>
      <c r="AJ53" s="161"/>
      <c r="AK53" s="161">
        <v>985</v>
      </c>
      <c r="AL53" s="161"/>
      <c r="AM53" s="161">
        <v>1480</v>
      </c>
      <c r="AN53" s="161">
        <v>0</v>
      </c>
      <c r="AO53" s="161">
        <f t="shared" si="20"/>
        <v>19802</v>
      </c>
      <c r="AP53" s="161">
        <v>12</v>
      </c>
      <c r="AQ53" s="166">
        <f t="shared" si="19"/>
        <v>19802</v>
      </c>
      <c r="AR53" s="177">
        <f t="shared" si="2"/>
        <v>19693</v>
      </c>
      <c r="AS53" s="177">
        <f t="shared" si="3"/>
        <v>109</v>
      </c>
      <c r="AT53" s="60"/>
      <c r="AU53" s="60"/>
      <c r="AV53" s="60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60"/>
      <c r="BK53" s="60"/>
      <c r="BL53" s="60"/>
      <c r="BM53" s="60"/>
      <c r="BN53" s="60"/>
      <c r="BO53" s="60"/>
      <c r="BP53" s="60"/>
      <c r="BQ53" s="60"/>
      <c r="BR53" s="60"/>
      <c r="BS53" s="60"/>
      <c r="BT53" s="60"/>
      <c r="BU53" s="60"/>
      <c r="BV53" s="60"/>
      <c r="BW53" s="60"/>
      <c r="BX53" s="60"/>
      <c r="BY53" s="60"/>
      <c r="BZ53" s="60"/>
      <c r="CA53" s="60"/>
      <c r="CB53" s="60"/>
      <c r="CC53" s="60"/>
      <c r="CD53" s="60"/>
      <c r="CE53" s="60"/>
    </row>
    <row r="54" spans="1:83" s="73" customFormat="1">
      <c r="A54" s="228"/>
      <c r="B54" s="63">
        <v>10</v>
      </c>
      <c r="C54" s="65" t="s">
        <v>130</v>
      </c>
      <c r="D54" s="132" t="s">
        <v>130</v>
      </c>
      <c r="E54" s="82">
        <v>7772717606</v>
      </c>
      <c r="F54" s="82" t="s">
        <v>130</v>
      </c>
      <c r="G54" s="82" t="s">
        <v>147</v>
      </c>
      <c r="H54" s="82" t="s">
        <v>148</v>
      </c>
      <c r="I54" s="82" t="s">
        <v>132</v>
      </c>
      <c r="J54" s="82" t="s">
        <v>133</v>
      </c>
      <c r="K54" s="66" t="s">
        <v>39</v>
      </c>
      <c r="L54" s="63" t="s">
        <v>410</v>
      </c>
      <c r="M54" s="64" t="s">
        <v>40</v>
      </c>
      <c r="N54" s="65" t="s">
        <v>411</v>
      </c>
      <c r="O54" s="82"/>
      <c r="P54" s="67" t="s">
        <v>41</v>
      </c>
      <c r="Q54" s="82" t="s">
        <v>42</v>
      </c>
      <c r="R54" s="199"/>
      <c r="S54" s="83" t="s">
        <v>937</v>
      </c>
      <c r="T54" s="84" t="s">
        <v>938</v>
      </c>
      <c r="U54" s="111" t="s">
        <v>389</v>
      </c>
      <c r="V54" s="109">
        <v>100</v>
      </c>
      <c r="W54" s="109">
        <v>0</v>
      </c>
      <c r="X54" s="109">
        <f t="shared" si="22"/>
        <v>100</v>
      </c>
      <c r="Y54" s="64"/>
      <c r="Z54" s="64"/>
      <c r="AA54" s="71">
        <v>44927</v>
      </c>
      <c r="AB54" s="71">
        <v>45291</v>
      </c>
      <c r="AC54" s="161"/>
      <c r="AD54" s="161">
        <v>17494</v>
      </c>
      <c r="AE54" s="161"/>
      <c r="AF54" s="161">
        <v>14670</v>
      </c>
      <c r="AG54" s="161"/>
      <c r="AH54" s="161">
        <v>3256</v>
      </c>
      <c r="AI54" s="161"/>
      <c r="AJ54" s="161">
        <v>652</v>
      </c>
      <c r="AK54" s="161"/>
      <c r="AL54" s="161">
        <v>5797</v>
      </c>
      <c r="AM54" s="161"/>
      <c r="AN54" s="161">
        <v>12331</v>
      </c>
      <c r="AO54" s="161">
        <f t="shared" si="20"/>
        <v>54200</v>
      </c>
      <c r="AP54" s="161">
        <v>12</v>
      </c>
      <c r="AQ54" s="166">
        <f t="shared" si="19"/>
        <v>54200</v>
      </c>
      <c r="AR54" s="177">
        <f t="shared" si="2"/>
        <v>54200</v>
      </c>
      <c r="AS54" s="177">
        <f t="shared" si="3"/>
        <v>0</v>
      </c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  <c r="BM54" s="60"/>
      <c r="BN54" s="60"/>
      <c r="BO54" s="60"/>
      <c r="BP54" s="60"/>
      <c r="BQ54" s="60"/>
      <c r="BR54" s="60"/>
      <c r="BS54" s="60"/>
      <c r="BT54" s="60"/>
      <c r="BU54" s="60"/>
      <c r="BV54" s="60"/>
      <c r="BW54" s="60"/>
      <c r="BX54" s="60"/>
      <c r="BY54" s="60"/>
      <c r="BZ54" s="60"/>
      <c r="CA54" s="60"/>
      <c r="CB54" s="60"/>
      <c r="CC54" s="60"/>
      <c r="CD54" s="60"/>
      <c r="CE54" s="60"/>
    </row>
    <row r="55" spans="1:83" s="73" customFormat="1">
      <c r="A55" s="228"/>
      <c r="B55" s="63">
        <v>11</v>
      </c>
      <c r="C55" s="65" t="s">
        <v>130</v>
      </c>
      <c r="D55" s="132" t="s">
        <v>130</v>
      </c>
      <c r="E55" s="82">
        <v>7772717606</v>
      </c>
      <c r="F55" s="82" t="s">
        <v>130</v>
      </c>
      <c r="G55" s="82" t="s">
        <v>134</v>
      </c>
      <c r="H55" s="82" t="s">
        <v>149</v>
      </c>
      <c r="I55" s="82" t="s">
        <v>150</v>
      </c>
      <c r="J55" s="82" t="s">
        <v>952</v>
      </c>
      <c r="K55" s="66" t="s">
        <v>39</v>
      </c>
      <c r="L55" s="63" t="s">
        <v>410</v>
      </c>
      <c r="M55" s="64" t="s">
        <v>40</v>
      </c>
      <c r="N55" s="65" t="s">
        <v>411</v>
      </c>
      <c r="O55" s="82"/>
      <c r="P55" s="69" t="s">
        <v>41</v>
      </c>
      <c r="Q55" s="82" t="s">
        <v>42</v>
      </c>
      <c r="R55" s="199"/>
      <c r="S55" s="83" t="s">
        <v>943</v>
      </c>
      <c r="T55" s="84" t="s">
        <v>948</v>
      </c>
      <c r="U55" s="111" t="s">
        <v>389</v>
      </c>
      <c r="V55" s="109">
        <v>100</v>
      </c>
      <c r="W55" s="109">
        <v>0</v>
      </c>
      <c r="X55" s="109">
        <f t="shared" si="22"/>
        <v>100</v>
      </c>
      <c r="Y55" s="64"/>
      <c r="Z55" s="64"/>
      <c r="AA55" s="71">
        <v>44927</v>
      </c>
      <c r="AB55" s="71">
        <v>45291</v>
      </c>
      <c r="AC55" s="161"/>
      <c r="AD55" s="161">
        <v>53500</v>
      </c>
      <c r="AE55" s="161"/>
      <c r="AF55" s="161">
        <v>38497</v>
      </c>
      <c r="AG55" s="161">
        <v>2791</v>
      </c>
      <c r="AH55" s="161">
        <v>0</v>
      </c>
      <c r="AI55" s="161">
        <v>0</v>
      </c>
      <c r="AJ55" s="161">
        <v>0</v>
      </c>
      <c r="AK55" s="161"/>
      <c r="AL55" s="161">
        <v>6262</v>
      </c>
      <c r="AM55" s="161"/>
      <c r="AN55" s="161">
        <v>49853</v>
      </c>
      <c r="AO55" s="161">
        <f t="shared" si="20"/>
        <v>150903</v>
      </c>
      <c r="AP55" s="161">
        <v>12</v>
      </c>
      <c r="AQ55" s="166">
        <f t="shared" si="19"/>
        <v>150903</v>
      </c>
      <c r="AR55" s="177">
        <f t="shared" si="2"/>
        <v>150903</v>
      </c>
      <c r="AS55" s="177">
        <f t="shared" si="3"/>
        <v>0</v>
      </c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BR55" s="60"/>
      <c r="BS55" s="60"/>
      <c r="BT55" s="60"/>
      <c r="BU55" s="60"/>
      <c r="BV55" s="60"/>
      <c r="BW55" s="60"/>
      <c r="BX55" s="60"/>
      <c r="BY55" s="60"/>
      <c r="BZ55" s="60"/>
      <c r="CA55" s="60"/>
      <c r="CB55" s="60"/>
      <c r="CC55" s="60"/>
      <c r="CD55" s="60"/>
      <c r="CE55" s="60"/>
    </row>
    <row r="56" spans="1:83" s="73" customFormat="1">
      <c r="A56" s="228"/>
      <c r="B56" s="63">
        <v>12</v>
      </c>
      <c r="C56" s="65" t="s">
        <v>130</v>
      </c>
      <c r="D56" s="132" t="s">
        <v>130</v>
      </c>
      <c r="E56" s="82">
        <v>7772717606</v>
      </c>
      <c r="F56" s="82" t="s">
        <v>130</v>
      </c>
      <c r="G56" s="82" t="s">
        <v>144</v>
      </c>
      <c r="H56" s="82" t="s">
        <v>152</v>
      </c>
      <c r="I56" s="82" t="s">
        <v>132</v>
      </c>
      <c r="J56" s="82" t="s">
        <v>153</v>
      </c>
      <c r="K56" s="66" t="s">
        <v>39</v>
      </c>
      <c r="L56" s="63" t="s">
        <v>410</v>
      </c>
      <c r="M56" s="64" t="s">
        <v>40</v>
      </c>
      <c r="N56" s="65" t="s">
        <v>411</v>
      </c>
      <c r="O56" s="86"/>
      <c r="P56" s="67" t="s">
        <v>41</v>
      </c>
      <c r="Q56" s="82" t="s">
        <v>42</v>
      </c>
      <c r="R56" s="199"/>
      <c r="S56" s="83" t="s">
        <v>902</v>
      </c>
      <c r="T56" s="84" t="s">
        <v>903</v>
      </c>
      <c r="U56" s="111" t="s">
        <v>389</v>
      </c>
      <c r="V56" s="109">
        <v>100</v>
      </c>
      <c r="W56" s="109">
        <v>0</v>
      </c>
      <c r="X56" s="109">
        <f t="shared" si="22"/>
        <v>100</v>
      </c>
      <c r="Y56" s="64"/>
      <c r="Z56" s="64"/>
      <c r="AA56" s="71">
        <v>44927</v>
      </c>
      <c r="AB56" s="71">
        <v>45291</v>
      </c>
      <c r="AC56" s="161">
        <v>12452</v>
      </c>
      <c r="AD56" s="161">
        <v>0</v>
      </c>
      <c r="AE56" s="161">
        <v>10508</v>
      </c>
      <c r="AF56" s="161">
        <v>0</v>
      </c>
      <c r="AG56" s="161">
        <v>9056</v>
      </c>
      <c r="AH56" s="161"/>
      <c r="AI56" s="161">
        <v>2426</v>
      </c>
      <c r="AJ56" s="161"/>
      <c r="AK56" s="161">
        <v>1652</v>
      </c>
      <c r="AL56" s="161"/>
      <c r="AM56" s="161">
        <v>5679</v>
      </c>
      <c r="AN56" s="161"/>
      <c r="AO56" s="161">
        <f t="shared" si="20"/>
        <v>41773</v>
      </c>
      <c r="AP56" s="161">
        <v>12</v>
      </c>
      <c r="AQ56" s="166">
        <f t="shared" si="19"/>
        <v>41773</v>
      </c>
      <c r="AR56" s="177">
        <f t="shared" si="2"/>
        <v>41773</v>
      </c>
      <c r="AS56" s="177">
        <f t="shared" si="3"/>
        <v>0</v>
      </c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X56" s="60"/>
      <c r="BY56" s="60"/>
      <c r="BZ56" s="60"/>
      <c r="CA56" s="60"/>
      <c r="CB56" s="60"/>
      <c r="CC56" s="60"/>
      <c r="CD56" s="60"/>
      <c r="CE56" s="60"/>
    </row>
    <row r="57" spans="1:83" s="73" customFormat="1">
      <c r="A57" s="228"/>
      <c r="B57" s="63">
        <v>13</v>
      </c>
      <c r="C57" s="65" t="s">
        <v>130</v>
      </c>
      <c r="D57" s="132" t="s">
        <v>130</v>
      </c>
      <c r="E57" s="82">
        <v>7772717606</v>
      </c>
      <c r="F57" s="82" t="s">
        <v>130</v>
      </c>
      <c r="G57" s="82" t="s">
        <v>144</v>
      </c>
      <c r="H57" s="82" t="s">
        <v>154</v>
      </c>
      <c r="I57" s="82" t="s">
        <v>155</v>
      </c>
      <c r="J57" s="82" t="s">
        <v>156</v>
      </c>
      <c r="K57" s="66" t="s">
        <v>39</v>
      </c>
      <c r="L57" s="63" t="s">
        <v>410</v>
      </c>
      <c r="M57" s="64" t="s">
        <v>40</v>
      </c>
      <c r="N57" s="65" t="s">
        <v>411</v>
      </c>
      <c r="O57" s="86"/>
      <c r="P57" s="67" t="s">
        <v>41</v>
      </c>
      <c r="Q57" s="82" t="s">
        <v>42</v>
      </c>
      <c r="R57" s="199"/>
      <c r="S57" s="83" t="s">
        <v>935</v>
      </c>
      <c r="T57" s="84" t="s">
        <v>936</v>
      </c>
      <c r="U57" s="111" t="s">
        <v>389</v>
      </c>
      <c r="V57" s="109">
        <v>100</v>
      </c>
      <c r="W57" s="109">
        <v>0</v>
      </c>
      <c r="X57" s="109">
        <f t="shared" si="22"/>
        <v>100</v>
      </c>
      <c r="Y57" s="64"/>
      <c r="Z57" s="64"/>
      <c r="AA57" s="71">
        <v>44927</v>
      </c>
      <c r="AB57" s="71">
        <v>45291</v>
      </c>
      <c r="AC57" s="161"/>
      <c r="AD57" s="161">
        <v>12200</v>
      </c>
      <c r="AE57" s="161"/>
      <c r="AF57" s="161">
        <v>8150</v>
      </c>
      <c r="AG57" s="161"/>
      <c r="AH57" s="161">
        <v>0</v>
      </c>
      <c r="AI57" s="161"/>
      <c r="AJ57" s="161">
        <v>121</v>
      </c>
      <c r="AK57" s="161"/>
      <c r="AL57" s="161">
        <v>395</v>
      </c>
      <c r="AM57" s="161"/>
      <c r="AN57" s="161">
        <v>5629</v>
      </c>
      <c r="AO57" s="161">
        <f t="shared" si="20"/>
        <v>26495</v>
      </c>
      <c r="AP57" s="161">
        <v>12</v>
      </c>
      <c r="AQ57" s="166">
        <f t="shared" si="19"/>
        <v>26495</v>
      </c>
      <c r="AR57" s="177">
        <f t="shared" si="2"/>
        <v>26495</v>
      </c>
      <c r="AS57" s="177">
        <f t="shared" si="3"/>
        <v>0</v>
      </c>
      <c r="AT57" s="60"/>
      <c r="AU57" s="60"/>
      <c r="AV57" s="60"/>
      <c r="AW57" s="60"/>
      <c r="AX57" s="60"/>
      <c r="AY57" s="60"/>
      <c r="AZ57" s="60"/>
      <c r="BA57" s="60"/>
      <c r="BB57" s="60"/>
      <c r="BC57" s="60"/>
      <c r="BD57" s="60"/>
      <c r="BE57" s="60"/>
      <c r="BF57" s="60"/>
      <c r="BG57" s="60"/>
      <c r="BH57" s="60"/>
      <c r="BI57" s="60"/>
      <c r="BJ57" s="60"/>
      <c r="BK57" s="60"/>
      <c r="BL57" s="60"/>
      <c r="BM57" s="60"/>
      <c r="BN57" s="60"/>
      <c r="BO57" s="60"/>
      <c r="BP57" s="60"/>
      <c r="BQ57" s="60"/>
      <c r="BR57" s="60"/>
      <c r="BS57" s="60"/>
      <c r="BT57" s="60"/>
      <c r="BU57" s="60"/>
      <c r="BV57" s="60"/>
      <c r="BW57" s="60"/>
      <c r="BX57" s="60"/>
      <c r="BY57" s="60"/>
      <c r="BZ57" s="60"/>
      <c r="CA57" s="60"/>
      <c r="CB57" s="60"/>
      <c r="CC57" s="60"/>
      <c r="CD57" s="60"/>
      <c r="CE57" s="60"/>
    </row>
    <row r="58" spans="1:83" s="73" customFormat="1">
      <c r="A58" s="228"/>
      <c r="B58" s="63">
        <v>14</v>
      </c>
      <c r="C58" s="65" t="s">
        <v>130</v>
      </c>
      <c r="D58" s="132" t="s">
        <v>130</v>
      </c>
      <c r="E58" s="82">
        <v>7772717606</v>
      </c>
      <c r="F58" s="82" t="s">
        <v>130</v>
      </c>
      <c r="G58" s="82" t="s">
        <v>144</v>
      </c>
      <c r="H58" s="82" t="s">
        <v>157</v>
      </c>
      <c r="I58" s="82" t="s">
        <v>132</v>
      </c>
      <c r="J58" s="82" t="s">
        <v>158</v>
      </c>
      <c r="K58" s="66" t="s">
        <v>39</v>
      </c>
      <c r="L58" s="63" t="s">
        <v>410</v>
      </c>
      <c r="M58" s="64" t="s">
        <v>40</v>
      </c>
      <c r="N58" s="65" t="s">
        <v>411</v>
      </c>
      <c r="O58" s="86"/>
      <c r="P58" s="67" t="s">
        <v>41</v>
      </c>
      <c r="Q58" s="82" t="s">
        <v>42</v>
      </c>
      <c r="R58" s="199"/>
      <c r="S58" s="83" t="s">
        <v>944</v>
      </c>
      <c r="T58" s="84" t="s">
        <v>945</v>
      </c>
      <c r="U58" s="111" t="s">
        <v>389</v>
      </c>
      <c r="V58" s="109">
        <v>99.45</v>
      </c>
      <c r="W58" s="109">
        <v>0.55000000000000004</v>
      </c>
      <c r="X58" s="109">
        <f t="shared" si="22"/>
        <v>100</v>
      </c>
      <c r="Y58" s="64"/>
      <c r="Z58" s="64"/>
      <c r="AA58" s="71">
        <v>44927</v>
      </c>
      <c r="AB58" s="71">
        <v>45291</v>
      </c>
      <c r="AC58" s="161"/>
      <c r="AD58" s="161">
        <v>7609</v>
      </c>
      <c r="AE58" s="161"/>
      <c r="AF58" s="161">
        <v>4317</v>
      </c>
      <c r="AG58" s="161"/>
      <c r="AH58" s="161">
        <v>1659</v>
      </c>
      <c r="AI58" s="161"/>
      <c r="AJ58" s="161">
        <v>801</v>
      </c>
      <c r="AK58" s="161"/>
      <c r="AL58" s="161">
        <v>556</v>
      </c>
      <c r="AM58" s="161"/>
      <c r="AN58" s="161">
        <v>4419</v>
      </c>
      <c r="AO58" s="161">
        <f t="shared" si="20"/>
        <v>19361</v>
      </c>
      <c r="AP58" s="161">
        <v>12</v>
      </c>
      <c r="AQ58" s="166">
        <f t="shared" si="19"/>
        <v>19361</v>
      </c>
      <c r="AR58" s="177">
        <f t="shared" si="2"/>
        <v>19255</v>
      </c>
      <c r="AS58" s="177">
        <f t="shared" si="3"/>
        <v>106</v>
      </c>
      <c r="AT58" s="60"/>
      <c r="AU58" s="60"/>
      <c r="AV58" s="60"/>
      <c r="AW58" s="60"/>
      <c r="AX58" s="60"/>
      <c r="AY58" s="60"/>
      <c r="AZ58" s="60"/>
      <c r="BA58" s="60"/>
      <c r="BB58" s="60"/>
      <c r="BC58" s="60"/>
      <c r="BD58" s="60"/>
      <c r="BE58" s="60"/>
      <c r="BF58" s="60"/>
      <c r="BG58" s="60"/>
      <c r="BH58" s="60"/>
      <c r="BI58" s="60"/>
      <c r="BJ58" s="60"/>
      <c r="BK58" s="60"/>
      <c r="BL58" s="60"/>
      <c r="BM58" s="60"/>
      <c r="BN58" s="60"/>
      <c r="BO58" s="60"/>
      <c r="BP58" s="60"/>
      <c r="BQ58" s="60"/>
      <c r="BR58" s="60"/>
      <c r="BS58" s="60"/>
      <c r="BT58" s="60"/>
      <c r="BU58" s="60"/>
      <c r="BV58" s="60"/>
      <c r="BW58" s="60"/>
      <c r="BX58" s="60"/>
      <c r="BY58" s="60"/>
      <c r="BZ58" s="60"/>
      <c r="CA58" s="60"/>
      <c r="CB58" s="60"/>
      <c r="CC58" s="60"/>
      <c r="CD58" s="60"/>
      <c r="CE58" s="60"/>
    </row>
    <row r="59" spans="1:83" s="73" customFormat="1">
      <c r="A59" s="228"/>
      <c r="B59" s="63">
        <v>15</v>
      </c>
      <c r="C59" s="65" t="s">
        <v>130</v>
      </c>
      <c r="D59" s="132" t="s">
        <v>130</v>
      </c>
      <c r="E59" s="82">
        <v>7772717606</v>
      </c>
      <c r="F59" s="82" t="s">
        <v>130</v>
      </c>
      <c r="G59" s="82" t="s">
        <v>144</v>
      </c>
      <c r="H59" s="82" t="s">
        <v>159</v>
      </c>
      <c r="I59" s="82" t="s">
        <v>150</v>
      </c>
      <c r="J59" s="82" t="s">
        <v>160</v>
      </c>
      <c r="K59" s="66" t="s">
        <v>39</v>
      </c>
      <c r="L59" s="63" t="s">
        <v>410</v>
      </c>
      <c r="M59" s="64" t="s">
        <v>40</v>
      </c>
      <c r="N59" s="65" t="s">
        <v>411</v>
      </c>
      <c r="O59" s="86"/>
      <c r="P59" s="67" t="s">
        <v>41</v>
      </c>
      <c r="Q59" s="82" t="s">
        <v>42</v>
      </c>
      <c r="R59" s="199"/>
      <c r="S59" s="83" t="s">
        <v>926</v>
      </c>
      <c r="T59" s="84" t="s">
        <v>927</v>
      </c>
      <c r="U59" s="111" t="s">
        <v>389</v>
      </c>
      <c r="V59" s="109">
        <v>94.3</v>
      </c>
      <c r="W59" s="109">
        <v>5.7</v>
      </c>
      <c r="X59" s="109">
        <f t="shared" si="22"/>
        <v>100</v>
      </c>
      <c r="Y59" s="64"/>
      <c r="Z59" s="64"/>
      <c r="AA59" s="71">
        <v>44927</v>
      </c>
      <c r="AB59" s="71">
        <v>45291</v>
      </c>
      <c r="AC59" s="161"/>
      <c r="AD59" s="161">
        <v>28574</v>
      </c>
      <c r="AE59" s="161"/>
      <c r="AF59" s="161">
        <v>20051</v>
      </c>
      <c r="AG59" s="161"/>
      <c r="AH59" s="161">
        <v>5682</v>
      </c>
      <c r="AI59" s="161"/>
      <c r="AJ59" s="161">
        <v>185</v>
      </c>
      <c r="AK59" s="161"/>
      <c r="AL59" s="161">
        <v>2324</v>
      </c>
      <c r="AM59" s="161"/>
      <c r="AN59" s="161">
        <v>12883</v>
      </c>
      <c r="AO59" s="161">
        <f t="shared" si="20"/>
        <v>69699</v>
      </c>
      <c r="AP59" s="161">
        <v>12</v>
      </c>
      <c r="AQ59" s="166">
        <f t="shared" si="19"/>
        <v>69699</v>
      </c>
      <c r="AR59" s="177">
        <f t="shared" si="2"/>
        <v>65726</v>
      </c>
      <c r="AS59" s="177">
        <f t="shared" si="3"/>
        <v>3973</v>
      </c>
      <c r="AT59" s="60"/>
      <c r="AU59" s="60"/>
      <c r="AV59" s="60"/>
      <c r="AW59" s="60"/>
      <c r="AX59" s="60"/>
      <c r="AY59" s="60"/>
      <c r="AZ59" s="60"/>
      <c r="BA59" s="60"/>
      <c r="BB59" s="60"/>
      <c r="BC59" s="60"/>
      <c r="BD59" s="60"/>
      <c r="BE59" s="60"/>
      <c r="BF59" s="60"/>
      <c r="BG59" s="60"/>
      <c r="BH59" s="60"/>
      <c r="BI59" s="60"/>
      <c r="BJ59" s="60"/>
      <c r="BK59" s="60"/>
      <c r="BL59" s="60"/>
      <c r="BM59" s="60"/>
      <c r="BN59" s="60"/>
      <c r="BO59" s="60"/>
      <c r="BP59" s="60"/>
      <c r="BQ59" s="60"/>
      <c r="BR59" s="60"/>
      <c r="BS59" s="60"/>
      <c r="BT59" s="60"/>
      <c r="BU59" s="60"/>
      <c r="BV59" s="60"/>
      <c r="BW59" s="60"/>
      <c r="BX59" s="60"/>
      <c r="BY59" s="60"/>
      <c r="BZ59" s="60"/>
      <c r="CA59" s="60"/>
      <c r="CB59" s="60"/>
      <c r="CC59" s="60"/>
      <c r="CD59" s="60"/>
      <c r="CE59" s="60"/>
    </row>
    <row r="60" spans="1:83" s="73" customFormat="1">
      <c r="A60" s="228"/>
      <c r="B60" s="63">
        <v>16</v>
      </c>
      <c r="C60" s="65" t="s">
        <v>130</v>
      </c>
      <c r="D60" s="132" t="s">
        <v>130</v>
      </c>
      <c r="E60" s="82">
        <v>7772717606</v>
      </c>
      <c r="F60" s="82" t="s">
        <v>130</v>
      </c>
      <c r="G60" s="82" t="s">
        <v>144</v>
      </c>
      <c r="H60" s="82" t="s">
        <v>161</v>
      </c>
      <c r="I60" s="82" t="s">
        <v>132</v>
      </c>
      <c r="J60" s="82" t="s">
        <v>162</v>
      </c>
      <c r="K60" s="66" t="s">
        <v>39</v>
      </c>
      <c r="L60" s="63" t="s">
        <v>410</v>
      </c>
      <c r="M60" s="64" t="s">
        <v>40</v>
      </c>
      <c r="N60" s="65" t="s">
        <v>411</v>
      </c>
      <c r="O60" s="86"/>
      <c r="P60" s="67" t="s">
        <v>41</v>
      </c>
      <c r="Q60" s="82" t="s">
        <v>42</v>
      </c>
      <c r="R60" s="199"/>
      <c r="S60" s="83" t="s">
        <v>928</v>
      </c>
      <c r="T60" s="84" t="s">
        <v>929</v>
      </c>
      <c r="U60" s="111" t="s">
        <v>389</v>
      </c>
      <c r="V60" s="109">
        <v>96.44</v>
      </c>
      <c r="W60" s="109">
        <v>3.56</v>
      </c>
      <c r="X60" s="109">
        <f t="shared" si="22"/>
        <v>100</v>
      </c>
      <c r="Y60" s="64"/>
      <c r="Z60" s="64"/>
      <c r="AA60" s="71">
        <v>44927</v>
      </c>
      <c r="AB60" s="71">
        <v>45291</v>
      </c>
      <c r="AC60" s="161"/>
      <c r="AD60" s="161">
        <v>35502</v>
      </c>
      <c r="AE60" s="161"/>
      <c r="AF60" s="161">
        <v>26064</v>
      </c>
      <c r="AG60" s="161"/>
      <c r="AH60" s="161">
        <v>1652</v>
      </c>
      <c r="AI60" s="161"/>
      <c r="AJ60" s="161">
        <v>1017</v>
      </c>
      <c r="AK60" s="161"/>
      <c r="AL60" s="161">
        <v>801</v>
      </c>
      <c r="AM60" s="161"/>
      <c r="AN60" s="161">
        <v>24940</v>
      </c>
      <c r="AO60" s="161">
        <f t="shared" si="20"/>
        <v>89976</v>
      </c>
      <c r="AP60" s="161">
        <v>12</v>
      </c>
      <c r="AQ60" s="166">
        <f t="shared" si="19"/>
        <v>89976</v>
      </c>
      <c r="AR60" s="177">
        <f t="shared" si="2"/>
        <v>86773</v>
      </c>
      <c r="AS60" s="177">
        <f t="shared" si="3"/>
        <v>3203</v>
      </c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60"/>
      <c r="BS60" s="60"/>
      <c r="BT60" s="60"/>
      <c r="BU60" s="60"/>
      <c r="BV60" s="60"/>
      <c r="BW60" s="60"/>
      <c r="BX60" s="60"/>
      <c r="BY60" s="60"/>
      <c r="BZ60" s="60"/>
      <c r="CA60" s="60"/>
      <c r="CB60" s="60"/>
      <c r="CC60" s="60"/>
      <c r="CD60" s="60"/>
      <c r="CE60" s="60"/>
    </row>
    <row r="61" spans="1:83" s="73" customFormat="1">
      <c r="A61" s="228"/>
      <c r="B61" s="63">
        <v>17</v>
      </c>
      <c r="C61" s="65" t="s">
        <v>130</v>
      </c>
      <c r="D61" s="132" t="s">
        <v>130</v>
      </c>
      <c r="E61" s="82">
        <v>7772717606</v>
      </c>
      <c r="F61" s="82" t="s">
        <v>130</v>
      </c>
      <c r="G61" s="82" t="s">
        <v>144</v>
      </c>
      <c r="H61" s="82" t="s">
        <v>163</v>
      </c>
      <c r="I61" s="82" t="s">
        <v>150</v>
      </c>
      <c r="J61" s="82" t="s">
        <v>164</v>
      </c>
      <c r="K61" s="66" t="s">
        <v>39</v>
      </c>
      <c r="L61" s="63" t="s">
        <v>410</v>
      </c>
      <c r="M61" s="64" t="s">
        <v>40</v>
      </c>
      <c r="N61" s="65" t="s">
        <v>411</v>
      </c>
      <c r="O61" s="86"/>
      <c r="P61" s="67" t="s">
        <v>41</v>
      </c>
      <c r="Q61" s="82" t="s">
        <v>42</v>
      </c>
      <c r="R61" s="199"/>
      <c r="S61" s="83" t="s">
        <v>912</v>
      </c>
      <c r="T61" s="84" t="s">
        <v>913</v>
      </c>
      <c r="U61" s="111" t="s">
        <v>389</v>
      </c>
      <c r="V61" s="109">
        <v>94.25</v>
      </c>
      <c r="W61" s="109">
        <v>5.75</v>
      </c>
      <c r="X61" s="109">
        <f t="shared" si="22"/>
        <v>100</v>
      </c>
      <c r="Y61" s="64"/>
      <c r="Z61" s="64"/>
      <c r="AA61" s="71">
        <v>44927</v>
      </c>
      <c r="AB61" s="71">
        <v>45291</v>
      </c>
      <c r="AC61" s="161">
        <v>27130</v>
      </c>
      <c r="AD61" s="161"/>
      <c r="AE61" s="161">
        <v>31498</v>
      </c>
      <c r="AF61" s="161"/>
      <c r="AG61" s="161">
        <v>21432</v>
      </c>
      <c r="AH61" s="161"/>
      <c r="AI61" s="161">
        <v>1658</v>
      </c>
      <c r="AJ61" s="161"/>
      <c r="AK61" s="161">
        <v>8422</v>
      </c>
      <c r="AL61" s="161"/>
      <c r="AM61" s="161">
        <v>5449</v>
      </c>
      <c r="AN61" s="161"/>
      <c r="AO61" s="161">
        <f t="shared" si="20"/>
        <v>95589</v>
      </c>
      <c r="AP61" s="161">
        <v>12</v>
      </c>
      <c r="AQ61" s="166">
        <f t="shared" si="19"/>
        <v>95589</v>
      </c>
      <c r="AR61" s="177">
        <f t="shared" si="2"/>
        <v>90093</v>
      </c>
      <c r="AS61" s="177">
        <f t="shared" si="3"/>
        <v>5496</v>
      </c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  <c r="BM61" s="60"/>
      <c r="BN61" s="60"/>
      <c r="BO61" s="60"/>
      <c r="BP61" s="60"/>
      <c r="BQ61" s="60"/>
      <c r="BR61" s="60"/>
      <c r="BS61" s="60"/>
      <c r="BT61" s="60"/>
      <c r="BU61" s="60"/>
      <c r="BV61" s="60"/>
      <c r="BW61" s="60"/>
      <c r="BX61" s="60"/>
      <c r="BY61" s="60"/>
      <c r="BZ61" s="60"/>
      <c r="CA61" s="60"/>
      <c r="CB61" s="60"/>
      <c r="CC61" s="60"/>
      <c r="CD61" s="60"/>
      <c r="CE61" s="60"/>
    </row>
    <row r="62" spans="1:83" s="73" customFormat="1">
      <c r="A62" s="228"/>
      <c r="B62" s="63">
        <v>18</v>
      </c>
      <c r="C62" s="65" t="s">
        <v>130</v>
      </c>
      <c r="D62" s="132" t="s">
        <v>130</v>
      </c>
      <c r="E62" s="82">
        <v>7772717606</v>
      </c>
      <c r="F62" s="82" t="s">
        <v>130</v>
      </c>
      <c r="G62" s="82" t="s">
        <v>144</v>
      </c>
      <c r="H62" s="82" t="s">
        <v>165</v>
      </c>
      <c r="I62" s="82" t="s">
        <v>150</v>
      </c>
      <c r="J62" s="82" t="s">
        <v>151</v>
      </c>
      <c r="K62" s="66" t="s">
        <v>39</v>
      </c>
      <c r="L62" s="63" t="s">
        <v>410</v>
      </c>
      <c r="M62" s="64" t="s">
        <v>40</v>
      </c>
      <c r="N62" s="65" t="s">
        <v>411</v>
      </c>
      <c r="O62" s="86"/>
      <c r="P62" s="67" t="s">
        <v>41</v>
      </c>
      <c r="Q62" s="82" t="s">
        <v>42</v>
      </c>
      <c r="R62" s="199"/>
      <c r="S62" s="83" t="s">
        <v>946</v>
      </c>
      <c r="T62" s="84" t="s">
        <v>947</v>
      </c>
      <c r="U62" s="111" t="s">
        <v>389</v>
      </c>
      <c r="V62" s="109">
        <v>95.89</v>
      </c>
      <c r="W62" s="109">
        <v>4.1100000000000003</v>
      </c>
      <c r="X62" s="109">
        <f t="shared" si="22"/>
        <v>100</v>
      </c>
      <c r="Y62" s="64"/>
      <c r="Z62" s="64"/>
      <c r="AA62" s="71">
        <v>44927</v>
      </c>
      <c r="AB62" s="71">
        <v>45291</v>
      </c>
      <c r="AC62" s="161"/>
      <c r="AD62" s="161">
        <v>16255</v>
      </c>
      <c r="AE62" s="161">
        <v>6974</v>
      </c>
      <c r="AF62" s="161">
        <v>10639</v>
      </c>
      <c r="AG62" s="161">
        <v>0</v>
      </c>
      <c r="AH62" s="161">
        <v>262</v>
      </c>
      <c r="AI62" s="161"/>
      <c r="AJ62" s="161">
        <v>456</v>
      </c>
      <c r="AK62" s="161"/>
      <c r="AL62" s="161">
        <v>1630</v>
      </c>
      <c r="AM62" s="161"/>
      <c r="AN62" s="161">
        <v>13817</v>
      </c>
      <c r="AO62" s="161">
        <f t="shared" si="20"/>
        <v>50033</v>
      </c>
      <c r="AP62" s="161">
        <v>12</v>
      </c>
      <c r="AQ62" s="166">
        <f t="shared" si="19"/>
        <v>50033</v>
      </c>
      <c r="AR62" s="177">
        <f t="shared" si="2"/>
        <v>47977</v>
      </c>
      <c r="AS62" s="177">
        <f t="shared" si="3"/>
        <v>2056</v>
      </c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  <c r="BM62" s="60"/>
      <c r="BN62" s="60"/>
      <c r="BO62" s="60"/>
      <c r="BP62" s="60"/>
      <c r="BQ62" s="60"/>
      <c r="BR62" s="60"/>
      <c r="BS62" s="60"/>
      <c r="BT62" s="60"/>
      <c r="BU62" s="60"/>
      <c r="BV62" s="60"/>
      <c r="BW62" s="60"/>
      <c r="BX62" s="60"/>
      <c r="BY62" s="60"/>
      <c r="BZ62" s="60"/>
      <c r="CA62" s="60"/>
      <c r="CB62" s="60"/>
      <c r="CC62" s="60"/>
      <c r="CD62" s="60"/>
      <c r="CE62" s="60"/>
    </row>
    <row r="63" spans="1:83" s="73" customFormat="1">
      <c r="A63" s="228"/>
      <c r="B63" s="63">
        <v>19</v>
      </c>
      <c r="C63" s="65" t="s">
        <v>130</v>
      </c>
      <c r="D63" s="132" t="s">
        <v>130</v>
      </c>
      <c r="E63" s="82">
        <v>7772717606</v>
      </c>
      <c r="F63" s="82" t="s">
        <v>130</v>
      </c>
      <c r="G63" s="82" t="s">
        <v>144</v>
      </c>
      <c r="H63" s="82" t="s">
        <v>166</v>
      </c>
      <c r="I63" s="82" t="s">
        <v>132</v>
      </c>
      <c r="J63" s="82" t="s">
        <v>167</v>
      </c>
      <c r="K63" s="66" t="s">
        <v>39</v>
      </c>
      <c r="L63" s="63" t="s">
        <v>410</v>
      </c>
      <c r="M63" s="64" t="s">
        <v>40</v>
      </c>
      <c r="N63" s="65" t="s">
        <v>411</v>
      </c>
      <c r="O63" s="86"/>
      <c r="P63" s="67" t="s">
        <v>89</v>
      </c>
      <c r="Q63" s="82" t="s">
        <v>42</v>
      </c>
      <c r="R63" s="199"/>
      <c r="S63" s="83" t="s">
        <v>953</v>
      </c>
      <c r="T63" s="84" t="s">
        <v>954</v>
      </c>
      <c r="U63" s="111" t="s">
        <v>389</v>
      </c>
      <c r="V63" s="109">
        <v>98.91</v>
      </c>
      <c r="W63" s="109">
        <v>1.0900000000000001</v>
      </c>
      <c r="X63" s="109">
        <f t="shared" si="22"/>
        <v>100</v>
      </c>
      <c r="Y63" s="64"/>
      <c r="Z63" s="64"/>
      <c r="AA63" s="71">
        <v>44927</v>
      </c>
      <c r="AB63" s="71">
        <v>45291</v>
      </c>
      <c r="AC63" s="161">
        <v>3523</v>
      </c>
      <c r="AD63" s="242">
        <v>15985</v>
      </c>
      <c r="AE63" s="243"/>
      <c r="AF63" s="243"/>
      <c r="AG63" s="243"/>
      <c r="AH63" s="244"/>
      <c r="AI63" s="161">
        <v>152</v>
      </c>
      <c r="AJ63" s="161">
        <v>562</v>
      </c>
      <c r="AK63" s="161">
        <v>1568</v>
      </c>
      <c r="AL63" s="161">
        <v>1986</v>
      </c>
      <c r="AM63" s="161">
        <v>2985</v>
      </c>
      <c r="AN63" s="161">
        <v>6594</v>
      </c>
      <c r="AO63" s="161">
        <f t="shared" si="20"/>
        <v>33355</v>
      </c>
      <c r="AP63" s="161">
        <v>12</v>
      </c>
      <c r="AQ63" s="166">
        <f t="shared" si="19"/>
        <v>33355</v>
      </c>
      <c r="AR63" s="177">
        <f t="shared" si="2"/>
        <v>32991</v>
      </c>
      <c r="AS63" s="177">
        <f t="shared" si="3"/>
        <v>364</v>
      </c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0"/>
      <c r="BT63" s="60"/>
      <c r="BU63" s="60"/>
      <c r="BV63" s="60"/>
      <c r="BW63" s="60"/>
      <c r="BX63" s="60"/>
      <c r="BY63" s="60"/>
      <c r="BZ63" s="60"/>
      <c r="CA63" s="60"/>
      <c r="CB63" s="60"/>
      <c r="CC63" s="60"/>
      <c r="CD63" s="60"/>
      <c r="CE63" s="60"/>
    </row>
    <row r="64" spans="1:83" s="73" customFormat="1">
      <c r="A64" s="228"/>
      <c r="B64" s="63">
        <v>20</v>
      </c>
      <c r="C64" s="65" t="s">
        <v>130</v>
      </c>
      <c r="D64" s="132" t="s">
        <v>130</v>
      </c>
      <c r="E64" s="82">
        <v>7772717606</v>
      </c>
      <c r="F64" s="82" t="s">
        <v>130</v>
      </c>
      <c r="G64" s="82" t="s">
        <v>168</v>
      </c>
      <c r="H64" s="82" t="s">
        <v>169</v>
      </c>
      <c r="I64" s="82" t="s">
        <v>136</v>
      </c>
      <c r="J64" s="82" t="s">
        <v>139</v>
      </c>
      <c r="K64" s="66" t="s">
        <v>39</v>
      </c>
      <c r="L64" s="63" t="s">
        <v>410</v>
      </c>
      <c r="M64" s="64" t="s">
        <v>40</v>
      </c>
      <c r="N64" s="65" t="s">
        <v>411</v>
      </c>
      <c r="O64" s="86"/>
      <c r="P64" s="67" t="s">
        <v>41</v>
      </c>
      <c r="Q64" s="82" t="s">
        <v>42</v>
      </c>
      <c r="R64" s="199"/>
      <c r="S64" s="83" t="s">
        <v>900</v>
      </c>
      <c r="T64" s="84" t="s">
        <v>901</v>
      </c>
      <c r="U64" s="111" t="s">
        <v>389</v>
      </c>
      <c r="V64" s="109">
        <v>96.44</v>
      </c>
      <c r="W64" s="109">
        <v>3.56</v>
      </c>
      <c r="X64" s="109">
        <f t="shared" si="22"/>
        <v>100</v>
      </c>
      <c r="Y64" s="64"/>
      <c r="Z64" s="64"/>
      <c r="AA64" s="71">
        <v>44927</v>
      </c>
      <c r="AB64" s="71">
        <v>45291</v>
      </c>
      <c r="AC64" s="161">
        <v>13010</v>
      </c>
      <c r="AD64" s="161"/>
      <c r="AE64" s="161">
        <v>14886</v>
      </c>
      <c r="AF64" s="161"/>
      <c r="AG64" s="161">
        <v>5459</v>
      </c>
      <c r="AH64" s="161"/>
      <c r="AI64" s="161">
        <v>523</v>
      </c>
      <c r="AJ64" s="161"/>
      <c r="AK64" s="161">
        <v>1051</v>
      </c>
      <c r="AL64" s="161"/>
      <c r="AM64" s="161">
        <v>2288</v>
      </c>
      <c r="AN64" s="161"/>
      <c r="AO64" s="161">
        <f t="shared" si="20"/>
        <v>37217</v>
      </c>
      <c r="AP64" s="161">
        <v>12</v>
      </c>
      <c r="AQ64" s="166">
        <f t="shared" si="19"/>
        <v>37217</v>
      </c>
      <c r="AR64" s="177">
        <f t="shared" si="2"/>
        <v>35892</v>
      </c>
      <c r="AS64" s="177">
        <f t="shared" si="3"/>
        <v>1325</v>
      </c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  <c r="BM64" s="60"/>
      <c r="BN64" s="60"/>
      <c r="BO64" s="60"/>
      <c r="BP64" s="60"/>
      <c r="BQ64" s="60"/>
      <c r="BR64" s="60"/>
      <c r="BS64" s="60"/>
      <c r="BT64" s="60"/>
      <c r="BU64" s="60"/>
      <c r="BV64" s="60"/>
      <c r="BW64" s="60"/>
      <c r="BX64" s="60"/>
      <c r="BY64" s="60"/>
      <c r="BZ64" s="60"/>
      <c r="CA64" s="60"/>
      <c r="CB64" s="60"/>
      <c r="CC64" s="60"/>
      <c r="CD64" s="60"/>
      <c r="CE64" s="60"/>
    </row>
    <row r="65" spans="1:83" s="73" customFormat="1">
      <c r="A65" s="228"/>
      <c r="B65" s="63">
        <v>21</v>
      </c>
      <c r="C65" s="65" t="s">
        <v>130</v>
      </c>
      <c r="D65" s="132" t="s">
        <v>130</v>
      </c>
      <c r="E65" s="82">
        <v>7772717606</v>
      </c>
      <c r="F65" s="82" t="s">
        <v>130</v>
      </c>
      <c r="G65" s="82" t="s">
        <v>168</v>
      </c>
      <c r="H65" s="82" t="s">
        <v>170</v>
      </c>
      <c r="I65" s="82" t="s">
        <v>132</v>
      </c>
      <c r="J65" s="82" t="s">
        <v>171</v>
      </c>
      <c r="K65" s="66" t="s">
        <v>39</v>
      </c>
      <c r="L65" s="63" t="s">
        <v>410</v>
      </c>
      <c r="M65" s="64" t="s">
        <v>40</v>
      </c>
      <c r="N65" s="65" t="s">
        <v>411</v>
      </c>
      <c r="O65" s="86"/>
      <c r="P65" s="67" t="s">
        <v>41</v>
      </c>
      <c r="Q65" s="82" t="s">
        <v>42</v>
      </c>
      <c r="R65" s="199"/>
      <c r="S65" s="83" t="s">
        <v>933</v>
      </c>
      <c r="T65" s="84" t="s">
        <v>934</v>
      </c>
      <c r="U65" s="111" t="s">
        <v>389</v>
      </c>
      <c r="V65" s="109">
        <v>95.34</v>
      </c>
      <c r="W65" s="109">
        <v>4.66</v>
      </c>
      <c r="X65" s="109">
        <f t="shared" si="22"/>
        <v>100</v>
      </c>
      <c r="Y65" s="64"/>
      <c r="Z65" s="64"/>
      <c r="AA65" s="71">
        <v>44927</v>
      </c>
      <c r="AB65" s="71">
        <v>45291</v>
      </c>
      <c r="AC65" s="161"/>
      <c r="AD65" s="161">
        <v>16192</v>
      </c>
      <c r="AE65" s="161"/>
      <c r="AF65" s="161">
        <v>11287</v>
      </c>
      <c r="AG65" s="161"/>
      <c r="AH65" s="161">
        <v>6145</v>
      </c>
      <c r="AI65" s="161"/>
      <c r="AJ65" s="161">
        <v>611</v>
      </c>
      <c r="AK65" s="161"/>
      <c r="AL65" s="161">
        <v>1426</v>
      </c>
      <c r="AM65" s="161"/>
      <c r="AN65" s="161">
        <v>12608</v>
      </c>
      <c r="AO65" s="161">
        <f t="shared" si="20"/>
        <v>48269</v>
      </c>
      <c r="AP65" s="161">
        <v>12</v>
      </c>
      <c r="AQ65" s="166">
        <f t="shared" si="19"/>
        <v>48269</v>
      </c>
      <c r="AR65" s="177">
        <f t="shared" si="2"/>
        <v>46020</v>
      </c>
      <c r="AS65" s="177">
        <f t="shared" si="3"/>
        <v>2249</v>
      </c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  <c r="BM65" s="60"/>
      <c r="BN65" s="60"/>
      <c r="BO65" s="60"/>
      <c r="BP65" s="60"/>
      <c r="BQ65" s="60"/>
      <c r="BR65" s="60"/>
      <c r="BS65" s="60"/>
      <c r="BT65" s="60"/>
      <c r="BU65" s="60"/>
      <c r="BV65" s="60"/>
      <c r="BW65" s="60"/>
      <c r="BX65" s="60"/>
      <c r="BY65" s="60"/>
      <c r="BZ65" s="60"/>
      <c r="CA65" s="60"/>
      <c r="CB65" s="60"/>
      <c r="CC65" s="60"/>
      <c r="CD65" s="60"/>
      <c r="CE65" s="60"/>
    </row>
    <row r="66" spans="1:83" s="73" customFormat="1">
      <c r="A66" s="228"/>
      <c r="B66" s="63">
        <v>22</v>
      </c>
      <c r="C66" s="65" t="s">
        <v>130</v>
      </c>
      <c r="D66" s="132" t="s">
        <v>130</v>
      </c>
      <c r="E66" s="82">
        <v>7772717606</v>
      </c>
      <c r="F66" s="82" t="s">
        <v>130</v>
      </c>
      <c r="G66" s="82" t="s">
        <v>168</v>
      </c>
      <c r="H66" s="82" t="s">
        <v>172</v>
      </c>
      <c r="I66" s="82" t="s">
        <v>132</v>
      </c>
      <c r="J66" s="82" t="s">
        <v>173</v>
      </c>
      <c r="K66" s="66" t="s">
        <v>39</v>
      </c>
      <c r="L66" s="63" t="s">
        <v>410</v>
      </c>
      <c r="M66" s="64" t="s">
        <v>40</v>
      </c>
      <c r="N66" s="65" t="s">
        <v>411</v>
      </c>
      <c r="O66" s="86"/>
      <c r="P66" s="67" t="s">
        <v>41</v>
      </c>
      <c r="Q66" s="82" t="s">
        <v>42</v>
      </c>
      <c r="R66" s="199"/>
      <c r="S66" s="83" t="s">
        <v>910</v>
      </c>
      <c r="T66" s="84" t="s">
        <v>911</v>
      </c>
      <c r="U66" s="111" t="s">
        <v>389</v>
      </c>
      <c r="V66" s="109">
        <v>98.63</v>
      </c>
      <c r="W66" s="109">
        <v>1.37</v>
      </c>
      <c r="X66" s="109">
        <f t="shared" si="22"/>
        <v>100</v>
      </c>
      <c r="Y66" s="64"/>
      <c r="Z66" s="64"/>
      <c r="AA66" s="71">
        <v>44927</v>
      </c>
      <c r="AB66" s="71">
        <v>45291</v>
      </c>
      <c r="AC66" s="161">
        <v>5130</v>
      </c>
      <c r="AD66" s="161"/>
      <c r="AE66" s="161">
        <v>7705</v>
      </c>
      <c r="AF66" s="161"/>
      <c r="AG66" s="161">
        <v>6193</v>
      </c>
      <c r="AH66" s="161"/>
      <c r="AI66" s="161">
        <v>2698</v>
      </c>
      <c r="AJ66" s="161"/>
      <c r="AK66" s="161">
        <v>501</v>
      </c>
      <c r="AL66" s="161"/>
      <c r="AM66" s="161">
        <v>2074</v>
      </c>
      <c r="AN66" s="161"/>
      <c r="AO66" s="161">
        <f t="shared" si="20"/>
        <v>24301</v>
      </c>
      <c r="AP66" s="161">
        <v>12</v>
      </c>
      <c r="AQ66" s="166">
        <f t="shared" si="19"/>
        <v>24301</v>
      </c>
      <c r="AR66" s="177">
        <f t="shared" si="2"/>
        <v>23968</v>
      </c>
      <c r="AS66" s="177">
        <f t="shared" si="3"/>
        <v>333</v>
      </c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  <c r="BM66" s="60"/>
      <c r="BN66" s="60"/>
      <c r="BO66" s="60"/>
      <c r="BP66" s="60"/>
      <c r="BQ66" s="60"/>
      <c r="BR66" s="60"/>
      <c r="BS66" s="60"/>
      <c r="BT66" s="60"/>
      <c r="BU66" s="60"/>
      <c r="BV66" s="60"/>
      <c r="BW66" s="60"/>
      <c r="BX66" s="60"/>
      <c r="BY66" s="60"/>
      <c r="BZ66" s="60"/>
      <c r="CA66" s="60"/>
      <c r="CB66" s="60"/>
      <c r="CC66" s="60"/>
      <c r="CD66" s="60"/>
      <c r="CE66" s="60"/>
    </row>
    <row r="67" spans="1:83" s="73" customFormat="1">
      <c r="A67" s="228"/>
      <c r="B67" s="63">
        <v>23</v>
      </c>
      <c r="C67" s="65" t="s">
        <v>130</v>
      </c>
      <c r="D67" s="132" t="s">
        <v>130</v>
      </c>
      <c r="E67" s="82">
        <v>7772717606</v>
      </c>
      <c r="F67" s="82" t="s">
        <v>130</v>
      </c>
      <c r="G67" s="82" t="s">
        <v>144</v>
      </c>
      <c r="H67" s="82" t="s">
        <v>311</v>
      </c>
      <c r="I67" s="82" t="s">
        <v>132</v>
      </c>
      <c r="J67" s="82" t="s">
        <v>174</v>
      </c>
      <c r="K67" s="66" t="s">
        <v>39</v>
      </c>
      <c r="L67" s="63" t="s">
        <v>410</v>
      </c>
      <c r="M67" s="64" t="s">
        <v>40</v>
      </c>
      <c r="N67" s="65" t="s">
        <v>411</v>
      </c>
      <c r="O67" s="86"/>
      <c r="P67" s="67" t="s">
        <v>41</v>
      </c>
      <c r="Q67" s="82" t="s">
        <v>42</v>
      </c>
      <c r="R67" s="199"/>
      <c r="S67" s="85" t="s">
        <v>906</v>
      </c>
      <c r="T67" s="84" t="s">
        <v>907</v>
      </c>
      <c r="U67" s="111" t="s">
        <v>389</v>
      </c>
      <c r="V67" s="109">
        <v>98.63</v>
      </c>
      <c r="W67" s="109">
        <v>1.37</v>
      </c>
      <c r="X67" s="109">
        <f t="shared" si="22"/>
        <v>100</v>
      </c>
      <c r="Y67" s="64"/>
      <c r="Z67" s="64"/>
      <c r="AA67" s="71">
        <v>44927</v>
      </c>
      <c r="AB67" s="71">
        <v>45291</v>
      </c>
      <c r="AC67" s="161">
        <v>12161</v>
      </c>
      <c r="AD67" s="161"/>
      <c r="AE67" s="161">
        <v>10255</v>
      </c>
      <c r="AF67" s="161"/>
      <c r="AG67" s="161">
        <v>7408</v>
      </c>
      <c r="AH67" s="161"/>
      <c r="AI67" s="161">
        <v>2456</v>
      </c>
      <c r="AJ67" s="161"/>
      <c r="AK67" s="161">
        <v>15</v>
      </c>
      <c r="AL67" s="161"/>
      <c r="AM67" s="161">
        <v>6182</v>
      </c>
      <c r="AN67" s="161"/>
      <c r="AO67" s="161">
        <f t="shared" si="20"/>
        <v>38477</v>
      </c>
      <c r="AP67" s="161">
        <v>12</v>
      </c>
      <c r="AQ67" s="166">
        <f t="shared" si="19"/>
        <v>38477</v>
      </c>
      <c r="AR67" s="177">
        <f t="shared" si="2"/>
        <v>37950</v>
      </c>
      <c r="AS67" s="177">
        <f t="shared" si="3"/>
        <v>527</v>
      </c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  <c r="BM67" s="60"/>
      <c r="BN67" s="60"/>
      <c r="BO67" s="60"/>
      <c r="BP67" s="60"/>
      <c r="BQ67" s="60"/>
      <c r="BR67" s="60"/>
      <c r="BS67" s="60"/>
      <c r="BT67" s="60"/>
      <c r="BU67" s="60"/>
      <c r="BV67" s="60"/>
      <c r="BW67" s="60"/>
      <c r="BX67" s="60"/>
      <c r="BY67" s="60"/>
      <c r="BZ67" s="60"/>
      <c r="CA67" s="60"/>
      <c r="CB67" s="60"/>
      <c r="CC67" s="60"/>
      <c r="CD67" s="60"/>
      <c r="CE67" s="60"/>
    </row>
    <row r="68" spans="1:83" s="73" customFormat="1">
      <c r="A68" s="228"/>
      <c r="B68" s="63">
        <v>24</v>
      </c>
      <c r="C68" s="65" t="s">
        <v>130</v>
      </c>
      <c r="D68" s="132" t="s">
        <v>130</v>
      </c>
      <c r="E68" s="82">
        <v>7772717606</v>
      </c>
      <c r="F68" s="82" t="s">
        <v>130</v>
      </c>
      <c r="G68" s="82" t="s">
        <v>144</v>
      </c>
      <c r="H68" s="82" t="s">
        <v>175</v>
      </c>
      <c r="I68" s="82" t="s">
        <v>132</v>
      </c>
      <c r="J68" s="82" t="s">
        <v>176</v>
      </c>
      <c r="K68" s="66" t="s">
        <v>39</v>
      </c>
      <c r="L68" s="63" t="s">
        <v>410</v>
      </c>
      <c r="M68" s="64" t="s">
        <v>40</v>
      </c>
      <c r="N68" s="65" t="s">
        <v>411</v>
      </c>
      <c r="O68" s="86"/>
      <c r="P68" s="67" t="s">
        <v>41</v>
      </c>
      <c r="Q68" s="82" t="s">
        <v>42</v>
      </c>
      <c r="R68" s="199"/>
      <c r="S68" s="83" t="s">
        <v>908</v>
      </c>
      <c r="T68" s="84" t="s">
        <v>909</v>
      </c>
      <c r="U68" s="111" t="s">
        <v>389</v>
      </c>
      <c r="V68" s="109">
        <v>98.36</v>
      </c>
      <c r="W68" s="109">
        <v>1.64</v>
      </c>
      <c r="X68" s="109">
        <f t="shared" si="22"/>
        <v>100</v>
      </c>
      <c r="Y68" s="64"/>
      <c r="Z68" s="64"/>
      <c r="AA68" s="71">
        <v>44927</v>
      </c>
      <c r="AB68" s="71">
        <v>45291</v>
      </c>
      <c r="AC68" s="161">
        <v>7285</v>
      </c>
      <c r="AD68" s="161">
        <v>6789</v>
      </c>
      <c r="AE68" s="161">
        <v>2263</v>
      </c>
      <c r="AF68" s="161"/>
      <c r="AG68" s="161">
        <v>3577</v>
      </c>
      <c r="AH68" s="161"/>
      <c r="AI68" s="161">
        <v>595</v>
      </c>
      <c r="AJ68" s="161"/>
      <c r="AK68" s="161">
        <v>1713</v>
      </c>
      <c r="AL68" s="161"/>
      <c r="AM68" s="161">
        <v>4451</v>
      </c>
      <c r="AN68" s="161"/>
      <c r="AO68" s="161">
        <f t="shared" si="20"/>
        <v>26673</v>
      </c>
      <c r="AP68" s="161">
        <v>12</v>
      </c>
      <c r="AQ68" s="166">
        <f t="shared" si="19"/>
        <v>26673</v>
      </c>
      <c r="AR68" s="177">
        <f t="shared" ref="AR68:AR131" si="23">ROUND((AQ68*V68)/100,0)</f>
        <v>26236</v>
      </c>
      <c r="AS68" s="177">
        <f t="shared" ref="AS68:AS131" si="24">ROUND((AQ68*W68)/100,0)</f>
        <v>437</v>
      </c>
      <c r="AT68" s="60"/>
      <c r="AU68" s="60"/>
      <c r="AV68" s="60"/>
      <c r="AW68" s="60"/>
      <c r="AX68" s="60"/>
      <c r="AY68" s="60"/>
      <c r="AZ68" s="60"/>
      <c r="BA68" s="60"/>
      <c r="BB68" s="60"/>
      <c r="BC68" s="60"/>
      <c r="BD68" s="60"/>
      <c r="BE68" s="60"/>
      <c r="BF68" s="60"/>
      <c r="BG68" s="60"/>
      <c r="BH68" s="60"/>
      <c r="BI68" s="60"/>
      <c r="BJ68" s="60"/>
      <c r="BK68" s="60"/>
      <c r="BL68" s="60"/>
      <c r="BM68" s="60"/>
      <c r="BN68" s="60"/>
      <c r="BO68" s="60"/>
      <c r="BP68" s="60"/>
      <c r="BQ68" s="60"/>
      <c r="BR68" s="60"/>
      <c r="BS68" s="60"/>
      <c r="BT68" s="60"/>
      <c r="BU68" s="60"/>
      <c r="BV68" s="60"/>
      <c r="BW68" s="60"/>
      <c r="BX68" s="60"/>
      <c r="BY68" s="60"/>
      <c r="BZ68" s="60"/>
      <c r="CA68" s="60"/>
      <c r="CB68" s="60"/>
      <c r="CC68" s="60"/>
      <c r="CD68" s="60"/>
      <c r="CE68" s="60"/>
    </row>
    <row r="69" spans="1:83" s="73" customFormat="1">
      <c r="A69" s="228"/>
      <c r="B69" s="63">
        <v>25</v>
      </c>
      <c r="C69" s="65" t="s">
        <v>130</v>
      </c>
      <c r="D69" s="132" t="s">
        <v>130</v>
      </c>
      <c r="E69" s="82">
        <v>7772717606</v>
      </c>
      <c r="F69" s="82" t="s">
        <v>130</v>
      </c>
      <c r="G69" s="82" t="s">
        <v>177</v>
      </c>
      <c r="H69" s="82" t="s">
        <v>178</v>
      </c>
      <c r="I69" s="82" t="s">
        <v>132</v>
      </c>
      <c r="J69" s="82" t="s">
        <v>133</v>
      </c>
      <c r="K69" s="66" t="s">
        <v>39</v>
      </c>
      <c r="L69" s="63" t="s">
        <v>410</v>
      </c>
      <c r="M69" s="64" t="s">
        <v>40</v>
      </c>
      <c r="N69" s="65" t="s">
        <v>411</v>
      </c>
      <c r="O69" s="86"/>
      <c r="P69" s="69" t="s">
        <v>47</v>
      </c>
      <c r="Q69" s="82" t="s">
        <v>42</v>
      </c>
      <c r="R69" s="199"/>
      <c r="S69" s="82" t="s">
        <v>924</v>
      </c>
      <c r="T69" s="84" t="s">
        <v>925</v>
      </c>
      <c r="U69" s="111" t="s">
        <v>389</v>
      </c>
      <c r="V69" s="109">
        <v>97.26</v>
      </c>
      <c r="W69" s="109">
        <v>2.74</v>
      </c>
      <c r="X69" s="109">
        <f t="shared" si="22"/>
        <v>100</v>
      </c>
      <c r="Y69" s="64"/>
      <c r="Z69" s="64"/>
      <c r="AA69" s="71">
        <v>44927</v>
      </c>
      <c r="AB69" s="71">
        <v>45291</v>
      </c>
      <c r="AC69" s="161"/>
      <c r="AD69" s="161">
        <v>35684</v>
      </c>
      <c r="AE69" s="161"/>
      <c r="AF69" s="161">
        <v>25162</v>
      </c>
      <c r="AG69" s="161"/>
      <c r="AH69" s="161">
        <v>852</v>
      </c>
      <c r="AI69" s="161">
        <v>652</v>
      </c>
      <c r="AJ69" s="161">
        <v>1120</v>
      </c>
      <c r="AK69" s="161"/>
      <c r="AL69" s="161">
        <v>7989</v>
      </c>
      <c r="AM69" s="161"/>
      <c r="AN69" s="161">
        <v>36722</v>
      </c>
      <c r="AO69" s="161">
        <f t="shared" si="20"/>
        <v>108181</v>
      </c>
      <c r="AP69" s="161">
        <v>12</v>
      </c>
      <c r="AQ69" s="166">
        <f t="shared" si="19"/>
        <v>108181</v>
      </c>
      <c r="AR69" s="177">
        <f t="shared" si="23"/>
        <v>105217</v>
      </c>
      <c r="AS69" s="177">
        <f t="shared" si="24"/>
        <v>2964</v>
      </c>
      <c r="AT69" s="60"/>
      <c r="AU69" s="60"/>
      <c r="AV69" s="60"/>
      <c r="AW69" s="60"/>
      <c r="AX69" s="60"/>
      <c r="AY69" s="60"/>
      <c r="AZ69" s="60"/>
      <c r="BA69" s="60"/>
      <c r="BB69" s="60"/>
      <c r="BC69" s="60"/>
      <c r="BD69" s="60"/>
      <c r="BE69" s="60"/>
      <c r="BF69" s="60"/>
      <c r="BG69" s="60"/>
      <c r="BH69" s="60"/>
      <c r="BI69" s="60"/>
      <c r="BJ69" s="60"/>
      <c r="BK69" s="60"/>
      <c r="BL69" s="60"/>
      <c r="BM69" s="60"/>
      <c r="BN69" s="60"/>
      <c r="BO69" s="60"/>
      <c r="BP69" s="60"/>
      <c r="BQ69" s="60"/>
      <c r="BR69" s="60"/>
      <c r="BS69" s="60"/>
      <c r="BT69" s="60"/>
      <c r="BU69" s="60"/>
      <c r="BV69" s="60"/>
      <c r="BW69" s="60"/>
      <c r="BX69" s="60"/>
      <c r="BY69" s="60"/>
      <c r="BZ69" s="60"/>
      <c r="CA69" s="60"/>
      <c r="CB69" s="60"/>
      <c r="CC69" s="60"/>
      <c r="CD69" s="60"/>
      <c r="CE69" s="60"/>
    </row>
    <row r="70" spans="1:83" s="73" customFormat="1">
      <c r="A70" s="228"/>
      <c r="B70" s="63">
        <v>26</v>
      </c>
      <c r="C70" s="65" t="s">
        <v>130</v>
      </c>
      <c r="D70" s="132" t="s">
        <v>130</v>
      </c>
      <c r="E70" s="82">
        <v>7772717606</v>
      </c>
      <c r="F70" s="82" t="s">
        <v>130</v>
      </c>
      <c r="G70" s="82" t="s">
        <v>979</v>
      </c>
      <c r="H70" s="82" t="s">
        <v>949</v>
      </c>
      <c r="I70" s="82"/>
      <c r="J70" s="82" t="s">
        <v>899</v>
      </c>
      <c r="K70" s="66" t="s">
        <v>39</v>
      </c>
      <c r="L70" s="63" t="s">
        <v>410</v>
      </c>
      <c r="M70" s="64" t="s">
        <v>40</v>
      </c>
      <c r="N70" s="65" t="s">
        <v>411</v>
      </c>
      <c r="O70" s="82"/>
      <c r="P70" s="69" t="s">
        <v>41</v>
      </c>
      <c r="Q70" s="82" t="s">
        <v>42</v>
      </c>
      <c r="R70" s="199"/>
      <c r="S70" s="83" t="s">
        <v>950</v>
      </c>
      <c r="T70" s="84" t="s">
        <v>951</v>
      </c>
      <c r="U70" s="111" t="s">
        <v>389</v>
      </c>
      <c r="V70" s="109">
        <v>99.45</v>
      </c>
      <c r="W70" s="109">
        <v>0.55000000000000004</v>
      </c>
      <c r="X70" s="109">
        <f t="shared" ref="X70" si="25">SUM(V70:W70)</f>
        <v>100</v>
      </c>
      <c r="Y70" s="64"/>
      <c r="Z70" s="64"/>
      <c r="AA70" s="71">
        <v>44927</v>
      </c>
      <c r="AB70" s="71">
        <v>45291</v>
      </c>
      <c r="AC70" s="161"/>
      <c r="AD70" s="161">
        <v>6888</v>
      </c>
      <c r="AE70" s="161"/>
      <c r="AF70" s="161"/>
      <c r="AG70" s="161">
        <v>1747</v>
      </c>
      <c r="AH70" s="161"/>
      <c r="AI70" s="161"/>
      <c r="AJ70" s="161">
        <v>1021</v>
      </c>
      <c r="AK70" s="161"/>
      <c r="AL70" s="161">
        <v>5682</v>
      </c>
      <c r="AM70" s="161"/>
      <c r="AN70" s="161">
        <v>7554</v>
      </c>
      <c r="AO70" s="161">
        <f t="shared" si="20"/>
        <v>22892</v>
      </c>
      <c r="AP70" s="161">
        <v>12</v>
      </c>
      <c r="AQ70" s="166">
        <f t="shared" si="19"/>
        <v>22892</v>
      </c>
      <c r="AR70" s="177">
        <f t="shared" si="23"/>
        <v>22766</v>
      </c>
      <c r="AS70" s="177">
        <f t="shared" si="24"/>
        <v>126</v>
      </c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60"/>
      <c r="BZ70" s="60"/>
      <c r="CA70" s="60"/>
      <c r="CB70" s="60"/>
      <c r="CC70" s="60"/>
      <c r="CD70" s="60"/>
      <c r="CE70" s="60"/>
    </row>
    <row r="71" spans="1:83" s="73" customFormat="1">
      <c r="A71" s="228"/>
      <c r="B71" s="63">
        <v>27</v>
      </c>
      <c r="C71" s="65" t="s">
        <v>130</v>
      </c>
      <c r="D71" s="130" t="s">
        <v>179</v>
      </c>
      <c r="E71" s="82">
        <v>7772717606</v>
      </c>
      <c r="F71" s="64" t="s">
        <v>179</v>
      </c>
      <c r="G71" s="82" t="s">
        <v>180</v>
      </c>
      <c r="H71" s="82" t="s">
        <v>181</v>
      </c>
      <c r="I71" s="82" t="s">
        <v>132</v>
      </c>
      <c r="J71" s="82" t="s">
        <v>133</v>
      </c>
      <c r="K71" s="66" t="s">
        <v>39</v>
      </c>
      <c r="L71" s="63" t="s">
        <v>410</v>
      </c>
      <c r="M71" s="64" t="s">
        <v>40</v>
      </c>
      <c r="N71" s="65" t="s">
        <v>411</v>
      </c>
      <c r="O71" s="82"/>
      <c r="P71" s="67" t="s">
        <v>41</v>
      </c>
      <c r="Q71" s="82" t="s">
        <v>42</v>
      </c>
      <c r="R71" s="199"/>
      <c r="S71" s="83" t="s">
        <v>991</v>
      </c>
      <c r="T71" s="84" t="s">
        <v>992</v>
      </c>
      <c r="U71" s="111" t="s">
        <v>389</v>
      </c>
      <c r="V71" s="109">
        <v>100</v>
      </c>
      <c r="W71" s="109">
        <v>0</v>
      </c>
      <c r="X71" s="109">
        <f t="shared" ref="X71:X86" si="26">SUM(V71:W71)</f>
        <v>100</v>
      </c>
      <c r="Y71" s="64"/>
      <c r="Z71" s="64"/>
      <c r="AA71" s="71">
        <v>44927</v>
      </c>
      <c r="AB71" s="71">
        <v>45291</v>
      </c>
      <c r="AC71" s="161">
        <v>28931</v>
      </c>
      <c r="AD71" s="161"/>
      <c r="AE71" s="161">
        <v>44510</v>
      </c>
      <c r="AF71" s="161"/>
      <c r="AG71" s="161">
        <v>19306</v>
      </c>
      <c r="AH71" s="161"/>
      <c r="AI71" s="161">
        <v>2776</v>
      </c>
      <c r="AJ71" s="161"/>
      <c r="AK71" s="161">
        <v>3150</v>
      </c>
      <c r="AL71" s="161"/>
      <c r="AM71" s="161">
        <v>19077</v>
      </c>
      <c r="AN71" s="161">
        <v>15626</v>
      </c>
      <c r="AO71" s="161">
        <f t="shared" si="20"/>
        <v>133376</v>
      </c>
      <c r="AP71" s="161">
        <v>12</v>
      </c>
      <c r="AQ71" s="166">
        <f t="shared" si="19"/>
        <v>133376</v>
      </c>
      <c r="AR71" s="177">
        <f t="shared" si="23"/>
        <v>133376</v>
      </c>
      <c r="AS71" s="177">
        <f t="shared" si="24"/>
        <v>0</v>
      </c>
      <c r="AT71" s="60"/>
      <c r="AU71" s="60"/>
      <c r="AV71" s="60"/>
      <c r="AW71" s="60"/>
      <c r="AX71" s="60"/>
      <c r="AY71" s="60"/>
      <c r="AZ71" s="60"/>
      <c r="BA71" s="60"/>
      <c r="BB71" s="60"/>
      <c r="BC71" s="60"/>
      <c r="BD71" s="60"/>
      <c r="BE71" s="60"/>
      <c r="BF71" s="60"/>
      <c r="BG71" s="60"/>
      <c r="BH71" s="60"/>
      <c r="BI71" s="60"/>
      <c r="BJ71" s="60"/>
      <c r="BK71" s="60"/>
      <c r="BL71" s="60"/>
      <c r="BM71" s="60"/>
      <c r="BN71" s="60"/>
      <c r="BO71" s="60"/>
      <c r="BP71" s="60"/>
      <c r="BQ71" s="60"/>
      <c r="BR71" s="60"/>
      <c r="BS71" s="60"/>
      <c r="BT71" s="60"/>
      <c r="BU71" s="60"/>
      <c r="BV71" s="60"/>
      <c r="BW71" s="60"/>
      <c r="BX71" s="60"/>
      <c r="BY71" s="60"/>
      <c r="BZ71" s="60"/>
      <c r="CA71" s="60"/>
      <c r="CB71" s="60"/>
      <c r="CC71" s="60"/>
      <c r="CD71" s="60"/>
      <c r="CE71" s="60"/>
    </row>
    <row r="72" spans="1:83" s="73" customFormat="1">
      <c r="A72" s="228"/>
      <c r="B72" s="63">
        <v>28</v>
      </c>
      <c r="C72" s="65" t="s">
        <v>130</v>
      </c>
      <c r="D72" s="130" t="s">
        <v>179</v>
      </c>
      <c r="E72" s="82">
        <v>7772717606</v>
      </c>
      <c r="F72" s="64" t="s">
        <v>179</v>
      </c>
      <c r="G72" s="82" t="s">
        <v>180</v>
      </c>
      <c r="H72" s="82" t="s">
        <v>181</v>
      </c>
      <c r="I72" s="82" t="s">
        <v>132</v>
      </c>
      <c r="J72" s="82" t="s">
        <v>133</v>
      </c>
      <c r="K72" s="66" t="s">
        <v>39</v>
      </c>
      <c r="L72" s="63" t="s">
        <v>410</v>
      </c>
      <c r="M72" s="64" t="s">
        <v>40</v>
      </c>
      <c r="N72" s="65" t="s">
        <v>411</v>
      </c>
      <c r="O72" s="82"/>
      <c r="P72" s="67" t="s">
        <v>44</v>
      </c>
      <c r="Q72" s="82" t="s">
        <v>12</v>
      </c>
      <c r="R72" s="199">
        <v>111</v>
      </c>
      <c r="S72" s="83" t="s">
        <v>993</v>
      </c>
      <c r="T72" s="84" t="s">
        <v>990</v>
      </c>
      <c r="U72" s="111" t="s">
        <v>389</v>
      </c>
      <c r="V72" s="109">
        <v>100</v>
      </c>
      <c r="W72" s="109">
        <v>0</v>
      </c>
      <c r="X72" s="109">
        <f t="shared" si="26"/>
        <v>100</v>
      </c>
      <c r="Y72" s="64"/>
      <c r="Z72" s="64"/>
      <c r="AA72" s="71">
        <v>44927</v>
      </c>
      <c r="AB72" s="71">
        <v>45291</v>
      </c>
      <c r="AC72" s="161">
        <v>64936</v>
      </c>
      <c r="AD72" s="161">
        <v>58875</v>
      </c>
      <c r="AE72" s="161">
        <v>48975</v>
      </c>
      <c r="AF72" s="161">
        <v>37140</v>
      </c>
      <c r="AG72" s="161">
        <v>21310</v>
      </c>
      <c r="AH72" s="161">
        <v>5445</v>
      </c>
      <c r="AI72" s="161">
        <v>2500</v>
      </c>
      <c r="AJ72" s="161">
        <v>3010</v>
      </c>
      <c r="AK72" s="161">
        <v>7845</v>
      </c>
      <c r="AL72" s="161">
        <v>27606</v>
      </c>
      <c r="AM72" s="161">
        <v>38218</v>
      </c>
      <c r="AN72" s="161">
        <v>59700</v>
      </c>
      <c r="AO72" s="161">
        <f t="shared" si="20"/>
        <v>375560</v>
      </c>
      <c r="AP72" s="161">
        <v>12</v>
      </c>
      <c r="AQ72" s="166">
        <f t="shared" si="19"/>
        <v>375560</v>
      </c>
      <c r="AR72" s="177">
        <f t="shared" si="23"/>
        <v>375560</v>
      </c>
      <c r="AS72" s="177">
        <f t="shared" si="24"/>
        <v>0</v>
      </c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  <c r="BM72" s="60"/>
      <c r="BN72" s="60"/>
      <c r="BO72" s="60"/>
      <c r="BP72" s="60"/>
      <c r="BQ72" s="60"/>
      <c r="BR72" s="60"/>
      <c r="BS72" s="60"/>
      <c r="BT72" s="60"/>
      <c r="BU72" s="60"/>
      <c r="BV72" s="60"/>
      <c r="BW72" s="60"/>
      <c r="BX72" s="60"/>
      <c r="BY72" s="60"/>
      <c r="BZ72" s="60"/>
      <c r="CA72" s="60"/>
      <c r="CB72" s="60"/>
      <c r="CC72" s="60"/>
      <c r="CD72" s="60"/>
      <c r="CE72" s="60"/>
    </row>
    <row r="73" spans="1:83" s="73" customFormat="1">
      <c r="A73" s="228"/>
      <c r="B73" s="63">
        <v>29</v>
      </c>
      <c r="C73" s="65" t="s">
        <v>130</v>
      </c>
      <c r="D73" s="133" t="s">
        <v>182</v>
      </c>
      <c r="E73" s="82">
        <v>7772717606</v>
      </c>
      <c r="F73" s="88" t="s">
        <v>182</v>
      </c>
      <c r="G73" s="82" t="s">
        <v>180</v>
      </c>
      <c r="H73" s="82" t="s">
        <v>183</v>
      </c>
      <c r="I73" s="82" t="s">
        <v>132</v>
      </c>
      <c r="J73" s="82" t="s">
        <v>133</v>
      </c>
      <c r="K73" s="66" t="s">
        <v>39</v>
      </c>
      <c r="L73" s="63" t="s">
        <v>410</v>
      </c>
      <c r="M73" s="64" t="s">
        <v>40</v>
      </c>
      <c r="N73" s="65" t="s">
        <v>411</v>
      </c>
      <c r="O73" s="86"/>
      <c r="P73" s="69" t="s">
        <v>47</v>
      </c>
      <c r="Q73" s="82" t="s">
        <v>12</v>
      </c>
      <c r="R73" s="199"/>
      <c r="S73" s="83" t="s">
        <v>869</v>
      </c>
      <c r="T73" s="84" t="s">
        <v>870</v>
      </c>
      <c r="U73" s="111" t="s">
        <v>389</v>
      </c>
      <c r="V73" s="109">
        <v>100</v>
      </c>
      <c r="W73" s="109">
        <v>0</v>
      </c>
      <c r="X73" s="109">
        <f t="shared" si="26"/>
        <v>100</v>
      </c>
      <c r="Y73" s="64"/>
      <c r="Z73" s="64"/>
      <c r="AA73" s="71">
        <v>44927</v>
      </c>
      <c r="AB73" s="71">
        <v>45291</v>
      </c>
      <c r="AC73" s="161">
        <v>39892</v>
      </c>
      <c r="AD73" s="161">
        <v>27580</v>
      </c>
      <c r="AE73" s="161">
        <v>23531</v>
      </c>
      <c r="AF73" s="161">
        <v>16930</v>
      </c>
      <c r="AG73" s="161">
        <v>9526</v>
      </c>
      <c r="AH73" s="161">
        <v>3190</v>
      </c>
      <c r="AI73" s="161">
        <v>2703</v>
      </c>
      <c r="AJ73" s="161">
        <v>2461</v>
      </c>
      <c r="AK73" s="161">
        <v>4432</v>
      </c>
      <c r="AL73" s="161">
        <v>15572</v>
      </c>
      <c r="AM73" s="161">
        <v>23654</v>
      </c>
      <c r="AN73" s="161">
        <v>44377</v>
      </c>
      <c r="AO73" s="161">
        <f t="shared" si="20"/>
        <v>213848</v>
      </c>
      <c r="AP73" s="161">
        <v>12</v>
      </c>
      <c r="AQ73" s="166">
        <f t="shared" si="19"/>
        <v>213848</v>
      </c>
      <c r="AR73" s="177">
        <f t="shared" si="23"/>
        <v>213848</v>
      </c>
      <c r="AS73" s="177">
        <f t="shared" si="24"/>
        <v>0</v>
      </c>
      <c r="AT73" s="60"/>
      <c r="AU73" s="60"/>
      <c r="AV73" s="60"/>
      <c r="AW73" s="60"/>
      <c r="AX73" s="60"/>
      <c r="AY73" s="60"/>
      <c r="AZ73" s="60"/>
      <c r="BA73" s="60"/>
      <c r="BB73" s="60"/>
      <c r="BC73" s="60"/>
      <c r="BD73" s="60"/>
      <c r="BE73" s="60"/>
      <c r="BF73" s="60"/>
      <c r="BG73" s="60"/>
      <c r="BH73" s="60"/>
      <c r="BI73" s="60"/>
      <c r="BJ73" s="60"/>
      <c r="BK73" s="60"/>
      <c r="BL73" s="60"/>
      <c r="BM73" s="60"/>
      <c r="BN73" s="60"/>
      <c r="BO73" s="60"/>
      <c r="BP73" s="60"/>
      <c r="BQ73" s="60"/>
      <c r="BR73" s="60"/>
      <c r="BS73" s="60"/>
      <c r="BT73" s="60"/>
      <c r="BU73" s="60"/>
      <c r="BV73" s="60"/>
      <c r="BW73" s="60"/>
      <c r="BX73" s="60"/>
      <c r="BY73" s="60"/>
      <c r="BZ73" s="60"/>
      <c r="CA73" s="60"/>
      <c r="CB73" s="60"/>
      <c r="CC73" s="60"/>
      <c r="CD73" s="60"/>
      <c r="CE73" s="60"/>
    </row>
    <row r="74" spans="1:83" s="73" customFormat="1">
      <c r="A74" s="228"/>
      <c r="B74" s="63">
        <v>30</v>
      </c>
      <c r="C74" s="65" t="s">
        <v>130</v>
      </c>
      <c r="D74" s="133" t="s">
        <v>182</v>
      </c>
      <c r="E74" s="82">
        <v>7772717606</v>
      </c>
      <c r="F74" s="88" t="s">
        <v>182</v>
      </c>
      <c r="G74" s="82" t="s">
        <v>180</v>
      </c>
      <c r="H74" s="82" t="s">
        <v>184</v>
      </c>
      <c r="I74" s="82" t="s">
        <v>132</v>
      </c>
      <c r="J74" s="82" t="s">
        <v>133</v>
      </c>
      <c r="K74" s="66" t="s">
        <v>39</v>
      </c>
      <c r="L74" s="63" t="s">
        <v>410</v>
      </c>
      <c r="M74" s="64" t="s">
        <v>40</v>
      </c>
      <c r="N74" s="65" t="s">
        <v>411</v>
      </c>
      <c r="O74" s="86"/>
      <c r="P74" s="69" t="s">
        <v>44</v>
      </c>
      <c r="Q74" s="82" t="s">
        <v>12</v>
      </c>
      <c r="R74" s="199">
        <v>250</v>
      </c>
      <c r="S74" s="83" t="s">
        <v>868</v>
      </c>
      <c r="T74" s="84" t="s">
        <v>871</v>
      </c>
      <c r="U74" s="111" t="s">
        <v>389</v>
      </c>
      <c r="V74" s="109">
        <v>100</v>
      </c>
      <c r="W74" s="109">
        <v>0</v>
      </c>
      <c r="X74" s="109">
        <f t="shared" si="26"/>
        <v>100</v>
      </c>
      <c r="Y74" s="64"/>
      <c r="Z74" s="64"/>
      <c r="AA74" s="71">
        <v>44927</v>
      </c>
      <c r="AB74" s="71">
        <v>45291</v>
      </c>
      <c r="AC74" s="161">
        <v>68126</v>
      </c>
      <c r="AD74" s="161">
        <v>53453</v>
      </c>
      <c r="AE74" s="161">
        <v>48312</v>
      </c>
      <c r="AF74" s="161">
        <v>29932</v>
      </c>
      <c r="AG74" s="161">
        <v>14981</v>
      </c>
      <c r="AH74" s="161">
        <v>5273</v>
      </c>
      <c r="AI74" s="161">
        <v>3842</v>
      </c>
      <c r="AJ74" s="161">
        <v>4185</v>
      </c>
      <c r="AK74" s="161">
        <v>8875</v>
      </c>
      <c r="AL74" s="161">
        <v>29813</v>
      </c>
      <c r="AM74" s="161">
        <v>45977</v>
      </c>
      <c r="AN74" s="161">
        <v>65942</v>
      </c>
      <c r="AO74" s="161">
        <f t="shared" si="20"/>
        <v>378711</v>
      </c>
      <c r="AP74" s="161">
        <v>12</v>
      </c>
      <c r="AQ74" s="166">
        <f t="shared" si="19"/>
        <v>378711</v>
      </c>
      <c r="AR74" s="177">
        <f t="shared" si="23"/>
        <v>378711</v>
      </c>
      <c r="AS74" s="177">
        <f t="shared" si="24"/>
        <v>0</v>
      </c>
      <c r="AT74" s="60"/>
      <c r="AU74" s="60"/>
      <c r="AV74" s="60"/>
      <c r="AW74" s="60"/>
      <c r="AX74" s="60"/>
      <c r="AY74" s="60"/>
      <c r="AZ74" s="60"/>
      <c r="BA74" s="60"/>
      <c r="BB74" s="60"/>
      <c r="BC74" s="60"/>
      <c r="BD74" s="60"/>
      <c r="BE74" s="60"/>
      <c r="BF74" s="60"/>
      <c r="BG74" s="60"/>
      <c r="BH74" s="60"/>
      <c r="BI74" s="60"/>
      <c r="BJ74" s="60"/>
      <c r="BK74" s="60"/>
      <c r="BL74" s="60"/>
      <c r="BM74" s="60"/>
      <c r="BN74" s="60"/>
      <c r="BO74" s="60"/>
      <c r="BP74" s="60"/>
      <c r="BQ74" s="60"/>
      <c r="BR74" s="60"/>
      <c r="BS74" s="60"/>
      <c r="BT74" s="60"/>
      <c r="BU74" s="60"/>
      <c r="BV74" s="60"/>
      <c r="BW74" s="60"/>
      <c r="BX74" s="60"/>
      <c r="BY74" s="60"/>
      <c r="BZ74" s="60"/>
      <c r="CA74" s="60"/>
      <c r="CB74" s="60"/>
      <c r="CC74" s="60"/>
      <c r="CD74" s="60"/>
      <c r="CE74" s="60"/>
    </row>
    <row r="75" spans="1:83" s="73" customFormat="1">
      <c r="A75" s="228"/>
      <c r="B75" s="63">
        <v>31</v>
      </c>
      <c r="C75" s="65" t="s">
        <v>130</v>
      </c>
      <c r="D75" s="133" t="s">
        <v>185</v>
      </c>
      <c r="E75" s="82">
        <v>7772717606</v>
      </c>
      <c r="F75" s="88" t="s">
        <v>185</v>
      </c>
      <c r="G75" s="82" t="s">
        <v>180</v>
      </c>
      <c r="H75" s="82" t="s">
        <v>186</v>
      </c>
      <c r="I75" s="82" t="s">
        <v>132</v>
      </c>
      <c r="J75" s="82" t="s">
        <v>187</v>
      </c>
      <c r="K75" s="66" t="s">
        <v>39</v>
      </c>
      <c r="L75" s="63" t="s">
        <v>410</v>
      </c>
      <c r="M75" s="64" t="s">
        <v>40</v>
      </c>
      <c r="N75" s="65" t="s">
        <v>411</v>
      </c>
      <c r="O75" s="86"/>
      <c r="P75" s="67" t="s">
        <v>41</v>
      </c>
      <c r="Q75" s="82" t="s">
        <v>42</v>
      </c>
      <c r="R75" s="199"/>
      <c r="S75" s="83" t="s">
        <v>980</v>
      </c>
      <c r="T75" s="84" t="s">
        <v>983</v>
      </c>
      <c r="U75" s="111" t="s">
        <v>389</v>
      </c>
      <c r="V75" s="109">
        <v>100</v>
      </c>
      <c r="W75" s="109">
        <v>0</v>
      </c>
      <c r="X75" s="109">
        <f t="shared" si="26"/>
        <v>100</v>
      </c>
      <c r="Y75" s="64"/>
      <c r="Z75" s="64"/>
      <c r="AA75" s="71">
        <v>44927</v>
      </c>
      <c r="AB75" s="71">
        <v>45291</v>
      </c>
      <c r="AC75" s="161">
        <v>0</v>
      </c>
      <c r="AD75" s="161">
        <v>4548</v>
      </c>
      <c r="AE75" s="161">
        <v>0</v>
      </c>
      <c r="AF75" s="161">
        <v>3168</v>
      </c>
      <c r="AG75" s="161">
        <v>0</v>
      </c>
      <c r="AH75" s="161">
        <v>1595</v>
      </c>
      <c r="AI75" s="161">
        <v>0</v>
      </c>
      <c r="AJ75" s="161">
        <v>4197</v>
      </c>
      <c r="AK75" s="161">
        <v>4805</v>
      </c>
      <c r="AL75" s="161">
        <v>0</v>
      </c>
      <c r="AM75" s="161">
        <v>0</v>
      </c>
      <c r="AN75" s="161">
        <v>0</v>
      </c>
      <c r="AO75" s="161">
        <f t="shared" si="20"/>
        <v>18313</v>
      </c>
      <c r="AP75" s="161">
        <v>12</v>
      </c>
      <c r="AQ75" s="166">
        <f t="shared" si="19"/>
        <v>18313</v>
      </c>
      <c r="AR75" s="177">
        <f t="shared" si="23"/>
        <v>18313</v>
      </c>
      <c r="AS75" s="177">
        <f t="shared" si="24"/>
        <v>0</v>
      </c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60"/>
      <c r="BJ75" s="60"/>
      <c r="BK75" s="60"/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0"/>
      <c r="BW75" s="60"/>
      <c r="BX75" s="60"/>
      <c r="BY75" s="60"/>
      <c r="BZ75" s="60"/>
      <c r="CA75" s="60"/>
      <c r="CB75" s="60"/>
      <c r="CC75" s="60"/>
      <c r="CD75" s="60"/>
      <c r="CE75" s="60"/>
    </row>
    <row r="76" spans="1:83" s="73" customFormat="1">
      <c r="A76" s="228"/>
      <c r="B76" s="63">
        <v>32</v>
      </c>
      <c r="C76" s="133" t="s">
        <v>130</v>
      </c>
      <c r="D76" s="133" t="s">
        <v>130</v>
      </c>
      <c r="E76" s="82">
        <v>7772717606</v>
      </c>
      <c r="F76" s="88" t="s">
        <v>130</v>
      </c>
      <c r="G76" s="82" t="s">
        <v>320</v>
      </c>
      <c r="H76" s="82" t="s">
        <v>313</v>
      </c>
      <c r="I76" s="82" t="s">
        <v>132</v>
      </c>
      <c r="J76" s="82" t="s">
        <v>133</v>
      </c>
      <c r="K76" s="66" t="s">
        <v>39</v>
      </c>
      <c r="L76" s="63" t="s">
        <v>410</v>
      </c>
      <c r="M76" s="64" t="s">
        <v>40</v>
      </c>
      <c r="N76" s="65" t="s">
        <v>411</v>
      </c>
      <c r="O76" s="86"/>
      <c r="P76" s="67" t="s">
        <v>41</v>
      </c>
      <c r="Q76" s="82" t="s">
        <v>42</v>
      </c>
      <c r="R76" s="199"/>
      <c r="S76" s="82" t="s">
        <v>941</v>
      </c>
      <c r="T76" s="84" t="s">
        <v>942</v>
      </c>
      <c r="U76" s="111" t="s">
        <v>389</v>
      </c>
      <c r="V76" s="109">
        <v>100</v>
      </c>
      <c r="W76" s="109">
        <v>0</v>
      </c>
      <c r="X76" s="109">
        <f t="shared" si="26"/>
        <v>100</v>
      </c>
      <c r="Y76" s="64"/>
      <c r="Z76" s="64"/>
      <c r="AA76" s="71">
        <v>44927</v>
      </c>
      <c r="AB76" s="71">
        <v>45291</v>
      </c>
      <c r="AC76" s="161"/>
      <c r="AD76" s="161">
        <v>35883</v>
      </c>
      <c r="AE76" s="161"/>
      <c r="AF76" s="161">
        <v>27828</v>
      </c>
      <c r="AG76" s="161"/>
      <c r="AH76" s="161">
        <v>12486</v>
      </c>
      <c r="AI76" s="161"/>
      <c r="AJ76" s="161">
        <v>1201</v>
      </c>
      <c r="AK76" s="161"/>
      <c r="AL76" s="161">
        <v>7969</v>
      </c>
      <c r="AM76" s="161"/>
      <c r="AN76" s="161">
        <v>21438</v>
      </c>
      <c r="AO76" s="161">
        <f t="shared" si="20"/>
        <v>106805</v>
      </c>
      <c r="AP76" s="161">
        <v>12</v>
      </c>
      <c r="AQ76" s="166">
        <f t="shared" si="19"/>
        <v>106805</v>
      </c>
      <c r="AR76" s="177">
        <f t="shared" si="23"/>
        <v>106805</v>
      </c>
      <c r="AS76" s="177">
        <f t="shared" si="24"/>
        <v>0</v>
      </c>
      <c r="AT76" s="60"/>
      <c r="AU76" s="60"/>
      <c r="AV76" s="60"/>
      <c r="AW76" s="60"/>
      <c r="AX76" s="60"/>
      <c r="AY76" s="60"/>
      <c r="AZ76" s="60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  <c r="BM76" s="60"/>
      <c r="BN76" s="60"/>
      <c r="BO76" s="60"/>
      <c r="BP76" s="60"/>
      <c r="BQ76" s="60"/>
      <c r="BR76" s="60"/>
      <c r="BS76" s="60"/>
      <c r="BT76" s="60"/>
      <c r="BU76" s="60"/>
      <c r="BV76" s="60"/>
      <c r="BW76" s="60"/>
      <c r="BX76" s="60"/>
      <c r="BY76" s="60"/>
      <c r="BZ76" s="60"/>
      <c r="CA76" s="60"/>
      <c r="CB76" s="60"/>
      <c r="CC76" s="60"/>
      <c r="CD76" s="60"/>
      <c r="CE76" s="60"/>
    </row>
    <row r="77" spans="1:83" s="73" customFormat="1">
      <c r="A77" s="228"/>
      <c r="B77" s="63">
        <v>33</v>
      </c>
      <c r="C77" s="65" t="s">
        <v>130</v>
      </c>
      <c r="D77" s="94" t="s">
        <v>185</v>
      </c>
      <c r="E77" s="64">
        <v>7772717606</v>
      </c>
      <c r="F77" s="74" t="s">
        <v>185</v>
      </c>
      <c r="G77" s="64" t="s">
        <v>180</v>
      </c>
      <c r="H77" s="64" t="s">
        <v>186</v>
      </c>
      <c r="I77" s="64" t="s">
        <v>132</v>
      </c>
      <c r="J77" s="64" t="s">
        <v>187</v>
      </c>
      <c r="K77" s="77" t="s">
        <v>39</v>
      </c>
      <c r="L77" s="63" t="s">
        <v>410</v>
      </c>
      <c r="M77" s="64" t="s">
        <v>40</v>
      </c>
      <c r="N77" s="65" t="s">
        <v>411</v>
      </c>
      <c r="O77" s="78"/>
      <c r="P77" s="69" t="s">
        <v>89</v>
      </c>
      <c r="Q77" s="64" t="s">
        <v>42</v>
      </c>
      <c r="R77" s="196"/>
      <c r="S77" s="69" t="s">
        <v>189</v>
      </c>
      <c r="T77" s="84" t="s">
        <v>1034</v>
      </c>
      <c r="U77" s="111" t="s">
        <v>389</v>
      </c>
      <c r="V77" s="109">
        <v>100</v>
      </c>
      <c r="W77" s="109">
        <v>0</v>
      </c>
      <c r="X77" s="109">
        <f t="shared" si="26"/>
        <v>100</v>
      </c>
      <c r="Y77" s="64"/>
      <c r="Z77" s="87"/>
      <c r="AA77" s="71">
        <v>44927</v>
      </c>
      <c r="AB77" s="71">
        <v>45291</v>
      </c>
      <c r="AC77" s="161">
        <v>0</v>
      </c>
      <c r="AD77" s="161">
        <v>855</v>
      </c>
      <c r="AE77" s="161">
        <v>0</v>
      </c>
      <c r="AF77" s="161">
        <v>691</v>
      </c>
      <c r="AG77" s="161">
        <v>0</v>
      </c>
      <c r="AH77" s="161">
        <v>125</v>
      </c>
      <c r="AI77" s="161">
        <v>0</v>
      </c>
      <c r="AJ77" s="161">
        <v>241</v>
      </c>
      <c r="AK77" s="161">
        <v>0</v>
      </c>
      <c r="AL77" s="161">
        <v>197</v>
      </c>
      <c r="AM77" s="161">
        <v>0</v>
      </c>
      <c r="AN77" s="161">
        <v>197</v>
      </c>
      <c r="AO77" s="161">
        <f t="shared" si="20"/>
        <v>2306</v>
      </c>
      <c r="AP77" s="161">
        <v>12</v>
      </c>
      <c r="AQ77" s="166">
        <f t="shared" si="19"/>
        <v>2306</v>
      </c>
      <c r="AR77" s="177">
        <f t="shared" si="23"/>
        <v>2306</v>
      </c>
      <c r="AS77" s="177">
        <f t="shared" si="24"/>
        <v>0</v>
      </c>
      <c r="AT77" s="60"/>
      <c r="AU77" s="60"/>
      <c r="AV77" s="60"/>
      <c r="AW77" s="60"/>
      <c r="AX77" s="60"/>
      <c r="AY77" s="60"/>
      <c r="AZ77" s="60"/>
      <c r="BA77" s="60"/>
      <c r="BB77" s="60"/>
      <c r="BC77" s="60"/>
      <c r="BD77" s="60"/>
      <c r="BE77" s="60"/>
      <c r="BF77" s="60"/>
      <c r="BG77" s="60"/>
      <c r="BH77" s="60"/>
      <c r="BI77" s="60"/>
      <c r="BJ77" s="60"/>
      <c r="BK77" s="60"/>
      <c r="BL77" s="60"/>
      <c r="BM77" s="60"/>
      <c r="BN77" s="60"/>
      <c r="BO77" s="60"/>
      <c r="BP77" s="60"/>
      <c r="BQ77" s="60"/>
      <c r="BR77" s="60"/>
      <c r="BS77" s="60"/>
      <c r="BT77" s="60"/>
      <c r="BU77" s="60"/>
      <c r="BV77" s="60"/>
      <c r="BW77" s="60"/>
      <c r="BX77" s="60"/>
      <c r="BY77" s="60"/>
      <c r="BZ77" s="60"/>
      <c r="CA77" s="60"/>
      <c r="CB77" s="60"/>
      <c r="CC77" s="60"/>
      <c r="CD77" s="60"/>
      <c r="CE77" s="60"/>
    </row>
    <row r="78" spans="1:83" s="73" customFormat="1">
      <c r="A78" s="228"/>
      <c r="B78" s="63">
        <v>34</v>
      </c>
      <c r="C78" s="65" t="s">
        <v>130</v>
      </c>
      <c r="D78" s="133" t="s">
        <v>190</v>
      </c>
      <c r="E78" s="82">
        <v>7772717606</v>
      </c>
      <c r="F78" s="88" t="s">
        <v>190</v>
      </c>
      <c r="G78" s="82" t="s">
        <v>191</v>
      </c>
      <c r="H78" s="82" t="s">
        <v>192</v>
      </c>
      <c r="I78" s="82" t="s">
        <v>132</v>
      </c>
      <c r="J78" s="82" t="s">
        <v>158</v>
      </c>
      <c r="K78" s="66" t="s">
        <v>39</v>
      </c>
      <c r="L78" s="63" t="s">
        <v>410</v>
      </c>
      <c r="M78" s="64" t="s">
        <v>40</v>
      </c>
      <c r="N78" s="65" t="s">
        <v>411</v>
      </c>
      <c r="O78" s="86"/>
      <c r="P78" s="67" t="s">
        <v>41</v>
      </c>
      <c r="Q78" s="82" t="s">
        <v>42</v>
      </c>
      <c r="R78" s="199"/>
      <c r="S78" s="83" t="s">
        <v>1037</v>
      </c>
      <c r="T78" s="84" t="s">
        <v>1038</v>
      </c>
      <c r="U78" s="111" t="s">
        <v>389</v>
      </c>
      <c r="V78" s="109">
        <v>100</v>
      </c>
      <c r="W78" s="109">
        <v>0</v>
      </c>
      <c r="X78" s="109">
        <f t="shared" si="26"/>
        <v>100</v>
      </c>
      <c r="Y78" s="64"/>
      <c r="Z78" s="87"/>
      <c r="AA78" s="71">
        <v>44927</v>
      </c>
      <c r="AB78" s="71">
        <v>45291</v>
      </c>
      <c r="AC78" s="161"/>
      <c r="AD78" s="161">
        <v>72139</v>
      </c>
      <c r="AE78" s="161"/>
      <c r="AF78" s="161">
        <v>32343</v>
      </c>
      <c r="AG78" s="161">
        <v>32343</v>
      </c>
      <c r="AH78" s="161"/>
      <c r="AI78" s="161"/>
      <c r="AJ78" s="161">
        <v>11854</v>
      </c>
      <c r="AK78" s="161"/>
      <c r="AL78" s="161">
        <v>21880</v>
      </c>
      <c r="AM78" s="161"/>
      <c r="AN78" s="161">
        <v>36963</v>
      </c>
      <c r="AO78" s="161">
        <f t="shared" si="20"/>
        <v>207522</v>
      </c>
      <c r="AP78" s="161">
        <v>12</v>
      </c>
      <c r="AQ78" s="166">
        <f t="shared" si="19"/>
        <v>207522</v>
      </c>
      <c r="AR78" s="177">
        <f t="shared" si="23"/>
        <v>207522</v>
      </c>
      <c r="AS78" s="177">
        <f t="shared" si="24"/>
        <v>0</v>
      </c>
      <c r="AT78" s="60"/>
      <c r="AU78" s="60"/>
      <c r="AV78" s="60"/>
      <c r="AW78" s="60"/>
      <c r="AX78" s="60"/>
      <c r="AY78" s="60"/>
      <c r="AZ78" s="60"/>
      <c r="BA78" s="60"/>
      <c r="BB78" s="60"/>
      <c r="BC78" s="60"/>
      <c r="BD78" s="60"/>
      <c r="BE78" s="60"/>
      <c r="BF78" s="60"/>
      <c r="BG78" s="60"/>
      <c r="BH78" s="60"/>
      <c r="BI78" s="60"/>
      <c r="BJ78" s="60"/>
      <c r="BK78" s="60"/>
      <c r="BL78" s="60"/>
      <c r="BM78" s="60"/>
      <c r="BN78" s="60"/>
      <c r="BO78" s="60"/>
      <c r="BP78" s="60"/>
      <c r="BQ78" s="60"/>
      <c r="BR78" s="60"/>
      <c r="BS78" s="60"/>
      <c r="BT78" s="60"/>
      <c r="BU78" s="60"/>
      <c r="BV78" s="60"/>
      <c r="BW78" s="60"/>
      <c r="BX78" s="60"/>
      <c r="BY78" s="60"/>
      <c r="BZ78" s="60"/>
      <c r="CA78" s="60"/>
      <c r="CB78" s="60"/>
      <c r="CC78" s="60"/>
      <c r="CD78" s="60"/>
      <c r="CE78" s="60"/>
    </row>
    <row r="79" spans="1:83" s="73" customFormat="1">
      <c r="A79" s="228"/>
      <c r="B79" s="63">
        <v>35</v>
      </c>
      <c r="C79" s="65" t="s">
        <v>130</v>
      </c>
      <c r="D79" s="94" t="s">
        <v>185</v>
      </c>
      <c r="E79" s="64">
        <v>7772717606</v>
      </c>
      <c r="F79" s="74" t="s">
        <v>185</v>
      </c>
      <c r="G79" s="64" t="s">
        <v>180</v>
      </c>
      <c r="H79" s="64" t="s">
        <v>193</v>
      </c>
      <c r="I79" s="64" t="s">
        <v>150</v>
      </c>
      <c r="J79" s="64" t="s">
        <v>164</v>
      </c>
      <c r="K79" s="77" t="s">
        <v>39</v>
      </c>
      <c r="L79" s="63" t="s">
        <v>410</v>
      </c>
      <c r="M79" s="64" t="s">
        <v>40</v>
      </c>
      <c r="N79" s="65" t="s">
        <v>411</v>
      </c>
      <c r="O79" s="64"/>
      <c r="P79" s="67" t="s">
        <v>44</v>
      </c>
      <c r="Q79" s="64" t="s">
        <v>42</v>
      </c>
      <c r="R79" s="196">
        <v>111</v>
      </c>
      <c r="S79" s="69" t="s">
        <v>981</v>
      </c>
      <c r="T79" s="84" t="s">
        <v>982</v>
      </c>
      <c r="U79" s="111" t="s">
        <v>389</v>
      </c>
      <c r="V79" s="109">
        <v>100</v>
      </c>
      <c r="W79" s="109">
        <v>0</v>
      </c>
      <c r="X79" s="109">
        <f t="shared" si="26"/>
        <v>100</v>
      </c>
      <c r="Y79" s="64"/>
      <c r="Z79" s="64"/>
      <c r="AA79" s="71">
        <v>44927</v>
      </c>
      <c r="AB79" s="71">
        <v>45291</v>
      </c>
      <c r="AC79" s="161">
        <v>49273</v>
      </c>
      <c r="AD79" s="161">
        <v>40728</v>
      </c>
      <c r="AE79" s="161">
        <v>41504</v>
      </c>
      <c r="AF79" s="161">
        <v>29257</v>
      </c>
      <c r="AG79" s="161">
        <v>13313</v>
      </c>
      <c r="AH79" s="161">
        <v>4298</v>
      </c>
      <c r="AI79" s="161">
        <v>2225</v>
      </c>
      <c r="AJ79" s="161">
        <v>2137</v>
      </c>
      <c r="AK79" s="161">
        <v>5389</v>
      </c>
      <c r="AL79" s="161">
        <v>17290</v>
      </c>
      <c r="AM79" s="161">
        <v>35960</v>
      </c>
      <c r="AN79" s="161">
        <v>57069</v>
      </c>
      <c r="AO79" s="161">
        <f t="shared" si="20"/>
        <v>298443</v>
      </c>
      <c r="AP79" s="161">
        <v>12</v>
      </c>
      <c r="AQ79" s="166">
        <f t="shared" si="19"/>
        <v>298443</v>
      </c>
      <c r="AR79" s="177">
        <f t="shared" si="23"/>
        <v>298443</v>
      </c>
      <c r="AS79" s="177">
        <f t="shared" si="24"/>
        <v>0</v>
      </c>
      <c r="AT79" s="60"/>
      <c r="AU79" s="60"/>
      <c r="AV79" s="60"/>
      <c r="AW79" s="60"/>
      <c r="AX79" s="60"/>
      <c r="AY79" s="60"/>
      <c r="AZ79" s="60"/>
      <c r="BA79" s="60"/>
      <c r="BB79" s="60"/>
      <c r="BC79" s="60"/>
      <c r="BD79" s="60"/>
      <c r="BE79" s="60"/>
      <c r="BF79" s="60"/>
      <c r="BG79" s="60"/>
      <c r="BH79" s="60"/>
      <c r="BI79" s="60"/>
      <c r="BJ79" s="60"/>
      <c r="BK79" s="60"/>
      <c r="BL79" s="60"/>
      <c r="BM79" s="60"/>
      <c r="BN79" s="60"/>
      <c r="BO79" s="60"/>
      <c r="BP79" s="60"/>
      <c r="BQ79" s="60"/>
      <c r="BR79" s="60"/>
      <c r="BS79" s="60"/>
      <c r="BT79" s="60"/>
      <c r="BU79" s="60"/>
      <c r="BV79" s="60"/>
      <c r="BW79" s="60"/>
      <c r="BX79" s="60"/>
      <c r="BY79" s="60"/>
      <c r="BZ79" s="60"/>
      <c r="CA79" s="60"/>
      <c r="CB79" s="60"/>
      <c r="CC79" s="60"/>
      <c r="CD79" s="60"/>
      <c r="CE79" s="60"/>
    </row>
    <row r="80" spans="1:83" s="73" customFormat="1">
      <c r="A80" s="228"/>
      <c r="B80" s="63">
        <v>36</v>
      </c>
      <c r="C80" s="65" t="s">
        <v>130</v>
      </c>
      <c r="D80" s="133" t="s">
        <v>194</v>
      </c>
      <c r="E80" s="82">
        <v>7772717606</v>
      </c>
      <c r="F80" s="88" t="s">
        <v>194</v>
      </c>
      <c r="G80" s="82" t="s">
        <v>180</v>
      </c>
      <c r="H80" s="82" t="s">
        <v>195</v>
      </c>
      <c r="I80" s="82" t="s">
        <v>150</v>
      </c>
      <c r="J80" s="82" t="s">
        <v>164</v>
      </c>
      <c r="K80" s="66" t="s">
        <v>39</v>
      </c>
      <c r="L80" s="63" t="s">
        <v>410</v>
      </c>
      <c r="M80" s="64" t="s">
        <v>40</v>
      </c>
      <c r="N80" s="65" t="s">
        <v>411</v>
      </c>
      <c r="O80" s="86"/>
      <c r="P80" s="67" t="s">
        <v>44</v>
      </c>
      <c r="Q80" s="82" t="s">
        <v>42</v>
      </c>
      <c r="R80" s="199">
        <v>450</v>
      </c>
      <c r="S80" s="83" t="s">
        <v>862</v>
      </c>
      <c r="T80" s="84" t="s">
        <v>863</v>
      </c>
      <c r="U80" s="111" t="s">
        <v>389</v>
      </c>
      <c r="V80" s="109">
        <v>100</v>
      </c>
      <c r="W80" s="109">
        <v>0</v>
      </c>
      <c r="X80" s="109">
        <f t="shared" si="26"/>
        <v>100</v>
      </c>
      <c r="Y80" s="64"/>
      <c r="Z80" s="64"/>
      <c r="AA80" s="71">
        <v>44927</v>
      </c>
      <c r="AB80" s="71">
        <v>45291</v>
      </c>
      <c r="AC80" s="161">
        <v>187910</v>
      </c>
      <c r="AD80" s="161">
        <v>141752</v>
      </c>
      <c r="AE80" s="161">
        <v>130872</v>
      </c>
      <c r="AF80" s="161">
        <v>75389</v>
      </c>
      <c r="AG80" s="161">
        <v>31391</v>
      </c>
      <c r="AH80" s="161">
        <v>11160</v>
      </c>
      <c r="AI80" s="161">
        <v>9102</v>
      </c>
      <c r="AJ80" s="161">
        <v>9720</v>
      </c>
      <c r="AK80" s="161">
        <v>14229</v>
      </c>
      <c r="AL80" s="161">
        <v>80933</v>
      </c>
      <c r="AM80" s="161">
        <v>132461</v>
      </c>
      <c r="AN80" s="161">
        <v>190897</v>
      </c>
      <c r="AO80" s="161">
        <f t="shared" si="20"/>
        <v>1015816</v>
      </c>
      <c r="AP80" s="161">
        <v>12</v>
      </c>
      <c r="AQ80" s="166">
        <f t="shared" si="19"/>
        <v>1015816</v>
      </c>
      <c r="AR80" s="177">
        <f t="shared" si="23"/>
        <v>1015816</v>
      </c>
      <c r="AS80" s="177">
        <f t="shared" si="24"/>
        <v>0</v>
      </c>
      <c r="AT80" s="60"/>
      <c r="AU80" s="60"/>
      <c r="AV80" s="60"/>
      <c r="AW80" s="60"/>
      <c r="AX80" s="60"/>
      <c r="AY80" s="60"/>
      <c r="AZ80" s="60"/>
      <c r="BA80" s="60"/>
      <c r="BB80" s="60"/>
      <c r="BC80" s="60"/>
      <c r="BD80" s="60"/>
      <c r="BE80" s="60"/>
      <c r="BF80" s="60"/>
      <c r="BG80" s="60"/>
      <c r="BH80" s="60"/>
      <c r="BI80" s="60"/>
      <c r="BJ80" s="60"/>
      <c r="BK80" s="60"/>
      <c r="BL80" s="60"/>
      <c r="BM80" s="60"/>
      <c r="BN80" s="60"/>
      <c r="BO80" s="60"/>
      <c r="BP80" s="60"/>
      <c r="BQ80" s="60"/>
      <c r="BR80" s="60"/>
      <c r="BS80" s="60"/>
      <c r="BT80" s="60"/>
      <c r="BU80" s="60"/>
      <c r="BV80" s="60"/>
      <c r="BW80" s="60"/>
      <c r="BX80" s="60"/>
      <c r="BY80" s="60"/>
      <c r="BZ80" s="60"/>
      <c r="CA80" s="60"/>
      <c r="CB80" s="60"/>
      <c r="CC80" s="60"/>
      <c r="CD80" s="60"/>
      <c r="CE80" s="60"/>
    </row>
    <row r="81" spans="1:89" s="73" customFormat="1">
      <c r="A81" s="228"/>
      <c r="B81" s="63">
        <v>37</v>
      </c>
      <c r="C81" s="65" t="s">
        <v>130</v>
      </c>
      <c r="D81" s="133" t="s">
        <v>194</v>
      </c>
      <c r="E81" s="82">
        <v>7772717606</v>
      </c>
      <c r="F81" s="88" t="s">
        <v>194</v>
      </c>
      <c r="G81" s="82" t="s">
        <v>180</v>
      </c>
      <c r="H81" s="82" t="s">
        <v>196</v>
      </c>
      <c r="I81" s="82" t="s">
        <v>150</v>
      </c>
      <c r="J81" s="82" t="s">
        <v>164</v>
      </c>
      <c r="K81" s="66" t="s">
        <v>39</v>
      </c>
      <c r="L81" s="63" t="s">
        <v>410</v>
      </c>
      <c r="M81" s="64" t="s">
        <v>40</v>
      </c>
      <c r="N81" s="65" t="s">
        <v>411</v>
      </c>
      <c r="O81" s="86"/>
      <c r="P81" s="69" t="s">
        <v>89</v>
      </c>
      <c r="Q81" s="82" t="s">
        <v>42</v>
      </c>
      <c r="R81" s="199"/>
      <c r="S81" s="83" t="s">
        <v>864</v>
      </c>
      <c r="T81" s="84" t="s">
        <v>1072</v>
      </c>
      <c r="U81" s="111" t="s">
        <v>389</v>
      </c>
      <c r="V81" s="109">
        <v>100</v>
      </c>
      <c r="W81" s="109">
        <v>0</v>
      </c>
      <c r="X81" s="109">
        <f t="shared" si="26"/>
        <v>100</v>
      </c>
      <c r="Y81" s="64"/>
      <c r="Z81" s="64"/>
      <c r="AA81" s="71">
        <v>44927</v>
      </c>
      <c r="AB81" s="71">
        <v>45291</v>
      </c>
      <c r="AC81" s="242">
        <v>5211</v>
      </c>
      <c r="AD81" s="243"/>
      <c r="AE81" s="243"/>
      <c r="AF81" s="243"/>
      <c r="AG81" s="243"/>
      <c r="AH81" s="243"/>
      <c r="AI81" s="243"/>
      <c r="AJ81" s="243"/>
      <c r="AK81" s="243"/>
      <c r="AL81" s="243"/>
      <c r="AM81" s="243"/>
      <c r="AN81" s="244"/>
      <c r="AO81" s="161">
        <f t="shared" si="20"/>
        <v>5211</v>
      </c>
      <c r="AP81" s="161">
        <v>12</v>
      </c>
      <c r="AQ81" s="166">
        <f t="shared" si="19"/>
        <v>5211</v>
      </c>
      <c r="AR81" s="177">
        <f t="shared" si="23"/>
        <v>5211</v>
      </c>
      <c r="AS81" s="177">
        <f t="shared" si="24"/>
        <v>0</v>
      </c>
      <c r="AT81" s="60"/>
      <c r="AU81" s="60"/>
      <c r="AV81" s="60"/>
      <c r="AW81" s="60"/>
      <c r="AX81" s="60"/>
      <c r="AY81" s="60"/>
      <c r="AZ81" s="60"/>
      <c r="BA81" s="60"/>
      <c r="BB81" s="60"/>
      <c r="BC81" s="60"/>
      <c r="BD81" s="60"/>
      <c r="BE81" s="60"/>
      <c r="BF81" s="60"/>
      <c r="BG81" s="60"/>
      <c r="BH81" s="60"/>
      <c r="BI81" s="60"/>
      <c r="BJ81" s="60"/>
      <c r="BK81" s="60"/>
      <c r="BL81" s="60"/>
      <c r="BM81" s="60"/>
      <c r="BN81" s="60"/>
      <c r="BO81" s="60"/>
      <c r="BP81" s="60"/>
      <c r="BQ81" s="60"/>
      <c r="BR81" s="60"/>
      <c r="BS81" s="60"/>
      <c r="BT81" s="60"/>
      <c r="BU81" s="60"/>
      <c r="BV81" s="60"/>
      <c r="BW81" s="60"/>
      <c r="BX81" s="60"/>
      <c r="BY81" s="60"/>
      <c r="BZ81" s="60"/>
      <c r="CA81" s="60"/>
      <c r="CB81" s="60"/>
      <c r="CC81" s="60"/>
      <c r="CD81" s="60"/>
      <c r="CE81" s="60"/>
    </row>
    <row r="82" spans="1:89" s="73" customFormat="1">
      <c r="A82" s="228"/>
      <c r="B82" s="63">
        <v>38</v>
      </c>
      <c r="C82" s="65" t="s">
        <v>130</v>
      </c>
      <c r="D82" s="133" t="s">
        <v>976</v>
      </c>
      <c r="E82" s="82">
        <v>7772717606</v>
      </c>
      <c r="F82" s="88" t="s">
        <v>976</v>
      </c>
      <c r="G82" s="82" t="s">
        <v>191</v>
      </c>
      <c r="H82" s="82" t="s">
        <v>310</v>
      </c>
      <c r="I82" s="82" t="s">
        <v>132</v>
      </c>
      <c r="J82" s="82" t="s">
        <v>133</v>
      </c>
      <c r="K82" s="66" t="s">
        <v>39</v>
      </c>
      <c r="L82" s="63" t="s">
        <v>410</v>
      </c>
      <c r="M82" s="64" t="s">
        <v>40</v>
      </c>
      <c r="N82" s="65" t="s">
        <v>411</v>
      </c>
      <c r="O82" s="86"/>
      <c r="P82" s="69" t="s">
        <v>47</v>
      </c>
      <c r="Q82" s="82" t="s">
        <v>42</v>
      </c>
      <c r="R82" s="199"/>
      <c r="S82" s="83" t="s">
        <v>978</v>
      </c>
      <c r="T82" s="84" t="s">
        <v>977</v>
      </c>
      <c r="U82" s="111" t="s">
        <v>389</v>
      </c>
      <c r="V82" s="109">
        <v>100</v>
      </c>
      <c r="W82" s="109">
        <v>0</v>
      </c>
      <c r="X82" s="109">
        <f t="shared" si="26"/>
        <v>100</v>
      </c>
      <c r="Y82" s="64"/>
      <c r="Z82" s="64"/>
      <c r="AA82" s="71">
        <v>44927</v>
      </c>
      <c r="AB82" s="71">
        <v>45291</v>
      </c>
      <c r="AC82" s="161">
        <v>29469</v>
      </c>
      <c r="AD82" s="161">
        <v>22607</v>
      </c>
      <c r="AE82" s="161">
        <v>25746</v>
      </c>
      <c r="AF82" s="161">
        <v>17303</v>
      </c>
      <c r="AG82" s="161">
        <v>12018</v>
      </c>
      <c r="AH82" s="161">
        <v>4161</v>
      </c>
      <c r="AI82" s="161">
        <v>3862</v>
      </c>
      <c r="AJ82" s="161">
        <v>3329</v>
      </c>
      <c r="AK82" s="161">
        <v>4674</v>
      </c>
      <c r="AL82" s="161">
        <v>15350</v>
      </c>
      <c r="AM82" s="161">
        <v>22930</v>
      </c>
      <c r="AN82" s="161">
        <v>31950</v>
      </c>
      <c r="AO82" s="161">
        <f t="shared" si="20"/>
        <v>193399</v>
      </c>
      <c r="AP82" s="161">
        <v>12</v>
      </c>
      <c r="AQ82" s="166">
        <f t="shared" si="19"/>
        <v>193399</v>
      </c>
      <c r="AR82" s="177">
        <f t="shared" si="23"/>
        <v>193399</v>
      </c>
      <c r="AS82" s="177">
        <f t="shared" si="24"/>
        <v>0</v>
      </c>
      <c r="AT82" s="60"/>
      <c r="AU82" s="60"/>
      <c r="AV82" s="60"/>
      <c r="AW82" s="60"/>
      <c r="AX82" s="60"/>
      <c r="AY82" s="60"/>
      <c r="AZ82" s="60"/>
      <c r="BA82" s="60"/>
      <c r="BB82" s="60"/>
      <c r="BC82" s="60"/>
      <c r="BD82" s="60"/>
      <c r="BE82" s="60"/>
      <c r="BF82" s="60"/>
      <c r="BG82" s="60"/>
      <c r="BH82" s="60"/>
      <c r="BI82" s="60"/>
      <c r="BJ82" s="60"/>
      <c r="BK82" s="60"/>
      <c r="BL82" s="60"/>
      <c r="BM82" s="60"/>
      <c r="BN82" s="60"/>
      <c r="BO82" s="60"/>
      <c r="BP82" s="60"/>
      <c r="BQ82" s="60"/>
      <c r="BR82" s="60"/>
      <c r="BS82" s="60"/>
      <c r="BT82" s="60"/>
      <c r="BU82" s="60"/>
      <c r="BV82" s="60"/>
      <c r="BW82" s="60"/>
      <c r="BX82" s="60"/>
      <c r="BY82" s="60"/>
      <c r="BZ82" s="60"/>
      <c r="CA82" s="60"/>
      <c r="CB82" s="60"/>
      <c r="CC82" s="60"/>
      <c r="CD82" s="60"/>
      <c r="CE82" s="60"/>
    </row>
    <row r="83" spans="1:89" s="73" customFormat="1">
      <c r="A83" s="228"/>
      <c r="B83" s="63">
        <v>39</v>
      </c>
      <c r="C83" s="65" t="s">
        <v>130</v>
      </c>
      <c r="D83" s="132" t="s">
        <v>197</v>
      </c>
      <c r="E83" s="82">
        <v>7772717606</v>
      </c>
      <c r="F83" s="82" t="s">
        <v>197</v>
      </c>
      <c r="G83" s="82" t="s">
        <v>180</v>
      </c>
      <c r="H83" s="82" t="s">
        <v>198</v>
      </c>
      <c r="I83" s="82" t="s">
        <v>132</v>
      </c>
      <c r="J83" s="82" t="s">
        <v>158</v>
      </c>
      <c r="K83" s="66" t="s">
        <v>39</v>
      </c>
      <c r="L83" s="63" t="s">
        <v>410</v>
      </c>
      <c r="M83" s="64" t="s">
        <v>40</v>
      </c>
      <c r="N83" s="65" t="s">
        <v>411</v>
      </c>
      <c r="O83" s="86"/>
      <c r="P83" s="67" t="s">
        <v>44</v>
      </c>
      <c r="Q83" s="82" t="s">
        <v>42</v>
      </c>
      <c r="R83" s="199">
        <v>121</v>
      </c>
      <c r="S83" s="83" t="s">
        <v>872</v>
      </c>
      <c r="T83" s="84" t="s">
        <v>873</v>
      </c>
      <c r="U83" s="111" t="s">
        <v>389</v>
      </c>
      <c r="V83" s="109">
        <v>100</v>
      </c>
      <c r="W83" s="109">
        <v>0</v>
      </c>
      <c r="X83" s="109">
        <f t="shared" si="26"/>
        <v>100</v>
      </c>
      <c r="Y83" s="64"/>
      <c r="Z83" s="64"/>
      <c r="AA83" s="71">
        <v>44927</v>
      </c>
      <c r="AB83" s="71">
        <v>45291</v>
      </c>
      <c r="AC83" s="161">
        <v>135632</v>
      </c>
      <c r="AD83" s="161">
        <v>99225</v>
      </c>
      <c r="AE83" s="161">
        <v>106831</v>
      </c>
      <c r="AF83" s="161">
        <v>76990</v>
      </c>
      <c r="AG83" s="161">
        <v>30053</v>
      </c>
      <c r="AH83" s="161">
        <v>6040</v>
      </c>
      <c r="AI83" s="161">
        <v>4726</v>
      </c>
      <c r="AJ83" s="161">
        <v>5517</v>
      </c>
      <c r="AK83" s="161">
        <v>8604</v>
      </c>
      <c r="AL83" s="161">
        <v>66909</v>
      </c>
      <c r="AM83" s="161">
        <v>89163</v>
      </c>
      <c r="AN83" s="161">
        <v>136684</v>
      </c>
      <c r="AO83" s="161">
        <f t="shared" si="20"/>
        <v>766374</v>
      </c>
      <c r="AP83" s="161">
        <v>12</v>
      </c>
      <c r="AQ83" s="166">
        <f t="shared" si="19"/>
        <v>766374</v>
      </c>
      <c r="AR83" s="177">
        <f t="shared" si="23"/>
        <v>766374</v>
      </c>
      <c r="AS83" s="177">
        <f t="shared" si="24"/>
        <v>0</v>
      </c>
      <c r="AT83" s="60"/>
      <c r="AU83" s="60"/>
      <c r="AV83" s="60"/>
      <c r="AW83" s="60"/>
      <c r="AX83" s="60"/>
      <c r="AY83" s="60"/>
      <c r="AZ83" s="60"/>
      <c r="BA83" s="60"/>
      <c r="BB83" s="60"/>
      <c r="BC83" s="60"/>
      <c r="BD83" s="60"/>
      <c r="BE83" s="60"/>
      <c r="BF83" s="60"/>
      <c r="BG83" s="60"/>
      <c r="BH83" s="60"/>
      <c r="BI83" s="60"/>
      <c r="BJ83" s="60"/>
      <c r="BK83" s="60"/>
      <c r="BL83" s="60"/>
      <c r="BM83" s="60"/>
      <c r="BN83" s="60"/>
      <c r="BO83" s="60"/>
      <c r="BP83" s="60"/>
      <c r="BQ83" s="60"/>
      <c r="BR83" s="60"/>
      <c r="BS83" s="60"/>
      <c r="BT83" s="60"/>
      <c r="BU83" s="60"/>
      <c r="BV83" s="60"/>
      <c r="BW83" s="60"/>
      <c r="BX83" s="60"/>
      <c r="BY83" s="60"/>
      <c r="BZ83" s="60"/>
      <c r="CA83" s="60"/>
      <c r="CB83" s="60"/>
      <c r="CC83" s="60"/>
      <c r="CD83" s="60"/>
      <c r="CE83" s="60"/>
    </row>
    <row r="84" spans="1:89" s="73" customFormat="1">
      <c r="A84" s="228"/>
      <c r="B84" s="63">
        <v>40</v>
      </c>
      <c r="C84" s="65" t="s">
        <v>130</v>
      </c>
      <c r="D84" s="133" t="s">
        <v>865</v>
      </c>
      <c r="E84" s="82">
        <v>7772717606</v>
      </c>
      <c r="F84" s="88" t="s">
        <v>865</v>
      </c>
      <c r="G84" s="82" t="s">
        <v>180</v>
      </c>
      <c r="H84" s="82" t="s">
        <v>199</v>
      </c>
      <c r="I84" s="82" t="s">
        <v>150</v>
      </c>
      <c r="J84" s="82" t="s">
        <v>153</v>
      </c>
      <c r="K84" s="66" t="s">
        <v>39</v>
      </c>
      <c r="L84" s="63" t="s">
        <v>410</v>
      </c>
      <c r="M84" s="64" t="s">
        <v>40</v>
      </c>
      <c r="N84" s="65" t="s">
        <v>411</v>
      </c>
      <c r="O84" s="86"/>
      <c r="P84" s="69" t="s">
        <v>47</v>
      </c>
      <c r="Q84" s="82" t="s">
        <v>42</v>
      </c>
      <c r="R84" s="199"/>
      <c r="S84" s="83" t="s">
        <v>866</v>
      </c>
      <c r="T84" s="84" t="s">
        <v>867</v>
      </c>
      <c r="U84" s="111" t="s">
        <v>389</v>
      </c>
      <c r="V84" s="109">
        <v>100</v>
      </c>
      <c r="W84" s="109">
        <v>0</v>
      </c>
      <c r="X84" s="109">
        <f t="shared" si="26"/>
        <v>100</v>
      </c>
      <c r="Y84" s="64"/>
      <c r="Z84" s="64"/>
      <c r="AA84" s="71">
        <v>44927</v>
      </c>
      <c r="AB84" s="71">
        <v>45291</v>
      </c>
      <c r="AC84" s="161">
        <v>55507</v>
      </c>
      <c r="AD84" s="161">
        <v>46583</v>
      </c>
      <c r="AE84" s="161">
        <v>41771</v>
      </c>
      <c r="AF84" s="161">
        <v>28357</v>
      </c>
      <c r="AG84" s="161">
        <v>20530</v>
      </c>
      <c r="AH84" s="161">
        <v>4211</v>
      </c>
      <c r="AI84" s="161">
        <v>4133</v>
      </c>
      <c r="AJ84" s="161">
        <v>4244</v>
      </c>
      <c r="AK84" s="161">
        <v>6987</v>
      </c>
      <c r="AL84" s="161">
        <v>27345</v>
      </c>
      <c r="AM84" s="161">
        <v>39785</v>
      </c>
      <c r="AN84" s="161">
        <v>58213</v>
      </c>
      <c r="AO84" s="161">
        <f t="shared" si="20"/>
        <v>337666</v>
      </c>
      <c r="AP84" s="161">
        <v>12</v>
      </c>
      <c r="AQ84" s="166">
        <f t="shared" si="19"/>
        <v>337666</v>
      </c>
      <c r="AR84" s="177">
        <f t="shared" si="23"/>
        <v>337666</v>
      </c>
      <c r="AS84" s="177">
        <f t="shared" si="24"/>
        <v>0</v>
      </c>
      <c r="AT84" s="60"/>
      <c r="AU84" s="60"/>
      <c r="AV84" s="60"/>
      <c r="AW84" s="60"/>
      <c r="AX84" s="60"/>
      <c r="AY84" s="60"/>
      <c r="AZ84" s="60"/>
      <c r="BA84" s="60"/>
      <c r="BB84" s="60"/>
      <c r="BC84" s="60"/>
      <c r="BD84" s="60"/>
      <c r="BE84" s="60"/>
      <c r="BF84" s="60"/>
      <c r="BG84" s="60"/>
      <c r="BH84" s="60"/>
      <c r="BI84" s="60"/>
      <c r="BJ84" s="60"/>
      <c r="BK84" s="60"/>
      <c r="BL84" s="60"/>
      <c r="BM84" s="60"/>
      <c r="BN84" s="60"/>
      <c r="BO84" s="60"/>
      <c r="BP84" s="60"/>
      <c r="BQ84" s="60"/>
      <c r="BR84" s="60"/>
      <c r="BS84" s="60"/>
      <c r="BT84" s="60"/>
      <c r="BU84" s="60"/>
      <c r="BV84" s="60"/>
      <c r="BW84" s="60"/>
      <c r="BX84" s="60"/>
      <c r="BY84" s="60"/>
      <c r="BZ84" s="60"/>
      <c r="CA84" s="60"/>
      <c r="CB84" s="60"/>
      <c r="CC84" s="60"/>
      <c r="CD84" s="60"/>
      <c r="CE84" s="60"/>
    </row>
    <row r="85" spans="1:89" s="73" customFormat="1">
      <c r="A85" s="228"/>
      <c r="B85" s="63">
        <v>41</v>
      </c>
      <c r="C85" s="65" t="s">
        <v>130</v>
      </c>
      <c r="D85" s="133" t="s">
        <v>200</v>
      </c>
      <c r="E85" s="82">
        <v>7772717606</v>
      </c>
      <c r="F85" s="88" t="s">
        <v>200</v>
      </c>
      <c r="G85" s="82" t="s">
        <v>253</v>
      </c>
      <c r="H85" s="82" t="s">
        <v>201</v>
      </c>
      <c r="I85" s="82" t="s">
        <v>132</v>
      </c>
      <c r="J85" s="82" t="s">
        <v>133</v>
      </c>
      <c r="K85" s="66" t="s">
        <v>39</v>
      </c>
      <c r="L85" s="63" t="s">
        <v>410</v>
      </c>
      <c r="M85" s="64" t="s">
        <v>40</v>
      </c>
      <c r="N85" s="65" t="s">
        <v>411</v>
      </c>
      <c r="O85" s="86"/>
      <c r="P85" s="69" t="s">
        <v>47</v>
      </c>
      <c r="Q85" s="82" t="s">
        <v>42</v>
      </c>
      <c r="R85" s="199"/>
      <c r="S85" s="83" t="s">
        <v>999</v>
      </c>
      <c r="T85" s="84" t="s">
        <v>1000</v>
      </c>
      <c r="U85" s="111" t="s">
        <v>389</v>
      </c>
      <c r="V85" s="109">
        <v>100</v>
      </c>
      <c r="W85" s="109">
        <v>0</v>
      </c>
      <c r="X85" s="109">
        <f t="shared" si="26"/>
        <v>100</v>
      </c>
      <c r="Y85" s="64"/>
      <c r="Z85" s="87"/>
      <c r="AA85" s="71">
        <v>44927</v>
      </c>
      <c r="AB85" s="71">
        <v>45291</v>
      </c>
      <c r="AC85" s="161">
        <v>31880</v>
      </c>
      <c r="AD85" s="161">
        <v>24715</v>
      </c>
      <c r="AE85" s="161">
        <v>23136</v>
      </c>
      <c r="AF85" s="161">
        <v>11460</v>
      </c>
      <c r="AG85" s="161">
        <v>9805</v>
      </c>
      <c r="AH85" s="161">
        <v>3256</v>
      </c>
      <c r="AI85" s="161">
        <v>2373</v>
      </c>
      <c r="AJ85" s="161">
        <v>2171</v>
      </c>
      <c r="AK85" s="161">
        <v>3870</v>
      </c>
      <c r="AL85" s="161">
        <v>12177</v>
      </c>
      <c r="AM85" s="161">
        <v>19788</v>
      </c>
      <c r="AN85" s="161">
        <v>25201</v>
      </c>
      <c r="AO85" s="161">
        <f t="shared" si="20"/>
        <v>169832</v>
      </c>
      <c r="AP85" s="161">
        <v>12</v>
      </c>
      <c r="AQ85" s="166">
        <f t="shared" si="19"/>
        <v>169832</v>
      </c>
      <c r="AR85" s="177">
        <f t="shared" si="23"/>
        <v>169832</v>
      </c>
      <c r="AS85" s="177">
        <f t="shared" si="24"/>
        <v>0</v>
      </c>
      <c r="AT85" s="60"/>
      <c r="AU85" s="60"/>
      <c r="AV85" s="60"/>
      <c r="AW85" s="60"/>
      <c r="AX85" s="60"/>
      <c r="AY85" s="60"/>
      <c r="AZ85" s="60"/>
      <c r="BA85" s="60"/>
      <c r="BB85" s="60"/>
      <c r="BC85" s="60"/>
      <c r="BD85" s="60"/>
      <c r="BE85" s="60"/>
      <c r="BF85" s="60"/>
      <c r="BG85" s="60"/>
      <c r="BH85" s="60"/>
      <c r="BI85" s="60"/>
      <c r="BJ85" s="60"/>
      <c r="BK85" s="60"/>
      <c r="BL85" s="60"/>
      <c r="BM85" s="60"/>
      <c r="BN85" s="60"/>
      <c r="BO85" s="60"/>
      <c r="BP85" s="60"/>
      <c r="BQ85" s="60"/>
      <c r="BR85" s="60"/>
      <c r="BS85" s="60"/>
      <c r="BT85" s="60"/>
      <c r="BU85" s="60"/>
      <c r="BV85" s="60"/>
      <c r="BW85" s="60"/>
      <c r="BX85" s="60"/>
      <c r="BY85" s="60"/>
      <c r="BZ85" s="60"/>
      <c r="CA85" s="60"/>
      <c r="CB85" s="60"/>
      <c r="CC85" s="60"/>
      <c r="CD85" s="60"/>
      <c r="CE85" s="60"/>
    </row>
    <row r="86" spans="1:89" s="73" customFormat="1">
      <c r="A86" s="228"/>
      <c r="B86" s="63">
        <v>42</v>
      </c>
      <c r="C86" s="65" t="s">
        <v>130</v>
      </c>
      <c r="D86" s="133" t="s">
        <v>200</v>
      </c>
      <c r="E86" s="82">
        <v>7772717606</v>
      </c>
      <c r="F86" s="88" t="s">
        <v>200</v>
      </c>
      <c r="G86" s="82" t="s">
        <v>253</v>
      </c>
      <c r="H86" s="82" t="s">
        <v>201</v>
      </c>
      <c r="I86" s="82" t="s">
        <v>132</v>
      </c>
      <c r="J86" s="82" t="s">
        <v>133</v>
      </c>
      <c r="K86" s="66" t="s">
        <v>39</v>
      </c>
      <c r="L86" s="63" t="s">
        <v>410</v>
      </c>
      <c r="M86" s="64" t="s">
        <v>40</v>
      </c>
      <c r="N86" s="65" t="s">
        <v>411</v>
      </c>
      <c r="O86" s="82"/>
      <c r="P86" s="67" t="s">
        <v>41</v>
      </c>
      <c r="Q86" s="82" t="s">
        <v>12</v>
      </c>
      <c r="R86" s="199"/>
      <c r="S86" s="83" t="s">
        <v>1035</v>
      </c>
      <c r="T86" s="84" t="s">
        <v>1036</v>
      </c>
      <c r="U86" s="111" t="s">
        <v>389</v>
      </c>
      <c r="V86" s="109">
        <v>100</v>
      </c>
      <c r="W86" s="109">
        <v>0</v>
      </c>
      <c r="X86" s="109">
        <f t="shared" si="26"/>
        <v>100</v>
      </c>
      <c r="Y86" s="64"/>
      <c r="Z86" s="87"/>
      <c r="AA86" s="71">
        <v>44927</v>
      </c>
      <c r="AB86" s="71">
        <v>45291</v>
      </c>
      <c r="AC86" s="161"/>
      <c r="AD86" s="161">
        <v>4965</v>
      </c>
      <c r="AE86" s="161"/>
      <c r="AF86" s="161">
        <v>5571</v>
      </c>
      <c r="AG86" s="161"/>
      <c r="AH86" s="161">
        <v>3693</v>
      </c>
      <c r="AI86" s="161"/>
      <c r="AJ86" s="161">
        <v>0</v>
      </c>
      <c r="AK86" s="161"/>
      <c r="AL86" s="161">
        <v>1055</v>
      </c>
      <c r="AM86" s="161">
        <v>0</v>
      </c>
      <c r="AN86" s="161">
        <v>3467</v>
      </c>
      <c r="AO86" s="161">
        <f t="shared" si="20"/>
        <v>18751</v>
      </c>
      <c r="AP86" s="161">
        <v>12</v>
      </c>
      <c r="AQ86" s="166">
        <f t="shared" si="19"/>
        <v>18751</v>
      </c>
      <c r="AR86" s="177">
        <f t="shared" si="23"/>
        <v>18751</v>
      </c>
      <c r="AS86" s="177">
        <f t="shared" si="24"/>
        <v>0</v>
      </c>
      <c r="AT86" s="60"/>
      <c r="AU86" s="60"/>
      <c r="AV86" s="60"/>
      <c r="AW86" s="60"/>
      <c r="AX86" s="60"/>
      <c r="AY86" s="60"/>
      <c r="AZ86" s="60"/>
      <c r="BA86" s="60"/>
      <c r="BB86" s="60"/>
      <c r="BC86" s="60"/>
      <c r="BD86" s="60"/>
      <c r="BE86" s="60"/>
      <c r="BF86" s="60"/>
      <c r="BG86" s="60"/>
      <c r="BH86" s="60"/>
      <c r="BI86" s="60"/>
      <c r="BJ86" s="60"/>
      <c r="BK86" s="60"/>
      <c r="BL86" s="60"/>
      <c r="BM86" s="60"/>
      <c r="BN86" s="60"/>
      <c r="BO86" s="60"/>
      <c r="BP86" s="60"/>
      <c r="BQ86" s="60"/>
      <c r="BR86" s="60"/>
      <c r="BS86" s="60"/>
      <c r="BT86" s="60"/>
      <c r="BU86" s="60"/>
      <c r="BV86" s="60"/>
      <c r="BW86" s="60"/>
      <c r="BX86" s="60"/>
      <c r="BY86" s="60"/>
      <c r="BZ86" s="60"/>
      <c r="CA86" s="60"/>
      <c r="CB86" s="60"/>
      <c r="CC86" s="60"/>
      <c r="CD86" s="60"/>
      <c r="CE86" s="60"/>
    </row>
    <row r="87" spans="1:89" s="73" customFormat="1">
      <c r="A87" s="228"/>
      <c r="B87" s="63">
        <v>43</v>
      </c>
      <c r="C87" s="65" t="s">
        <v>130</v>
      </c>
      <c r="D87" s="133" t="s">
        <v>130</v>
      </c>
      <c r="E87" s="82">
        <v>7772717606</v>
      </c>
      <c r="F87" s="88" t="s">
        <v>130</v>
      </c>
      <c r="G87" s="82"/>
      <c r="H87" s="82" t="s">
        <v>202</v>
      </c>
      <c r="I87" s="82" t="s">
        <v>132</v>
      </c>
      <c r="J87" s="82" t="s">
        <v>133</v>
      </c>
      <c r="K87" s="66" t="s">
        <v>39</v>
      </c>
      <c r="L87" s="63" t="s">
        <v>410</v>
      </c>
      <c r="M87" s="64" t="s">
        <v>40</v>
      </c>
      <c r="N87" s="65" t="s">
        <v>411</v>
      </c>
      <c r="O87" s="86"/>
      <c r="P87" s="69" t="s">
        <v>47</v>
      </c>
      <c r="Q87" s="82" t="s">
        <v>42</v>
      </c>
      <c r="R87" s="199"/>
      <c r="S87" s="83" t="s">
        <v>915</v>
      </c>
      <c r="T87" s="84" t="s">
        <v>1017</v>
      </c>
      <c r="U87" s="111" t="s">
        <v>389</v>
      </c>
      <c r="V87" s="109">
        <v>100</v>
      </c>
      <c r="W87" s="109">
        <v>0</v>
      </c>
      <c r="X87" s="109">
        <f t="shared" ref="X87:X89" si="27">SUM(V87:W87)</f>
        <v>100</v>
      </c>
      <c r="Y87" s="64"/>
      <c r="Z87" s="64"/>
      <c r="AA87" s="71">
        <v>44927</v>
      </c>
      <c r="AB87" s="71">
        <v>45291</v>
      </c>
      <c r="AC87" s="161">
        <v>36257</v>
      </c>
      <c r="AD87" s="161">
        <v>25172</v>
      </c>
      <c r="AE87" s="161">
        <v>31676</v>
      </c>
      <c r="AF87" s="161">
        <v>19084</v>
      </c>
      <c r="AG87" s="161">
        <v>8094</v>
      </c>
      <c r="AH87" s="161">
        <v>1956</v>
      </c>
      <c r="AI87" s="161">
        <v>1612</v>
      </c>
      <c r="AJ87" s="161">
        <v>3145</v>
      </c>
      <c r="AK87" s="161">
        <v>7130</v>
      </c>
      <c r="AL87" s="161">
        <v>19177</v>
      </c>
      <c r="AM87" s="161">
        <v>27367</v>
      </c>
      <c r="AN87" s="161">
        <v>40371</v>
      </c>
      <c r="AO87" s="161">
        <f t="shared" si="20"/>
        <v>221041</v>
      </c>
      <c r="AP87" s="161">
        <v>12</v>
      </c>
      <c r="AQ87" s="166">
        <f t="shared" si="19"/>
        <v>221041</v>
      </c>
      <c r="AR87" s="177">
        <f t="shared" si="23"/>
        <v>221041</v>
      </c>
      <c r="AS87" s="177">
        <f t="shared" si="24"/>
        <v>0</v>
      </c>
      <c r="AT87" s="60"/>
      <c r="AU87" s="60"/>
      <c r="AV87" s="60"/>
      <c r="AW87" s="60"/>
      <c r="AX87" s="60"/>
      <c r="AY87" s="60"/>
      <c r="AZ87" s="60"/>
      <c r="BA87" s="60"/>
      <c r="BB87" s="60"/>
      <c r="BC87" s="60"/>
      <c r="BD87" s="60"/>
      <c r="BE87" s="60"/>
      <c r="BF87" s="60"/>
      <c r="BG87" s="60"/>
      <c r="BH87" s="60"/>
      <c r="BI87" s="60"/>
      <c r="BJ87" s="60"/>
      <c r="BK87" s="60"/>
      <c r="BL87" s="60"/>
      <c r="BM87" s="60"/>
      <c r="BN87" s="60"/>
      <c r="BO87" s="60"/>
      <c r="BP87" s="60"/>
      <c r="BQ87" s="60"/>
      <c r="BR87" s="60"/>
      <c r="BS87" s="60"/>
      <c r="BT87" s="60"/>
      <c r="BU87" s="60"/>
      <c r="BV87" s="60"/>
      <c r="BW87" s="60"/>
      <c r="BX87" s="60"/>
      <c r="BY87" s="60"/>
      <c r="BZ87" s="60"/>
      <c r="CA87" s="60"/>
      <c r="CB87" s="60"/>
      <c r="CC87" s="60"/>
      <c r="CD87" s="60"/>
      <c r="CE87" s="60"/>
    </row>
    <row r="88" spans="1:89" s="73" customFormat="1">
      <c r="A88" s="228"/>
      <c r="B88" s="63">
        <v>44</v>
      </c>
      <c r="C88" s="65" t="s">
        <v>130</v>
      </c>
      <c r="D88" s="133" t="s">
        <v>876</v>
      </c>
      <c r="E88" s="82">
        <v>7772717606</v>
      </c>
      <c r="F88" s="88" t="s">
        <v>876</v>
      </c>
      <c r="G88" s="82" t="s">
        <v>191</v>
      </c>
      <c r="H88" s="82" t="s">
        <v>203</v>
      </c>
      <c r="I88" s="82" t="s">
        <v>150</v>
      </c>
      <c r="J88" s="82" t="s">
        <v>164</v>
      </c>
      <c r="K88" s="66" t="s">
        <v>39</v>
      </c>
      <c r="L88" s="63" t="s">
        <v>410</v>
      </c>
      <c r="M88" s="64" t="s">
        <v>40</v>
      </c>
      <c r="N88" s="65" t="s">
        <v>411</v>
      </c>
      <c r="O88" s="86"/>
      <c r="P88" s="67" t="s">
        <v>44</v>
      </c>
      <c r="Q88" s="82" t="s">
        <v>42</v>
      </c>
      <c r="R88" s="199">
        <v>374</v>
      </c>
      <c r="S88" s="69" t="s">
        <v>875</v>
      </c>
      <c r="T88" s="79" t="s">
        <v>874</v>
      </c>
      <c r="U88" s="111" t="s">
        <v>389</v>
      </c>
      <c r="V88" s="109">
        <v>100</v>
      </c>
      <c r="W88" s="109">
        <v>0</v>
      </c>
      <c r="X88" s="109">
        <f t="shared" si="27"/>
        <v>100</v>
      </c>
      <c r="Y88" s="64"/>
      <c r="Z88" s="64"/>
      <c r="AA88" s="71">
        <v>44927</v>
      </c>
      <c r="AB88" s="71">
        <v>45291</v>
      </c>
      <c r="AC88" s="161">
        <v>46562</v>
      </c>
      <c r="AD88" s="161">
        <v>33847</v>
      </c>
      <c r="AE88" s="161">
        <v>38332</v>
      </c>
      <c r="AF88" s="161">
        <v>29583</v>
      </c>
      <c r="AG88" s="161">
        <v>12466</v>
      </c>
      <c r="AH88" s="161">
        <v>5172</v>
      </c>
      <c r="AI88" s="161">
        <v>4193</v>
      </c>
      <c r="AJ88" s="161">
        <v>3184</v>
      </c>
      <c r="AK88" s="161">
        <v>8350</v>
      </c>
      <c r="AL88" s="161">
        <v>22583</v>
      </c>
      <c r="AM88" s="161">
        <v>31275</v>
      </c>
      <c r="AN88" s="161">
        <v>47320</v>
      </c>
      <c r="AO88" s="161">
        <f t="shared" si="20"/>
        <v>282867</v>
      </c>
      <c r="AP88" s="161">
        <v>12</v>
      </c>
      <c r="AQ88" s="166">
        <f t="shared" si="19"/>
        <v>282867</v>
      </c>
      <c r="AR88" s="177">
        <f t="shared" si="23"/>
        <v>282867</v>
      </c>
      <c r="AS88" s="177">
        <f t="shared" si="24"/>
        <v>0</v>
      </c>
      <c r="AT88" s="60"/>
      <c r="AU88" s="60"/>
      <c r="AV88" s="60"/>
      <c r="AW88" s="60"/>
      <c r="AX88" s="60"/>
      <c r="AY88" s="60"/>
      <c r="AZ88" s="60"/>
      <c r="BA88" s="60"/>
      <c r="BB88" s="60"/>
      <c r="BC88" s="60"/>
      <c r="BD88" s="60"/>
      <c r="BE88" s="60"/>
      <c r="BF88" s="60"/>
      <c r="BG88" s="60"/>
      <c r="BH88" s="60"/>
      <c r="BI88" s="60"/>
      <c r="BJ88" s="60"/>
      <c r="BK88" s="60"/>
      <c r="BL88" s="60"/>
      <c r="BM88" s="60"/>
      <c r="BN88" s="60"/>
      <c r="BO88" s="60"/>
      <c r="BP88" s="60"/>
      <c r="BQ88" s="60"/>
      <c r="BR88" s="60"/>
      <c r="BS88" s="60"/>
      <c r="BT88" s="60"/>
      <c r="BU88" s="60"/>
      <c r="BV88" s="60"/>
      <c r="BW88" s="60"/>
      <c r="BX88" s="60"/>
      <c r="BY88" s="60"/>
      <c r="BZ88" s="60"/>
      <c r="CA88" s="60"/>
      <c r="CB88" s="60"/>
      <c r="CC88" s="60"/>
      <c r="CD88" s="60"/>
      <c r="CE88" s="60"/>
    </row>
    <row r="89" spans="1:89" s="73" customFormat="1">
      <c r="A89" s="228"/>
      <c r="B89" s="63">
        <v>45</v>
      </c>
      <c r="C89" s="65" t="s">
        <v>130</v>
      </c>
      <c r="D89" s="133" t="s">
        <v>204</v>
      </c>
      <c r="E89" s="82">
        <v>7772717606</v>
      </c>
      <c r="F89" s="88" t="s">
        <v>204</v>
      </c>
      <c r="G89" s="82" t="s">
        <v>205</v>
      </c>
      <c r="H89" s="82" t="s">
        <v>206</v>
      </c>
      <c r="I89" s="82" t="s">
        <v>132</v>
      </c>
      <c r="J89" s="82" t="s">
        <v>133</v>
      </c>
      <c r="K89" s="66" t="s">
        <v>39</v>
      </c>
      <c r="L89" s="63" t="s">
        <v>410</v>
      </c>
      <c r="M89" s="64" t="s">
        <v>40</v>
      </c>
      <c r="N89" s="65" t="s">
        <v>411</v>
      </c>
      <c r="O89" s="86"/>
      <c r="P89" s="67" t="s">
        <v>41</v>
      </c>
      <c r="Q89" s="82" t="s">
        <v>42</v>
      </c>
      <c r="R89" s="199"/>
      <c r="S89" s="83" t="s">
        <v>877</v>
      </c>
      <c r="T89" s="84" t="s">
        <v>878</v>
      </c>
      <c r="U89" s="111" t="s">
        <v>389</v>
      </c>
      <c r="V89" s="109">
        <v>100</v>
      </c>
      <c r="W89" s="109">
        <v>0</v>
      </c>
      <c r="X89" s="109">
        <f t="shared" si="27"/>
        <v>100</v>
      </c>
      <c r="Y89" s="64"/>
      <c r="Z89" s="64"/>
      <c r="AA89" s="71">
        <v>44927</v>
      </c>
      <c r="AB89" s="71">
        <v>45291</v>
      </c>
      <c r="AC89" s="161"/>
      <c r="AD89" s="161">
        <v>16772</v>
      </c>
      <c r="AE89" s="161"/>
      <c r="AF89" s="161">
        <v>11265</v>
      </c>
      <c r="AG89" s="161"/>
      <c r="AH89" s="161">
        <v>5289</v>
      </c>
      <c r="AI89" s="161"/>
      <c r="AJ89" s="161">
        <v>1449</v>
      </c>
      <c r="AK89" s="161"/>
      <c r="AL89" s="161">
        <v>2090</v>
      </c>
      <c r="AM89" s="161"/>
      <c r="AN89" s="161">
        <v>7534</v>
      </c>
      <c r="AO89" s="161">
        <f t="shared" si="20"/>
        <v>44399</v>
      </c>
      <c r="AP89" s="161">
        <v>12</v>
      </c>
      <c r="AQ89" s="166">
        <f t="shared" si="19"/>
        <v>44399</v>
      </c>
      <c r="AR89" s="177">
        <f t="shared" si="23"/>
        <v>44399</v>
      </c>
      <c r="AS89" s="177">
        <f t="shared" si="24"/>
        <v>0</v>
      </c>
      <c r="AT89" s="60"/>
      <c r="AU89" s="60"/>
      <c r="AV89" s="60"/>
      <c r="AW89" s="60"/>
      <c r="AX89" s="60"/>
      <c r="AY89" s="60"/>
      <c r="AZ89" s="60"/>
      <c r="BA89" s="60"/>
      <c r="BB89" s="60"/>
      <c r="BC89" s="60"/>
      <c r="BD89" s="60"/>
      <c r="BE89" s="60"/>
      <c r="BF89" s="60"/>
      <c r="BG89" s="60"/>
      <c r="BH89" s="60"/>
      <c r="BI89" s="60"/>
      <c r="BJ89" s="60"/>
      <c r="BK89" s="60"/>
      <c r="BL89" s="60"/>
      <c r="BM89" s="60"/>
      <c r="BN89" s="60"/>
      <c r="BO89" s="60"/>
      <c r="BP89" s="60"/>
      <c r="BQ89" s="60"/>
      <c r="BR89" s="60"/>
      <c r="BS89" s="60"/>
      <c r="BT89" s="60"/>
      <c r="BU89" s="60"/>
      <c r="BV89" s="60"/>
      <c r="BW89" s="60"/>
      <c r="BX89" s="60"/>
      <c r="BY89" s="60"/>
      <c r="BZ89" s="60"/>
      <c r="CA89" s="60"/>
      <c r="CB89" s="60"/>
      <c r="CC89" s="60"/>
      <c r="CD89" s="60"/>
      <c r="CE89" s="60"/>
    </row>
    <row r="90" spans="1:89" s="73" customFormat="1">
      <c r="A90" s="228"/>
      <c r="B90" s="63">
        <v>46</v>
      </c>
      <c r="C90" s="65" t="s">
        <v>130</v>
      </c>
      <c r="D90" s="133" t="s">
        <v>130</v>
      </c>
      <c r="E90" s="82">
        <v>7772717606</v>
      </c>
      <c r="F90" s="88" t="s">
        <v>130</v>
      </c>
      <c r="G90" s="82" t="s">
        <v>317</v>
      </c>
      <c r="H90" s="82" t="s">
        <v>319</v>
      </c>
      <c r="I90" s="82" t="s">
        <v>132</v>
      </c>
      <c r="J90" s="82" t="s">
        <v>318</v>
      </c>
      <c r="K90" s="66" t="s">
        <v>39</v>
      </c>
      <c r="L90" s="63" t="s">
        <v>410</v>
      </c>
      <c r="M90" s="64" t="s">
        <v>40</v>
      </c>
      <c r="N90" s="65" t="s">
        <v>411</v>
      </c>
      <c r="O90" s="86"/>
      <c r="P90" s="67" t="s">
        <v>41</v>
      </c>
      <c r="Q90" s="82" t="s">
        <v>42</v>
      </c>
      <c r="R90" s="199"/>
      <c r="S90" s="83" t="s">
        <v>955</v>
      </c>
      <c r="T90" s="84" t="s">
        <v>956</v>
      </c>
      <c r="U90" s="112" t="s">
        <v>389</v>
      </c>
      <c r="V90" s="70">
        <v>99.18</v>
      </c>
      <c r="W90" s="70">
        <v>0.82</v>
      </c>
      <c r="X90" s="109">
        <f t="shared" ref="X90:X92" si="28">SUM(V90:W90)</f>
        <v>100</v>
      </c>
      <c r="Y90" s="69"/>
      <c r="Z90" s="69"/>
      <c r="AA90" s="71">
        <v>44927</v>
      </c>
      <c r="AB90" s="71">
        <v>45291</v>
      </c>
      <c r="AC90" s="161"/>
      <c r="AD90" s="242">
        <v>7900</v>
      </c>
      <c r="AE90" s="243"/>
      <c r="AF90" s="243"/>
      <c r="AG90" s="243"/>
      <c r="AH90" s="244"/>
      <c r="AI90" s="161"/>
      <c r="AJ90" s="161">
        <v>517</v>
      </c>
      <c r="AK90" s="161"/>
      <c r="AL90" s="161">
        <v>3712</v>
      </c>
      <c r="AM90" s="161"/>
      <c r="AN90" s="161">
        <v>5870</v>
      </c>
      <c r="AO90" s="161">
        <f t="shared" si="20"/>
        <v>17999</v>
      </c>
      <c r="AP90" s="161">
        <v>12</v>
      </c>
      <c r="AQ90" s="166">
        <f t="shared" si="19"/>
        <v>17999</v>
      </c>
      <c r="AR90" s="177">
        <f t="shared" si="23"/>
        <v>17851</v>
      </c>
      <c r="AS90" s="177">
        <f t="shared" si="24"/>
        <v>148</v>
      </c>
      <c r="AT90" s="60"/>
      <c r="AU90" s="60"/>
      <c r="AV90" s="60"/>
      <c r="AW90" s="60"/>
      <c r="AX90" s="60"/>
      <c r="AY90" s="60"/>
      <c r="AZ90" s="60"/>
      <c r="BA90" s="60"/>
      <c r="BB90" s="60"/>
      <c r="BC90" s="60"/>
      <c r="BD90" s="60"/>
      <c r="BE90" s="60"/>
      <c r="BF90" s="60"/>
      <c r="BG90" s="60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0"/>
      <c r="BW90" s="60"/>
      <c r="BX90" s="60"/>
      <c r="BY90" s="60"/>
      <c r="BZ90" s="60"/>
      <c r="CA90" s="60"/>
      <c r="CB90" s="60"/>
      <c r="CC90" s="60"/>
      <c r="CD90" s="60"/>
      <c r="CE90" s="60"/>
    </row>
    <row r="91" spans="1:89" s="81" customFormat="1" ht="12.6" thickBot="1">
      <c r="A91" s="228"/>
      <c r="B91" s="63">
        <v>47</v>
      </c>
      <c r="C91" s="63" t="s">
        <v>130</v>
      </c>
      <c r="D91" s="133" t="s">
        <v>130</v>
      </c>
      <c r="E91" s="82">
        <v>7772717606</v>
      </c>
      <c r="F91" s="88" t="s">
        <v>130</v>
      </c>
      <c r="G91" s="82" t="s">
        <v>979</v>
      </c>
      <c r="H91" s="82" t="s">
        <v>314</v>
      </c>
      <c r="I91" s="82" t="s">
        <v>132</v>
      </c>
      <c r="J91" s="82" t="s">
        <v>133</v>
      </c>
      <c r="K91" s="66" t="s">
        <v>39</v>
      </c>
      <c r="L91" s="63" t="s">
        <v>410</v>
      </c>
      <c r="M91" s="64" t="s">
        <v>40</v>
      </c>
      <c r="N91" s="65" t="s">
        <v>411</v>
      </c>
      <c r="O91" s="86"/>
      <c r="P91" s="67" t="s">
        <v>89</v>
      </c>
      <c r="Q91" s="82" t="s">
        <v>42</v>
      </c>
      <c r="R91" s="199"/>
      <c r="S91" s="83" t="s">
        <v>939</v>
      </c>
      <c r="T91" s="84" t="s">
        <v>940</v>
      </c>
      <c r="U91" s="112" t="s">
        <v>389</v>
      </c>
      <c r="V91" s="70">
        <v>100</v>
      </c>
      <c r="W91" s="70">
        <v>0</v>
      </c>
      <c r="X91" s="109">
        <f t="shared" si="28"/>
        <v>100</v>
      </c>
      <c r="Y91" s="69"/>
      <c r="Z91" s="69"/>
      <c r="AA91" s="71">
        <v>44927</v>
      </c>
      <c r="AB91" s="71">
        <v>45291</v>
      </c>
      <c r="AC91" s="242">
        <v>35000</v>
      </c>
      <c r="AD91" s="243"/>
      <c r="AE91" s="243"/>
      <c r="AF91" s="243"/>
      <c r="AG91" s="243"/>
      <c r="AH91" s="243"/>
      <c r="AI91" s="243"/>
      <c r="AJ91" s="243"/>
      <c r="AK91" s="243"/>
      <c r="AL91" s="243"/>
      <c r="AM91" s="243"/>
      <c r="AN91" s="244"/>
      <c r="AO91" s="161">
        <f t="shared" si="20"/>
        <v>35000</v>
      </c>
      <c r="AP91" s="161">
        <v>12</v>
      </c>
      <c r="AQ91" s="166">
        <f t="shared" ref="AQ91:AQ136" si="29">AC91+AD91+AE91+AF91+AG91+AH91+AI91+AJ91+AK91+AL91+AM91+AN91</f>
        <v>35000</v>
      </c>
      <c r="AR91" s="177">
        <f t="shared" si="23"/>
        <v>35000</v>
      </c>
      <c r="AS91" s="177">
        <f t="shared" si="24"/>
        <v>0</v>
      </c>
      <c r="AT91" s="60"/>
      <c r="AU91" s="60"/>
      <c r="AV91" s="60"/>
      <c r="AW91" s="60"/>
      <c r="AX91" s="60"/>
      <c r="AY91" s="60"/>
      <c r="AZ91" s="60"/>
      <c r="BA91" s="60"/>
      <c r="BB91" s="60"/>
      <c r="BC91" s="60"/>
      <c r="BD91" s="60"/>
      <c r="BE91" s="60"/>
      <c r="BF91" s="60"/>
      <c r="BG91" s="60"/>
      <c r="BH91" s="60"/>
      <c r="BI91" s="60"/>
      <c r="BJ91" s="60"/>
      <c r="BK91" s="60"/>
      <c r="BL91" s="60"/>
      <c r="BM91" s="60"/>
      <c r="BN91" s="60"/>
      <c r="BO91" s="60"/>
      <c r="BP91" s="60"/>
      <c r="BQ91" s="60"/>
      <c r="BR91" s="60"/>
      <c r="BS91" s="60"/>
      <c r="BT91" s="60"/>
      <c r="BU91" s="60"/>
      <c r="BV91" s="60"/>
      <c r="BW91" s="60"/>
      <c r="BX91" s="60"/>
      <c r="BY91" s="60"/>
      <c r="BZ91" s="60"/>
      <c r="CA91" s="60"/>
      <c r="CB91" s="60"/>
      <c r="CC91" s="60"/>
      <c r="CD91" s="60"/>
      <c r="CE91" s="60"/>
    </row>
    <row r="92" spans="1:89" s="72" customFormat="1">
      <c r="A92" s="228"/>
      <c r="B92" s="63">
        <v>48</v>
      </c>
      <c r="C92" s="63" t="s">
        <v>130</v>
      </c>
      <c r="D92" s="133" t="s">
        <v>130</v>
      </c>
      <c r="E92" s="82">
        <v>7772717606</v>
      </c>
      <c r="F92" s="88" t="s">
        <v>130</v>
      </c>
      <c r="G92" s="82" t="s">
        <v>317</v>
      </c>
      <c r="H92" s="82" t="s">
        <v>1083</v>
      </c>
      <c r="I92" s="82" t="s">
        <v>136</v>
      </c>
      <c r="J92" s="82" t="s">
        <v>133</v>
      </c>
      <c r="K92" s="66" t="s">
        <v>39</v>
      </c>
      <c r="L92" s="63" t="s">
        <v>410</v>
      </c>
      <c r="M92" s="64" t="s">
        <v>40</v>
      </c>
      <c r="N92" s="65" t="s">
        <v>411</v>
      </c>
      <c r="O92" s="86"/>
      <c r="P92" s="67" t="s">
        <v>89</v>
      </c>
      <c r="Q92" s="82" t="s">
        <v>42</v>
      </c>
      <c r="R92" s="199"/>
      <c r="S92" s="83"/>
      <c r="T92" s="84" t="s">
        <v>1065</v>
      </c>
      <c r="U92" s="112" t="s">
        <v>389</v>
      </c>
      <c r="V92" s="70">
        <v>100</v>
      </c>
      <c r="W92" s="70">
        <v>0</v>
      </c>
      <c r="X92" s="109">
        <f t="shared" si="28"/>
        <v>100</v>
      </c>
      <c r="Y92" s="69"/>
      <c r="Z92" s="69"/>
      <c r="AA92" s="71">
        <v>44927</v>
      </c>
      <c r="AB92" s="71">
        <v>45291</v>
      </c>
      <c r="AC92" s="248">
        <v>4000</v>
      </c>
      <c r="AD92" s="249"/>
      <c r="AE92" s="249"/>
      <c r="AF92" s="249"/>
      <c r="AG92" s="249"/>
      <c r="AH92" s="249"/>
      <c r="AI92" s="249"/>
      <c r="AJ92" s="249"/>
      <c r="AK92" s="249"/>
      <c r="AL92" s="249"/>
      <c r="AM92" s="249"/>
      <c r="AN92" s="250"/>
      <c r="AO92" s="161">
        <f t="shared" si="20"/>
        <v>4000</v>
      </c>
      <c r="AP92" s="161">
        <v>12</v>
      </c>
      <c r="AQ92" s="166">
        <f t="shared" si="29"/>
        <v>4000</v>
      </c>
      <c r="AR92" s="177">
        <f t="shared" si="23"/>
        <v>4000</v>
      </c>
      <c r="AS92" s="177">
        <f t="shared" si="24"/>
        <v>0</v>
      </c>
      <c r="AT92" s="60"/>
      <c r="AU92" s="60"/>
      <c r="AV92" s="60"/>
      <c r="AW92" s="60"/>
      <c r="AX92" s="60"/>
      <c r="AY92" s="60"/>
      <c r="AZ92" s="60"/>
      <c r="BA92" s="60"/>
      <c r="BB92" s="60"/>
      <c r="BC92" s="60"/>
      <c r="BD92" s="60"/>
      <c r="BE92" s="60"/>
      <c r="BF92" s="60"/>
      <c r="BG92" s="60"/>
      <c r="BH92" s="60"/>
      <c r="BI92" s="60"/>
      <c r="BJ92" s="60"/>
      <c r="BK92" s="60"/>
      <c r="BL92" s="60"/>
      <c r="BM92" s="60"/>
      <c r="BN92" s="60"/>
      <c r="BO92" s="60"/>
      <c r="BP92" s="60"/>
      <c r="BQ92" s="60"/>
      <c r="BR92" s="60"/>
      <c r="BS92" s="60"/>
      <c r="BT92" s="60"/>
      <c r="BU92" s="60"/>
      <c r="BV92" s="60"/>
      <c r="BW92" s="60"/>
      <c r="BX92" s="60"/>
      <c r="BY92" s="60"/>
      <c r="BZ92" s="60"/>
      <c r="CA92" s="60"/>
      <c r="CB92" s="60"/>
      <c r="CC92" s="60"/>
      <c r="CD92" s="60"/>
      <c r="CE92" s="60"/>
    </row>
    <row r="93" spans="1:89" s="158" customFormat="1" ht="14.4" customHeight="1">
      <c r="A93" s="235" t="s">
        <v>207</v>
      </c>
      <c r="B93" s="7">
        <v>1</v>
      </c>
      <c r="C93" s="97" t="s">
        <v>1009</v>
      </c>
      <c r="D93" s="103" t="s">
        <v>996</v>
      </c>
      <c r="E93" s="97">
        <v>7773127031</v>
      </c>
      <c r="F93" s="97" t="s">
        <v>997</v>
      </c>
      <c r="G93" s="97" t="s">
        <v>210</v>
      </c>
      <c r="H93" s="97" t="s">
        <v>211</v>
      </c>
      <c r="I93" s="97" t="s">
        <v>208</v>
      </c>
      <c r="J93" s="97" t="s">
        <v>209</v>
      </c>
      <c r="K93" s="17" t="s">
        <v>39</v>
      </c>
      <c r="L93" s="7" t="s">
        <v>410</v>
      </c>
      <c r="M93" s="97" t="s">
        <v>40</v>
      </c>
      <c r="N93" s="97" t="s">
        <v>411</v>
      </c>
      <c r="O93" s="97"/>
      <c r="P93" s="16" t="s">
        <v>47</v>
      </c>
      <c r="Q93" s="16" t="s">
        <v>12</v>
      </c>
      <c r="R93" s="198"/>
      <c r="S93" s="16" t="s">
        <v>489</v>
      </c>
      <c r="T93" s="19" t="s">
        <v>490</v>
      </c>
      <c r="U93" s="113" t="s">
        <v>389</v>
      </c>
      <c r="V93" s="110">
        <v>40.96</v>
      </c>
      <c r="W93" s="110">
        <v>59.04</v>
      </c>
      <c r="X93" s="110">
        <f t="shared" ref="X93:X95" si="30">SUM(V93:W93)</f>
        <v>100</v>
      </c>
      <c r="Y93" s="97"/>
      <c r="Z93" s="97"/>
      <c r="AA93" s="159">
        <v>44927</v>
      </c>
      <c r="AB93" s="159">
        <v>45291</v>
      </c>
      <c r="AC93" s="156">
        <v>62121</v>
      </c>
      <c r="AD93" s="156">
        <v>39331</v>
      </c>
      <c r="AE93" s="156">
        <v>18462</v>
      </c>
      <c r="AF93" s="156">
        <v>30668</v>
      </c>
      <c r="AG93" s="156">
        <v>16993</v>
      </c>
      <c r="AH93" s="156">
        <v>10697</v>
      </c>
      <c r="AI93" s="156">
        <v>2833</v>
      </c>
      <c r="AJ93" s="156">
        <v>2643</v>
      </c>
      <c r="AK93" s="156">
        <v>7594</v>
      </c>
      <c r="AL93" s="156">
        <v>17468</v>
      </c>
      <c r="AM93" s="156">
        <v>40224</v>
      </c>
      <c r="AN93" s="156">
        <v>44145</v>
      </c>
      <c r="AO93" s="155">
        <f t="shared" ref="AO93:AO136" si="31">SUM(AC93:AN93)</f>
        <v>293179</v>
      </c>
      <c r="AP93" s="156">
        <v>12</v>
      </c>
      <c r="AQ93" s="165">
        <f t="shared" si="29"/>
        <v>293179</v>
      </c>
      <c r="AR93" s="178">
        <f t="shared" si="23"/>
        <v>120086</v>
      </c>
      <c r="AS93" s="178">
        <f t="shared" si="24"/>
        <v>173093</v>
      </c>
      <c r="AT93" s="60"/>
      <c r="AU93" s="60"/>
      <c r="AV93" s="127"/>
      <c r="AW93" s="127"/>
      <c r="AX93" s="127"/>
      <c r="AY93" s="127"/>
      <c r="AZ93" s="127"/>
      <c r="BA93" s="127"/>
      <c r="BB93" s="127"/>
      <c r="BC93" s="127"/>
      <c r="BD93" s="127"/>
      <c r="BE93" s="127"/>
      <c r="BF93" s="127"/>
      <c r="BG93" s="127"/>
      <c r="BH93" s="127"/>
      <c r="BI93" s="127"/>
      <c r="BJ93" s="127"/>
      <c r="BK93" s="127"/>
      <c r="BL93" s="127"/>
      <c r="BM93" s="127"/>
      <c r="BN93" s="127"/>
      <c r="BO93" s="127"/>
      <c r="BP93" s="127"/>
      <c r="BQ93" s="127"/>
      <c r="BR93" s="127"/>
      <c r="BS93" s="127"/>
      <c r="BT93" s="127"/>
      <c r="BU93" s="127"/>
      <c r="BV93" s="127"/>
      <c r="BW93" s="127"/>
      <c r="BX93" s="127"/>
      <c r="BY93" s="127"/>
      <c r="BZ93" s="127"/>
      <c r="CA93" s="127"/>
      <c r="CB93" s="127"/>
      <c r="CC93" s="127"/>
      <c r="CD93" s="127"/>
      <c r="CE93" s="127"/>
      <c r="CF93" s="184"/>
      <c r="CG93" s="184"/>
      <c r="CH93" s="184"/>
      <c r="CI93" s="184"/>
      <c r="CJ93" s="184"/>
      <c r="CK93" s="184"/>
    </row>
    <row r="94" spans="1:89" s="158" customFormat="1" ht="14.4" customHeight="1">
      <c r="A94" s="235"/>
      <c r="B94" s="7">
        <v>2</v>
      </c>
      <c r="C94" s="97" t="s">
        <v>996</v>
      </c>
      <c r="D94" s="103" t="s">
        <v>996</v>
      </c>
      <c r="E94" s="97">
        <v>7773127031</v>
      </c>
      <c r="F94" s="97" t="s">
        <v>996</v>
      </c>
      <c r="G94" s="97" t="s">
        <v>212</v>
      </c>
      <c r="H94" s="97" t="s">
        <v>213</v>
      </c>
      <c r="I94" s="97" t="s">
        <v>208</v>
      </c>
      <c r="J94" s="97" t="s">
        <v>209</v>
      </c>
      <c r="K94" s="17" t="s">
        <v>39</v>
      </c>
      <c r="L94" s="7" t="s">
        <v>410</v>
      </c>
      <c r="M94" s="97" t="s">
        <v>40</v>
      </c>
      <c r="N94" s="97" t="s">
        <v>411</v>
      </c>
      <c r="O94" s="97"/>
      <c r="P94" s="16" t="s">
        <v>41</v>
      </c>
      <c r="Q94" s="16" t="s">
        <v>12</v>
      </c>
      <c r="R94" s="198"/>
      <c r="S94" s="16" t="s">
        <v>491</v>
      </c>
      <c r="T94" s="19" t="s">
        <v>492</v>
      </c>
      <c r="U94" s="113" t="s">
        <v>389</v>
      </c>
      <c r="V94" s="110">
        <v>100</v>
      </c>
      <c r="W94" s="110">
        <v>0</v>
      </c>
      <c r="X94" s="110">
        <f t="shared" si="30"/>
        <v>100</v>
      </c>
      <c r="Y94" s="97"/>
      <c r="Z94" s="97"/>
      <c r="AA94" s="159">
        <v>44927</v>
      </c>
      <c r="AB94" s="159">
        <v>45291</v>
      </c>
      <c r="AC94" s="157">
        <v>13760</v>
      </c>
      <c r="AD94" s="157"/>
      <c r="AE94" s="157">
        <v>6880</v>
      </c>
      <c r="AF94" s="157"/>
      <c r="AG94" s="157">
        <v>8522</v>
      </c>
      <c r="AH94" s="157"/>
      <c r="AI94" s="157">
        <v>4106</v>
      </c>
      <c r="AJ94" s="157"/>
      <c r="AK94" s="157">
        <v>5157</v>
      </c>
      <c r="AL94" s="157"/>
      <c r="AM94" s="157">
        <v>5451</v>
      </c>
      <c r="AN94" s="157"/>
      <c r="AO94" s="155">
        <f t="shared" si="31"/>
        <v>43876</v>
      </c>
      <c r="AP94" s="157">
        <v>12</v>
      </c>
      <c r="AQ94" s="165">
        <f t="shared" si="29"/>
        <v>43876</v>
      </c>
      <c r="AR94" s="178">
        <f t="shared" si="23"/>
        <v>43876</v>
      </c>
      <c r="AS94" s="178">
        <f t="shared" si="24"/>
        <v>0</v>
      </c>
      <c r="AT94" s="127"/>
      <c r="AU94" s="127"/>
      <c r="AV94" s="127"/>
      <c r="AW94" s="127"/>
      <c r="AX94" s="127"/>
      <c r="AY94" s="127"/>
      <c r="AZ94" s="127"/>
      <c r="BA94" s="127"/>
      <c r="BB94" s="127"/>
      <c r="BC94" s="127"/>
      <c r="BD94" s="127"/>
      <c r="BE94" s="127"/>
      <c r="BF94" s="127"/>
      <c r="BG94" s="127"/>
      <c r="BH94" s="127"/>
      <c r="BI94" s="127"/>
      <c r="BJ94" s="127"/>
      <c r="BK94" s="127"/>
      <c r="BL94" s="127"/>
      <c r="BM94" s="127"/>
      <c r="BN94" s="127"/>
      <c r="BO94" s="127"/>
      <c r="BP94" s="127"/>
      <c r="BQ94" s="127"/>
      <c r="BR94" s="127"/>
      <c r="BS94" s="127"/>
      <c r="BT94" s="127"/>
      <c r="BU94" s="127"/>
      <c r="BV94" s="127"/>
      <c r="BW94" s="127"/>
      <c r="BX94" s="127"/>
      <c r="BY94" s="127"/>
      <c r="BZ94" s="127"/>
      <c r="CA94" s="127"/>
      <c r="CB94" s="127"/>
      <c r="CC94" s="127"/>
      <c r="CD94" s="127"/>
      <c r="CE94" s="127"/>
      <c r="CF94" s="184"/>
      <c r="CG94" s="184"/>
      <c r="CH94" s="184"/>
      <c r="CI94" s="184"/>
      <c r="CJ94" s="184"/>
      <c r="CK94" s="184"/>
    </row>
    <row r="95" spans="1:89" s="158" customFormat="1" ht="14.4" customHeight="1">
      <c r="A95" s="235"/>
      <c r="B95" s="7">
        <v>3</v>
      </c>
      <c r="C95" s="97" t="s">
        <v>996</v>
      </c>
      <c r="D95" s="103" t="s">
        <v>996</v>
      </c>
      <c r="E95" s="97">
        <v>7773127031</v>
      </c>
      <c r="F95" s="97" t="s">
        <v>996</v>
      </c>
      <c r="G95" s="97" t="s">
        <v>212</v>
      </c>
      <c r="H95" s="97" t="s">
        <v>214</v>
      </c>
      <c r="I95" s="97" t="s">
        <v>208</v>
      </c>
      <c r="J95" s="97" t="s">
        <v>209</v>
      </c>
      <c r="K95" s="17" t="s">
        <v>39</v>
      </c>
      <c r="L95" s="7" t="s">
        <v>410</v>
      </c>
      <c r="M95" s="97" t="s">
        <v>40</v>
      </c>
      <c r="N95" s="97" t="s">
        <v>411</v>
      </c>
      <c r="O95" s="97"/>
      <c r="P95" s="16" t="s">
        <v>47</v>
      </c>
      <c r="Q95" s="16" t="s">
        <v>12</v>
      </c>
      <c r="R95" s="198"/>
      <c r="S95" s="16" t="s">
        <v>487</v>
      </c>
      <c r="T95" s="19" t="s">
        <v>488</v>
      </c>
      <c r="U95" s="113" t="s">
        <v>389</v>
      </c>
      <c r="V95" s="110">
        <v>100</v>
      </c>
      <c r="W95" s="110">
        <v>0</v>
      </c>
      <c r="X95" s="110">
        <f t="shared" si="30"/>
        <v>100</v>
      </c>
      <c r="Y95" s="97" t="s">
        <v>1120</v>
      </c>
      <c r="Z95" s="97"/>
      <c r="AA95" s="159">
        <v>44927</v>
      </c>
      <c r="AB95" s="159">
        <v>45291</v>
      </c>
      <c r="AC95" s="157">
        <v>30375</v>
      </c>
      <c r="AD95" s="157"/>
      <c r="AE95" s="157">
        <v>26732</v>
      </c>
      <c r="AF95" s="157"/>
      <c r="AG95" s="157">
        <v>23190</v>
      </c>
      <c r="AH95" s="157"/>
      <c r="AI95" s="157">
        <v>5813</v>
      </c>
      <c r="AJ95" s="157"/>
      <c r="AK95" s="157">
        <v>19265</v>
      </c>
      <c r="AL95" s="157"/>
      <c r="AM95" s="157">
        <v>27741</v>
      </c>
      <c r="AN95" s="157"/>
      <c r="AO95" s="155">
        <f t="shared" si="31"/>
        <v>133116</v>
      </c>
      <c r="AP95" s="157">
        <v>12</v>
      </c>
      <c r="AQ95" s="165">
        <f t="shared" si="29"/>
        <v>133116</v>
      </c>
      <c r="AR95" s="178">
        <f t="shared" si="23"/>
        <v>133116</v>
      </c>
      <c r="AS95" s="178">
        <f t="shared" si="24"/>
        <v>0</v>
      </c>
      <c r="AT95" s="127"/>
      <c r="AU95" s="127"/>
      <c r="AV95" s="127"/>
      <c r="AW95" s="127"/>
      <c r="AX95" s="127"/>
      <c r="AY95" s="127"/>
      <c r="AZ95" s="127"/>
      <c r="BA95" s="127"/>
      <c r="BB95" s="127"/>
      <c r="BC95" s="127"/>
      <c r="BD95" s="127"/>
      <c r="BE95" s="127"/>
      <c r="BF95" s="127"/>
      <c r="BG95" s="127"/>
      <c r="BH95" s="127"/>
      <c r="BI95" s="127"/>
      <c r="BJ95" s="127"/>
      <c r="BK95" s="127"/>
      <c r="BL95" s="127"/>
      <c r="BM95" s="127"/>
      <c r="BN95" s="127"/>
      <c r="BO95" s="127"/>
      <c r="BP95" s="127"/>
      <c r="BQ95" s="127"/>
      <c r="BR95" s="127"/>
      <c r="BS95" s="127"/>
      <c r="BT95" s="127"/>
      <c r="BU95" s="127"/>
      <c r="BV95" s="127"/>
      <c r="BW95" s="127"/>
      <c r="BX95" s="127"/>
      <c r="BY95" s="127"/>
      <c r="BZ95" s="127"/>
      <c r="CA95" s="127"/>
      <c r="CB95" s="127"/>
      <c r="CC95" s="127"/>
      <c r="CD95" s="127"/>
      <c r="CE95" s="127"/>
      <c r="CF95" s="184"/>
      <c r="CG95" s="184"/>
      <c r="CH95" s="184"/>
      <c r="CI95" s="184"/>
      <c r="CJ95" s="184"/>
      <c r="CK95" s="184"/>
    </row>
    <row r="96" spans="1:89" s="61" customFormat="1" ht="14.4" customHeight="1">
      <c r="A96" s="235"/>
      <c r="B96" s="7">
        <v>4</v>
      </c>
      <c r="C96" s="97" t="s">
        <v>1075</v>
      </c>
      <c r="D96" s="103" t="s">
        <v>1010</v>
      </c>
      <c r="E96" s="97">
        <v>7773127031</v>
      </c>
      <c r="F96" s="97" t="s">
        <v>1011</v>
      </c>
      <c r="G96" s="97" t="s">
        <v>215</v>
      </c>
      <c r="H96" s="97" t="s">
        <v>216</v>
      </c>
      <c r="I96" s="97" t="s">
        <v>208</v>
      </c>
      <c r="J96" s="97" t="s">
        <v>209</v>
      </c>
      <c r="K96" s="17" t="s">
        <v>39</v>
      </c>
      <c r="L96" s="7" t="s">
        <v>410</v>
      </c>
      <c r="M96" s="97" t="s">
        <v>40</v>
      </c>
      <c r="N96" s="97" t="s">
        <v>411</v>
      </c>
      <c r="O96" s="101"/>
      <c r="P96" s="16" t="s">
        <v>47</v>
      </c>
      <c r="Q96" s="6" t="s">
        <v>42</v>
      </c>
      <c r="R96" s="197"/>
      <c r="S96" s="2" t="s">
        <v>472</v>
      </c>
      <c r="T96" s="2" t="s">
        <v>473</v>
      </c>
      <c r="U96" s="113" t="s">
        <v>389</v>
      </c>
      <c r="V96" s="110">
        <v>100</v>
      </c>
      <c r="W96" s="110">
        <v>0</v>
      </c>
      <c r="X96" s="110">
        <f t="shared" ref="X96:X98" si="32">SUM(V96:W96)</f>
        <v>100</v>
      </c>
      <c r="Y96" s="97" t="s">
        <v>1119</v>
      </c>
      <c r="Z96" s="97"/>
      <c r="AA96" s="106">
        <v>44927</v>
      </c>
      <c r="AB96" s="106">
        <v>45291</v>
      </c>
      <c r="AC96" s="20"/>
      <c r="AD96" s="20">
        <v>34567</v>
      </c>
      <c r="AE96" s="20"/>
      <c r="AF96" s="20">
        <v>22952</v>
      </c>
      <c r="AG96" s="20">
        <v>10048</v>
      </c>
      <c r="AH96" s="20">
        <v>3730</v>
      </c>
      <c r="AI96" s="20">
        <v>2250</v>
      </c>
      <c r="AJ96" s="20">
        <v>1861</v>
      </c>
      <c r="AK96" s="20">
        <v>15901</v>
      </c>
      <c r="AL96" s="20">
        <v>6705</v>
      </c>
      <c r="AM96" s="20">
        <v>14632</v>
      </c>
      <c r="AN96" s="20">
        <v>25181</v>
      </c>
      <c r="AO96" s="155">
        <f t="shared" si="31"/>
        <v>137827</v>
      </c>
      <c r="AP96" s="20">
        <v>12</v>
      </c>
      <c r="AQ96" s="165">
        <f t="shared" si="29"/>
        <v>137827</v>
      </c>
      <c r="AR96" s="178">
        <f t="shared" si="23"/>
        <v>137827</v>
      </c>
      <c r="AS96" s="178">
        <f t="shared" si="24"/>
        <v>0</v>
      </c>
      <c r="AT96" s="60"/>
      <c r="AU96" s="60"/>
      <c r="AV96" s="60"/>
      <c r="AW96" s="60"/>
      <c r="AX96" s="60"/>
      <c r="AY96" s="60"/>
      <c r="AZ96" s="60"/>
      <c r="BA96" s="60"/>
      <c r="BB96" s="60"/>
      <c r="BC96" s="60"/>
      <c r="BD96" s="60"/>
      <c r="BE96" s="60"/>
      <c r="BF96" s="60"/>
      <c r="BG96" s="60"/>
      <c r="BH96" s="60"/>
      <c r="BI96" s="60"/>
      <c r="BJ96" s="60"/>
      <c r="BK96" s="60"/>
      <c r="BL96" s="60"/>
      <c r="BM96" s="60"/>
      <c r="BN96" s="60"/>
      <c r="BO96" s="60"/>
      <c r="BP96" s="60"/>
      <c r="BQ96" s="60"/>
      <c r="BR96" s="60"/>
      <c r="BS96" s="60"/>
      <c r="BT96" s="60"/>
      <c r="BU96" s="60"/>
      <c r="BV96" s="60"/>
      <c r="BW96" s="60"/>
      <c r="BX96" s="60"/>
      <c r="BY96" s="60"/>
      <c r="BZ96" s="60"/>
      <c r="CA96" s="60"/>
      <c r="CB96" s="60"/>
      <c r="CC96" s="60"/>
      <c r="CD96" s="60"/>
      <c r="CE96" s="60"/>
      <c r="CF96" s="182"/>
      <c r="CG96" s="182"/>
      <c r="CH96" s="182"/>
      <c r="CI96" s="182"/>
      <c r="CJ96" s="182"/>
      <c r="CK96" s="182"/>
    </row>
    <row r="97" spans="1:89" s="61" customFormat="1" ht="14.4" customHeight="1">
      <c r="A97" s="235"/>
      <c r="B97" s="7">
        <v>5</v>
      </c>
      <c r="C97" s="97" t="s">
        <v>1076</v>
      </c>
      <c r="D97" s="103" t="s">
        <v>835</v>
      </c>
      <c r="E97" s="97">
        <v>7773127031</v>
      </c>
      <c r="F97" s="97" t="s">
        <v>475</v>
      </c>
      <c r="G97" s="97" t="s">
        <v>217</v>
      </c>
      <c r="H97" s="97" t="s">
        <v>218</v>
      </c>
      <c r="I97" s="97" t="s">
        <v>208</v>
      </c>
      <c r="J97" s="97" t="s">
        <v>209</v>
      </c>
      <c r="K97" s="17" t="s">
        <v>39</v>
      </c>
      <c r="L97" s="7" t="s">
        <v>410</v>
      </c>
      <c r="M97" s="97" t="s">
        <v>40</v>
      </c>
      <c r="N97" s="97" t="s">
        <v>411</v>
      </c>
      <c r="O97" s="15"/>
      <c r="P97" s="16" t="s">
        <v>44</v>
      </c>
      <c r="Q97" s="6" t="s">
        <v>12</v>
      </c>
      <c r="R97" s="197">
        <v>111</v>
      </c>
      <c r="S97" s="6" t="s">
        <v>477</v>
      </c>
      <c r="T97" s="2" t="s">
        <v>476</v>
      </c>
      <c r="U97" s="113" t="s">
        <v>389</v>
      </c>
      <c r="V97" s="110">
        <v>100</v>
      </c>
      <c r="W97" s="110">
        <v>0</v>
      </c>
      <c r="X97" s="110">
        <f t="shared" si="32"/>
        <v>100</v>
      </c>
      <c r="Y97" s="97" t="s">
        <v>1118</v>
      </c>
      <c r="Z97" s="97"/>
      <c r="AA97" s="106">
        <v>44927</v>
      </c>
      <c r="AB97" s="106">
        <v>45291</v>
      </c>
      <c r="AC97" s="20">
        <v>54904</v>
      </c>
      <c r="AD97" s="20">
        <v>40618</v>
      </c>
      <c r="AE97" s="20">
        <v>39814</v>
      </c>
      <c r="AF97" s="20">
        <v>31798</v>
      </c>
      <c r="AG97" s="20">
        <v>9996</v>
      </c>
      <c r="AH97" s="20">
        <v>3579</v>
      </c>
      <c r="AI97" s="20">
        <v>3033</v>
      </c>
      <c r="AJ97" s="20">
        <v>3119</v>
      </c>
      <c r="AK97" s="20">
        <v>4257</v>
      </c>
      <c r="AL97" s="20">
        <v>22208</v>
      </c>
      <c r="AM97" s="20">
        <v>40342</v>
      </c>
      <c r="AN97" s="20">
        <v>59451</v>
      </c>
      <c r="AO97" s="155">
        <f t="shared" si="31"/>
        <v>313119</v>
      </c>
      <c r="AP97" s="20">
        <v>12</v>
      </c>
      <c r="AQ97" s="165">
        <f t="shared" si="29"/>
        <v>313119</v>
      </c>
      <c r="AR97" s="178">
        <f t="shared" si="23"/>
        <v>313119</v>
      </c>
      <c r="AS97" s="178">
        <f t="shared" si="24"/>
        <v>0</v>
      </c>
      <c r="AT97" s="60"/>
      <c r="AU97" s="60"/>
      <c r="AV97" s="60"/>
      <c r="AW97" s="60"/>
      <c r="AX97" s="60"/>
      <c r="AY97" s="60"/>
      <c r="AZ97" s="60"/>
      <c r="BA97" s="60"/>
      <c r="BB97" s="60"/>
      <c r="BC97" s="60"/>
      <c r="BD97" s="60"/>
      <c r="BE97" s="60"/>
      <c r="BF97" s="60"/>
      <c r="BG97" s="60"/>
      <c r="BH97" s="60"/>
      <c r="BI97" s="60"/>
      <c r="BJ97" s="60"/>
      <c r="BK97" s="60"/>
      <c r="BL97" s="60"/>
      <c r="BM97" s="60"/>
      <c r="BN97" s="60"/>
      <c r="BO97" s="60"/>
      <c r="BP97" s="60"/>
      <c r="BQ97" s="60"/>
      <c r="BR97" s="60"/>
      <c r="BS97" s="60"/>
      <c r="BT97" s="60"/>
      <c r="BU97" s="60"/>
      <c r="BV97" s="60"/>
      <c r="BW97" s="60"/>
      <c r="BX97" s="60"/>
      <c r="BY97" s="60"/>
      <c r="BZ97" s="60"/>
      <c r="CA97" s="60"/>
      <c r="CB97" s="60"/>
      <c r="CC97" s="60"/>
      <c r="CD97" s="60"/>
      <c r="CE97" s="60"/>
      <c r="CF97" s="182"/>
      <c r="CG97" s="182"/>
      <c r="CH97" s="182"/>
      <c r="CI97" s="182"/>
      <c r="CJ97" s="182"/>
      <c r="CK97" s="182"/>
    </row>
    <row r="98" spans="1:89" s="61" customFormat="1" ht="14.4" customHeight="1">
      <c r="A98" s="235"/>
      <c r="B98" s="7">
        <v>6</v>
      </c>
      <c r="C98" s="97" t="s">
        <v>1012</v>
      </c>
      <c r="D98" s="103" t="s">
        <v>836</v>
      </c>
      <c r="E98" s="97">
        <v>7773127031</v>
      </c>
      <c r="F98" s="103" t="s">
        <v>836</v>
      </c>
      <c r="G98" s="97" t="s">
        <v>837</v>
      </c>
      <c r="H98" s="97" t="s">
        <v>860</v>
      </c>
      <c r="I98" s="97" t="s">
        <v>208</v>
      </c>
      <c r="J98" s="97" t="s">
        <v>209</v>
      </c>
      <c r="K98" s="17" t="s">
        <v>39</v>
      </c>
      <c r="L98" s="7" t="s">
        <v>410</v>
      </c>
      <c r="M98" s="97" t="s">
        <v>40</v>
      </c>
      <c r="N98" s="97" t="s">
        <v>411</v>
      </c>
      <c r="O98" s="5"/>
      <c r="P98" s="6" t="s">
        <v>44</v>
      </c>
      <c r="Q98" s="6" t="s">
        <v>12</v>
      </c>
      <c r="R98" s="197">
        <v>494</v>
      </c>
      <c r="S98" s="6" t="s">
        <v>483</v>
      </c>
      <c r="T98" s="2" t="s">
        <v>482</v>
      </c>
      <c r="U98" s="113" t="s">
        <v>389</v>
      </c>
      <c r="V98" s="110">
        <v>100</v>
      </c>
      <c r="W98" s="110">
        <v>0</v>
      </c>
      <c r="X98" s="110">
        <f t="shared" si="32"/>
        <v>100</v>
      </c>
      <c r="Y98" s="97" t="s">
        <v>1117</v>
      </c>
      <c r="Z98" s="97"/>
      <c r="AA98" s="106">
        <v>44927</v>
      </c>
      <c r="AB98" s="106">
        <v>45291</v>
      </c>
      <c r="AC98" s="20">
        <v>140233</v>
      </c>
      <c r="AD98" s="20">
        <v>98160</v>
      </c>
      <c r="AE98" s="20">
        <v>123659</v>
      </c>
      <c r="AF98" s="20">
        <v>67710</v>
      </c>
      <c r="AG98" s="20">
        <v>25986</v>
      </c>
      <c r="AH98" s="20">
        <v>6251</v>
      </c>
      <c r="AI98" s="20">
        <v>38659</v>
      </c>
      <c r="AJ98" s="20">
        <v>5855</v>
      </c>
      <c r="AK98" s="20">
        <v>15369</v>
      </c>
      <c r="AL98" s="20">
        <v>64069</v>
      </c>
      <c r="AM98" s="20">
        <v>119985</v>
      </c>
      <c r="AN98" s="20">
        <v>142318</v>
      </c>
      <c r="AO98" s="155">
        <f t="shared" si="31"/>
        <v>848254</v>
      </c>
      <c r="AP98" s="20">
        <v>12</v>
      </c>
      <c r="AQ98" s="165">
        <f t="shared" si="29"/>
        <v>848254</v>
      </c>
      <c r="AR98" s="178">
        <f t="shared" si="23"/>
        <v>848254</v>
      </c>
      <c r="AS98" s="178">
        <f t="shared" si="24"/>
        <v>0</v>
      </c>
      <c r="AT98" s="60"/>
      <c r="AU98" s="60"/>
      <c r="AV98" s="60"/>
      <c r="AW98" s="60"/>
      <c r="AX98" s="60"/>
      <c r="AY98" s="60"/>
      <c r="AZ98" s="60"/>
      <c r="BA98" s="60"/>
      <c r="BB98" s="60"/>
      <c r="BC98" s="60"/>
      <c r="BD98" s="60"/>
      <c r="BE98" s="60"/>
      <c r="BF98" s="60"/>
      <c r="BG98" s="60"/>
      <c r="BH98" s="60"/>
      <c r="BI98" s="60"/>
      <c r="BJ98" s="60"/>
      <c r="BK98" s="60"/>
      <c r="BL98" s="60"/>
      <c r="BM98" s="60"/>
      <c r="BN98" s="60"/>
      <c r="BO98" s="60"/>
      <c r="BP98" s="60"/>
      <c r="BQ98" s="60"/>
      <c r="BR98" s="60"/>
      <c r="BS98" s="60"/>
      <c r="BT98" s="60"/>
      <c r="BU98" s="60"/>
      <c r="BV98" s="60"/>
      <c r="BW98" s="60"/>
      <c r="BX98" s="60"/>
      <c r="BY98" s="60"/>
      <c r="BZ98" s="60"/>
      <c r="CA98" s="60"/>
      <c r="CB98" s="60"/>
      <c r="CC98" s="60"/>
      <c r="CD98" s="60"/>
      <c r="CE98" s="60"/>
      <c r="CF98" s="182"/>
      <c r="CG98" s="182"/>
      <c r="CH98" s="182"/>
      <c r="CI98" s="182"/>
      <c r="CJ98" s="182"/>
      <c r="CK98" s="182"/>
    </row>
    <row r="99" spans="1:89" s="61" customFormat="1" ht="14.4" customHeight="1">
      <c r="A99" s="235"/>
      <c r="B99" s="7">
        <v>7</v>
      </c>
      <c r="C99" s="7" t="s">
        <v>1013</v>
      </c>
      <c r="D99" s="103" t="s">
        <v>480</v>
      </c>
      <c r="E99" s="97">
        <v>7773127031</v>
      </c>
      <c r="F99" s="97" t="s">
        <v>480</v>
      </c>
      <c r="G99" s="97" t="s">
        <v>219</v>
      </c>
      <c r="H99" s="97" t="s">
        <v>220</v>
      </c>
      <c r="I99" s="97" t="s">
        <v>208</v>
      </c>
      <c r="J99" s="97" t="s">
        <v>209</v>
      </c>
      <c r="K99" s="17" t="s">
        <v>39</v>
      </c>
      <c r="L99" s="7" t="s">
        <v>410</v>
      </c>
      <c r="M99" s="97" t="s">
        <v>40</v>
      </c>
      <c r="N99" s="97" t="s">
        <v>411</v>
      </c>
      <c r="O99" s="97"/>
      <c r="P99" s="16" t="s">
        <v>47</v>
      </c>
      <c r="Q99" s="16" t="s">
        <v>12</v>
      </c>
      <c r="R99" s="198"/>
      <c r="S99" s="16" t="s">
        <v>1069</v>
      </c>
      <c r="T99" s="19" t="s">
        <v>481</v>
      </c>
      <c r="U99" s="113" t="s">
        <v>389</v>
      </c>
      <c r="V99" s="110">
        <v>100</v>
      </c>
      <c r="W99" s="110">
        <v>0</v>
      </c>
      <c r="X99" s="110">
        <f t="shared" ref="X99:X104" si="33">SUM(V99:W99)</f>
        <v>100</v>
      </c>
      <c r="Y99" s="97" t="s">
        <v>1116</v>
      </c>
      <c r="Z99" s="97"/>
      <c r="AA99" s="106">
        <v>44927</v>
      </c>
      <c r="AB99" s="106">
        <v>45291</v>
      </c>
      <c r="AC99" s="20">
        <v>21389</v>
      </c>
      <c r="AD99" s="20">
        <v>17377</v>
      </c>
      <c r="AE99" s="20">
        <v>18462</v>
      </c>
      <c r="AF99" s="20">
        <v>12623</v>
      </c>
      <c r="AG99" s="20">
        <v>9708</v>
      </c>
      <c r="AH99" s="20">
        <v>1429</v>
      </c>
      <c r="AI99" s="20">
        <v>1408</v>
      </c>
      <c r="AJ99" s="20">
        <v>1470</v>
      </c>
      <c r="AK99" s="20">
        <v>4718</v>
      </c>
      <c r="AL99" s="20">
        <v>12030</v>
      </c>
      <c r="AM99" s="20">
        <v>15345</v>
      </c>
      <c r="AN99" s="20">
        <v>21623</v>
      </c>
      <c r="AO99" s="155">
        <f t="shared" si="31"/>
        <v>137582</v>
      </c>
      <c r="AP99" s="20">
        <v>12</v>
      </c>
      <c r="AQ99" s="165">
        <f t="shared" si="29"/>
        <v>137582</v>
      </c>
      <c r="AR99" s="178">
        <f t="shared" si="23"/>
        <v>137582</v>
      </c>
      <c r="AS99" s="178">
        <f t="shared" si="24"/>
        <v>0</v>
      </c>
      <c r="AT99" s="60"/>
      <c r="AU99" s="60"/>
      <c r="AV99" s="60"/>
      <c r="AW99" s="60"/>
      <c r="AX99" s="60"/>
      <c r="AY99" s="60"/>
      <c r="AZ99" s="60"/>
      <c r="BA99" s="60"/>
      <c r="BB99" s="60"/>
      <c r="BC99" s="60"/>
      <c r="BD99" s="60"/>
      <c r="BE99" s="60"/>
      <c r="BF99" s="60"/>
      <c r="BG99" s="60"/>
      <c r="BH99" s="60"/>
      <c r="BI99" s="60"/>
      <c r="BJ99" s="60"/>
      <c r="BK99" s="60"/>
      <c r="BL99" s="60"/>
      <c r="BM99" s="60"/>
      <c r="BN99" s="60"/>
      <c r="BO99" s="60"/>
      <c r="BP99" s="60"/>
      <c r="BQ99" s="60"/>
      <c r="BR99" s="60"/>
      <c r="BS99" s="60"/>
      <c r="BT99" s="60"/>
      <c r="BU99" s="60"/>
      <c r="BV99" s="60"/>
      <c r="BW99" s="60"/>
      <c r="BX99" s="60"/>
      <c r="BY99" s="60"/>
      <c r="BZ99" s="60"/>
      <c r="CA99" s="60"/>
      <c r="CB99" s="60"/>
      <c r="CC99" s="60"/>
      <c r="CD99" s="60"/>
      <c r="CE99" s="60"/>
      <c r="CF99" s="182"/>
      <c r="CG99" s="182"/>
      <c r="CH99" s="182"/>
      <c r="CI99" s="182"/>
      <c r="CJ99" s="182"/>
      <c r="CK99" s="182"/>
    </row>
    <row r="100" spans="1:89" s="158" customFormat="1" ht="14.4" customHeight="1">
      <c r="A100" s="235"/>
      <c r="B100" s="7">
        <v>8</v>
      </c>
      <c r="C100" s="97" t="s">
        <v>995</v>
      </c>
      <c r="D100" s="103" t="s">
        <v>484</v>
      </c>
      <c r="E100" s="97">
        <v>7773127031</v>
      </c>
      <c r="F100" s="97" t="s">
        <v>484</v>
      </c>
      <c r="G100" s="97" t="s">
        <v>221</v>
      </c>
      <c r="H100" s="97" t="s">
        <v>222</v>
      </c>
      <c r="I100" s="97" t="s">
        <v>208</v>
      </c>
      <c r="J100" s="97" t="s">
        <v>209</v>
      </c>
      <c r="K100" s="17" t="s">
        <v>39</v>
      </c>
      <c r="L100" s="7" t="s">
        <v>410</v>
      </c>
      <c r="M100" s="97" t="s">
        <v>40</v>
      </c>
      <c r="N100" s="97" t="s">
        <v>411</v>
      </c>
      <c r="O100" s="18"/>
      <c r="P100" s="16" t="s">
        <v>41</v>
      </c>
      <c r="Q100" s="16" t="s">
        <v>12</v>
      </c>
      <c r="R100" s="198"/>
      <c r="S100" s="16" t="s">
        <v>485</v>
      </c>
      <c r="T100" s="19" t="s">
        <v>486</v>
      </c>
      <c r="U100" s="113" t="s">
        <v>389</v>
      </c>
      <c r="V100" s="110">
        <v>100</v>
      </c>
      <c r="W100" s="110">
        <v>0</v>
      </c>
      <c r="X100" s="110">
        <f t="shared" si="33"/>
        <v>100</v>
      </c>
      <c r="Y100" s="97" t="s">
        <v>1112</v>
      </c>
      <c r="Z100" s="97"/>
      <c r="AA100" s="159">
        <v>44927</v>
      </c>
      <c r="AB100" s="159">
        <v>45291</v>
      </c>
      <c r="AC100" s="157"/>
      <c r="AD100" s="157">
        <v>42663</v>
      </c>
      <c r="AE100" s="157"/>
      <c r="AF100" s="157">
        <v>22409</v>
      </c>
      <c r="AG100" s="157"/>
      <c r="AH100" s="157">
        <v>52</v>
      </c>
      <c r="AI100" s="157"/>
      <c r="AJ100" s="157">
        <v>0</v>
      </c>
      <c r="AK100" s="157"/>
      <c r="AL100" s="157">
        <v>4562</v>
      </c>
      <c r="AM100" s="157"/>
      <c r="AN100" s="157">
        <v>31293</v>
      </c>
      <c r="AO100" s="155">
        <f t="shared" si="31"/>
        <v>100979</v>
      </c>
      <c r="AP100" s="157">
        <v>12</v>
      </c>
      <c r="AQ100" s="165">
        <f t="shared" si="29"/>
        <v>100979</v>
      </c>
      <c r="AR100" s="178">
        <f t="shared" si="23"/>
        <v>100979</v>
      </c>
      <c r="AS100" s="178">
        <f t="shared" si="24"/>
        <v>0</v>
      </c>
      <c r="AT100" s="127"/>
      <c r="AU100" s="127"/>
      <c r="AV100" s="127"/>
      <c r="AW100" s="127"/>
      <c r="AX100" s="127"/>
      <c r="AY100" s="127"/>
      <c r="AZ100" s="127"/>
      <c r="BA100" s="127"/>
      <c r="BB100" s="127"/>
      <c r="BC100" s="127"/>
      <c r="BD100" s="127"/>
      <c r="BE100" s="127"/>
      <c r="BF100" s="127"/>
      <c r="BG100" s="127"/>
      <c r="BH100" s="127"/>
      <c r="BI100" s="127"/>
      <c r="BJ100" s="127"/>
      <c r="BK100" s="127"/>
      <c r="BL100" s="127"/>
      <c r="BM100" s="127"/>
      <c r="BN100" s="127"/>
      <c r="BO100" s="127"/>
      <c r="BP100" s="127"/>
      <c r="BQ100" s="127"/>
      <c r="BR100" s="127"/>
      <c r="BS100" s="127"/>
      <c r="BT100" s="127"/>
      <c r="BU100" s="127"/>
      <c r="BV100" s="127"/>
      <c r="BW100" s="127"/>
      <c r="BX100" s="127"/>
      <c r="BY100" s="127"/>
      <c r="BZ100" s="127"/>
      <c r="CA100" s="127"/>
      <c r="CB100" s="127"/>
      <c r="CC100" s="127"/>
      <c r="CD100" s="127"/>
      <c r="CE100" s="127"/>
      <c r="CF100" s="184"/>
      <c r="CG100" s="184"/>
      <c r="CH100" s="184"/>
      <c r="CI100" s="184"/>
      <c r="CJ100" s="184"/>
      <c r="CK100" s="184"/>
    </row>
    <row r="101" spans="1:89" s="158" customFormat="1" ht="14.4" customHeight="1">
      <c r="A101" s="235"/>
      <c r="B101" s="7">
        <v>9</v>
      </c>
      <c r="C101" s="97" t="s">
        <v>1077</v>
      </c>
      <c r="D101" s="103" t="s">
        <v>223</v>
      </c>
      <c r="E101" s="97">
        <v>7772280049</v>
      </c>
      <c r="F101" s="97" t="s">
        <v>223</v>
      </c>
      <c r="G101" s="97" t="s">
        <v>224</v>
      </c>
      <c r="H101" s="97" t="s">
        <v>225</v>
      </c>
      <c r="I101" s="97" t="s">
        <v>208</v>
      </c>
      <c r="J101" s="97" t="s">
        <v>209</v>
      </c>
      <c r="K101" s="17" t="s">
        <v>39</v>
      </c>
      <c r="L101" s="7" t="s">
        <v>410</v>
      </c>
      <c r="M101" s="97" t="s">
        <v>40</v>
      </c>
      <c r="N101" s="97" t="s">
        <v>411</v>
      </c>
      <c r="O101" s="18"/>
      <c r="P101" s="16" t="s">
        <v>41</v>
      </c>
      <c r="Q101" s="16" t="s">
        <v>12</v>
      </c>
      <c r="R101" s="198"/>
      <c r="S101" s="16" t="s">
        <v>478</v>
      </c>
      <c r="T101" s="19" t="s">
        <v>479</v>
      </c>
      <c r="U101" s="113" t="s">
        <v>389</v>
      </c>
      <c r="V101" s="110">
        <v>100</v>
      </c>
      <c r="W101" s="110">
        <v>0</v>
      </c>
      <c r="X101" s="110">
        <f t="shared" si="33"/>
        <v>100</v>
      </c>
      <c r="Y101" s="97" t="s">
        <v>1115</v>
      </c>
      <c r="Z101" s="97"/>
      <c r="AA101" s="159">
        <v>44927</v>
      </c>
      <c r="AB101" s="159">
        <v>45291</v>
      </c>
      <c r="AC101" s="156">
        <v>17700</v>
      </c>
      <c r="AD101" s="156"/>
      <c r="AE101" s="156">
        <v>20479</v>
      </c>
      <c r="AF101" s="156"/>
      <c r="AG101" s="156">
        <v>19970</v>
      </c>
      <c r="AH101" s="156"/>
      <c r="AI101" s="156">
        <v>52</v>
      </c>
      <c r="AJ101" s="156"/>
      <c r="AK101" s="156">
        <v>3541</v>
      </c>
      <c r="AL101" s="156"/>
      <c r="AM101" s="156">
        <v>13510</v>
      </c>
      <c r="AN101" s="156">
        <v>21401</v>
      </c>
      <c r="AO101" s="155">
        <f t="shared" si="31"/>
        <v>96653</v>
      </c>
      <c r="AP101" s="156">
        <v>12</v>
      </c>
      <c r="AQ101" s="165">
        <f t="shared" si="29"/>
        <v>96653</v>
      </c>
      <c r="AR101" s="178">
        <f t="shared" si="23"/>
        <v>96653</v>
      </c>
      <c r="AS101" s="178">
        <f t="shared" si="24"/>
        <v>0</v>
      </c>
      <c r="AT101" s="127"/>
      <c r="AU101" s="127"/>
      <c r="AV101" s="127"/>
      <c r="AW101" s="127"/>
      <c r="AX101" s="127"/>
      <c r="AY101" s="127"/>
      <c r="AZ101" s="127"/>
      <c r="BA101" s="127"/>
      <c r="BB101" s="127"/>
      <c r="BC101" s="127"/>
      <c r="BD101" s="127"/>
      <c r="BE101" s="127"/>
      <c r="BF101" s="127"/>
      <c r="BG101" s="127"/>
      <c r="BH101" s="127"/>
      <c r="BI101" s="127"/>
      <c r="BJ101" s="127"/>
      <c r="BK101" s="127"/>
      <c r="BL101" s="127"/>
      <c r="BM101" s="127"/>
      <c r="BN101" s="127"/>
      <c r="BO101" s="127"/>
      <c r="BP101" s="127"/>
      <c r="BQ101" s="127"/>
      <c r="BR101" s="127"/>
      <c r="BS101" s="127"/>
      <c r="BT101" s="127"/>
      <c r="BU101" s="127"/>
      <c r="BV101" s="127"/>
      <c r="BW101" s="127"/>
      <c r="BX101" s="127"/>
      <c r="BY101" s="127"/>
      <c r="BZ101" s="127"/>
      <c r="CA101" s="127"/>
      <c r="CB101" s="127"/>
      <c r="CC101" s="127"/>
      <c r="CD101" s="127"/>
      <c r="CE101" s="127"/>
      <c r="CF101" s="184"/>
      <c r="CG101" s="184"/>
      <c r="CH101" s="184"/>
      <c r="CI101" s="184"/>
      <c r="CJ101" s="184"/>
      <c r="CK101" s="184"/>
    </row>
    <row r="102" spans="1:89" s="61" customFormat="1" ht="14.4" customHeight="1">
      <c r="A102" s="235"/>
      <c r="B102" s="7">
        <v>10</v>
      </c>
      <c r="C102" s="97" t="s">
        <v>1014</v>
      </c>
      <c r="D102" s="103" t="s">
        <v>226</v>
      </c>
      <c r="E102" s="97">
        <v>7773127031</v>
      </c>
      <c r="F102" s="97" t="s">
        <v>226</v>
      </c>
      <c r="G102" s="97" t="s">
        <v>227</v>
      </c>
      <c r="H102" s="97" t="s">
        <v>228</v>
      </c>
      <c r="I102" s="97" t="s">
        <v>208</v>
      </c>
      <c r="J102" s="97" t="s">
        <v>209</v>
      </c>
      <c r="K102" s="17" t="s">
        <v>39</v>
      </c>
      <c r="L102" s="7" t="s">
        <v>410</v>
      </c>
      <c r="M102" s="97" t="s">
        <v>40</v>
      </c>
      <c r="N102" s="97" t="s">
        <v>411</v>
      </c>
      <c r="O102" s="1"/>
      <c r="P102" s="6" t="s">
        <v>44</v>
      </c>
      <c r="Q102" s="6" t="s">
        <v>42</v>
      </c>
      <c r="R102" s="197">
        <v>614</v>
      </c>
      <c r="S102" s="6" t="s">
        <v>832</v>
      </c>
      <c r="T102" s="2" t="s">
        <v>833</v>
      </c>
      <c r="U102" s="113" t="s">
        <v>1082</v>
      </c>
      <c r="V102" s="110">
        <v>100</v>
      </c>
      <c r="W102" s="110">
        <v>0</v>
      </c>
      <c r="X102" s="110">
        <f t="shared" si="33"/>
        <v>100</v>
      </c>
      <c r="Y102" s="97" t="s">
        <v>1113</v>
      </c>
      <c r="Z102" s="97"/>
      <c r="AA102" s="106">
        <v>44927</v>
      </c>
      <c r="AB102" s="106">
        <v>45291</v>
      </c>
      <c r="AC102" s="20">
        <v>150473</v>
      </c>
      <c r="AD102" s="20">
        <v>108520</v>
      </c>
      <c r="AE102" s="20">
        <v>114127</v>
      </c>
      <c r="AF102" s="20">
        <v>77780</v>
      </c>
      <c r="AG102" s="20">
        <v>45273</v>
      </c>
      <c r="AH102" s="20">
        <v>15426</v>
      </c>
      <c r="AI102" s="20">
        <v>12487</v>
      </c>
      <c r="AJ102" s="20">
        <v>14864</v>
      </c>
      <c r="AK102" s="20">
        <v>14702</v>
      </c>
      <c r="AL102" s="20">
        <v>57556</v>
      </c>
      <c r="AM102" s="20">
        <v>110474</v>
      </c>
      <c r="AN102" s="20">
        <v>174946</v>
      </c>
      <c r="AO102" s="155">
        <f t="shared" si="31"/>
        <v>896628</v>
      </c>
      <c r="AP102" s="20">
        <v>12</v>
      </c>
      <c r="AQ102" s="165">
        <f t="shared" si="29"/>
        <v>896628</v>
      </c>
      <c r="AR102" s="178">
        <f t="shared" si="23"/>
        <v>896628</v>
      </c>
      <c r="AS102" s="178">
        <f t="shared" si="24"/>
        <v>0</v>
      </c>
      <c r="AT102" s="60"/>
      <c r="AU102" s="60"/>
      <c r="AV102" s="60"/>
      <c r="AW102" s="60"/>
      <c r="AX102" s="60"/>
      <c r="AY102" s="60"/>
      <c r="AZ102" s="60"/>
      <c r="BA102" s="60"/>
      <c r="BB102" s="60"/>
      <c r="BC102" s="60"/>
      <c r="BD102" s="60"/>
      <c r="BE102" s="60"/>
      <c r="BF102" s="60"/>
      <c r="BG102" s="60"/>
      <c r="BH102" s="60"/>
      <c r="BI102" s="60"/>
      <c r="BJ102" s="60"/>
      <c r="BK102" s="60"/>
      <c r="BL102" s="60"/>
      <c r="BM102" s="60"/>
      <c r="BN102" s="60"/>
      <c r="BO102" s="60"/>
      <c r="BP102" s="60"/>
      <c r="BQ102" s="60"/>
      <c r="BR102" s="60"/>
      <c r="BS102" s="60"/>
      <c r="BT102" s="60"/>
      <c r="BU102" s="60"/>
      <c r="BV102" s="60"/>
      <c r="BW102" s="60"/>
      <c r="BX102" s="60"/>
      <c r="BY102" s="60"/>
      <c r="BZ102" s="60"/>
      <c r="CA102" s="60"/>
      <c r="CB102" s="60"/>
      <c r="CC102" s="60"/>
      <c r="CD102" s="60"/>
      <c r="CE102" s="60"/>
      <c r="CF102" s="182"/>
      <c r="CG102" s="182"/>
      <c r="CH102" s="182"/>
      <c r="CI102" s="182"/>
      <c r="CJ102" s="182"/>
      <c r="CK102" s="182"/>
    </row>
    <row r="103" spans="1:89" s="158" customFormat="1" ht="14.4" customHeight="1">
      <c r="A103" s="235"/>
      <c r="B103" s="7">
        <v>11</v>
      </c>
      <c r="C103" s="97" t="s">
        <v>1015</v>
      </c>
      <c r="D103" s="103" t="s">
        <v>229</v>
      </c>
      <c r="E103" s="97">
        <v>7773127031</v>
      </c>
      <c r="F103" s="97" t="s">
        <v>229</v>
      </c>
      <c r="G103" s="97" t="s">
        <v>230</v>
      </c>
      <c r="H103" s="97" t="s">
        <v>231</v>
      </c>
      <c r="I103" s="97" t="s">
        <v>208</v>
      </c>
      <c r="J103" s="97" t="s">
        <v>209</v>
      </c>
      <c r="K103" s="17" t="s">
        <v>39</v>
      </c>
      <c r="L103" s="7" t="s">
        <v>410</v>
      </c>
      <c r="M103" s="97" t="s">
        <v>40</v>
      </c>
      <c r="N103" s="97" t="s">
        <v>411</v>
      </c>
      <c r="O103" s="97"/>
      <c r="P103" s="16" t="s">
        <v>44</v>
      </c>
      <c r="Q103" s="16" t="s">
        <v>42</v>
      </c>
      <c r="R103" s="198">
        <v>386</v>
      </c>
      <c r="S103" s="16"/>
      <c r="T103" s="19" t="s">
        <v>474</v>
      </c>
      <c r="U103" s="113" t="s">
        <v>389</v>
      </c>
      <c r="V103" s="110">
        <v>100</v>
      </c>
      <c r="W103" s="110">
        <v>0</v>
      </c>
      <c r="X103" s="110">
        <f t="shared" si="33"/>
        <v>100</v>
      </c>
      <c r="Y103" s="97" t="s">
        <v>1114</v>
      </c>
      <c r="Z103" s="97"/>
      <c r="AA103" s="159">
        <v>44927</v>
      </c>
      <c r="AB103" s="159">
        <v>45291</v>
      </c>
      <c r="AC103" s="157">
        <v>73928</v>
      </c>
      <c r="AD103" s="157">
        <v>64851</v>
      </c>
      <c r="AE103" s="157">
        <v>53475</v>
      </c>
      <c r="AF103" s="157">
        <v>40328</v>
      </c>
      <c r="AG103" s="157">
        <v>170080</v>
      </c>
      <c r="AH103" s="157">
        <v>5066</v>
      </c>
      <c r="AI103" s="157">
        <v>4075</v>
      </c>
      <c r="AJ103" s="157">
        <v>4112</v>
      </c>
      <c r="AK103" s="157">
        <v>4794</v>
      </c>
      <c r="AL103" s="157">
        <v>25750</v>
      </c>
      <c r="AM103" s="157">
        <v>48665</v>
      </c>
      <c r="AN103" s="157">
        <v>75180</v>
      </c>
      <c r="AO103" s="155">
        <f t="shared" si="31"/>
        <v>570304</v>
      </c>
      <c r="AP103" s="157">
        <v>12</v>
      </c>
      <c r="AQ103" s="165">
        <f t="shared" si="29"/>
        <v>570304</v>
      </c>
      <c r="AR103" s="178">
        <f t="shared" si="23"/>
        <v>570304</v>
      </c>
      <c r="AS103" s="178">
        <f t="shared" si="24"/>
        <v>0</v>
      </c>
      <c r="AT103" s="127"/>
      <c r="AU103" s="127"/>
      <c r="AV103" s="127"/>
      <c r="AW103" s="127"/>
      <c r="AX103" s="127"/>
      <c r="AY103" s="127"/>
      <c r="AZ103" s="127"/>
      <c r="BA103" s="127"/>
      <c r="BB103" s="127"/>
      <c r="BC103" s="127"/>
      <c r="BD103" s="127"/>
      <c r="BE103" s="127"/>
      <c r="BF103" s="127"/>
      <c r="BG103" s="127"/>
      <c r="BH103" s="127"/>
      <c r="BI103" s="127"/>
      <c r="BJ103" s="127"/>
      <c r="BK103" s="127"/>
      <c r="BL103" s="127"/>
      <c r="BM103" s="127"/>
      <c r="BN103" s="127"/>
      <c r="BO103" s="127"/>
      <c r="BP103" s="127"/>
      <c r="BQ103" s="127"/>
      <c r="BR103" s="127"/>
      <c r="BS103" s="127"/>
      <c r="BT103" s="127"/>
      <c r="BU103" s="127"/>
      <c r="BV103" s="127"/>
      <c r="BW103" s="127"/>
      <c r="BX103" s="127"/>
      <c r="BY103" s="127"/>
      <c r="BZ103" s="127"/>
      <c r="CA103" s="127"/>
      <c r="CB103" s="127"/>
      <c r="CC103" s="127"/>
      <c r="CD103" s="127"/>
      <c r="CE103" s="127"/>
      <c r="CF103" s="184"/>
      <c r="CG103" s="184"/>
      <c r="CH103" s="184"/>
      <c r="CI103" s="184"/>
      <c r="CJ103" s="184"/>
      <c r="CK103" s="184"/>
    </row>
    <row r="104" spans="1:89" s="62" customFormat="1" ht="15" customHeight="1" thickBot="1">
      <c r="A104" s="235"/>
      <c r="B104" s="7">
        <v>12</v>
      </c>
      <c r="C104" s="97" t="s">
        <v>1015</v>
      </c>
      <c r="D104" s="103" t="s">
        <v>229</v>
      </c>
      <c r="E104" s="97">
        <v>7773127031</v>
      </c>
      <c r="F104" s="97" t="s">
        <v>229</v>
      </c>
      <c r="G104" s="97" t="s">
        <v>232</v>
      </c>
      <c r="H104" s="97" t="s">
        <v>231</v>
      </c>
      <c r="I104" s="97" t="s">
        <v>208</v>
      </c>
      <c r="J104" s="97" t="s">
        <v>209</v>
      </c>
      <c r="K104" s="17" t="s">
        <v>39</v>
      </c>
      <c r="L104" s="7" t="s">
        <v>410</v>
      </c>
      <c r="M104" s="97" t="s">
        <v>40</v>
      </c>
      <c r="N104" s="97" t="s">
        <v>411</v>
      </c>
      <c r="O104" s="1"/>
      <c r="P104" s="16" t="s">
        <v>54</v>
      </c>
      <c r="Q104" s="6" t="s">
        <v>42</v>
      </c>
      <c r="R104" s="197"/>
      <c r="S104" s="6" t="s">
        <v>233</v>
      </c>
      <c r="T104" s="2" t="s">
        <v>834</v>
      </c>
      <c r="U104" s="113" t="s">
        <v>389</v>
      </c>
      <c r="V104" s="110">
        <v>100</v>
      </c>
      <c r="W104" s="110">
        <v>0</v>
      </c>
      <c r="X104" s="110">
        <f t="shared" si="33"/>
        <v>100</v>
      </c>
      <c r="Y104" s="97"/>
      <c r="Z104" s="97"/>
      <c r="AA104" s="106">
        <v>44927</v>
      </c>
      <c r="AB104" s="106">
        <v>45291</v>
      </c>
      <c r="AC104" s="20">
        <v>326</v>
      </c>
      <c r="AD104" s="20">
        <v>567</v>
      </c>
      <c r="AE104" s="20">
        <v>0</v>
      </c>
      <c r="AF104" s="20">
        <v>0</v>
      </c>
      <c r="AG104" s="20">
        <v>0</v>
      </c>
      <c r="AH104" s="20">
        <v>0</v>
      </c>
      <c r="AI104" s="20">
        <v>0</v>
      </c>
      <c r="AJ104" s="20">
        <v>0</v>
      </c>
      <c r="AK104" s="20">
        <v>0</v>
      </c>
      <c r="AL104" s="20">
        <v>0</v>
      </c>
      <c r="AM104" s="20">
        <v>0</v>
      </c>
      <c r="AN104" s="20">
        <v>0</v>
      </c>
      <c r="AO104" s="155">
        <f t="shared" si="31"/>
        <v>893</v>
      </c>
      <c r="AP104" s="20">
        <v>12</v>
      </c>
      <c r="AQ104" s="165">
        <f t="shared" si="29"/>
        <v>893</v>
      </c>
      <c r="AR104" s="178">
        <f t="shared" si="23"/>
        <v>893</v>
      </c>
      <c r="AS104" s="178">
        <f t="shared" si="24"/>
        <v>0</v>
      </c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  <c r="BI104" s="60"/>
      <c r="BJ104" s="60"/>
      <c r="BK104" s="60"/>
      <c r="BL104" s="60"/>
      <c r="BM104" s="60"/>
      <c r="BN104" s="60"/>
      <c r="BO104" s="60"/>
      <c r="BP104" s="60"/>
      <c r="BQ104" s="60"/>
      <c r="BR104" s="60"/>
      <c r="BS104" s="60"/>
      <c r="BT104" s="60"/>
      <c r="BU104" s="60"/>
      <c r="BV104" s="60"/>
      <c r="BW104" s="60"/>
      <c r="BX104" s="60"/>
      <c r="BY104" s="60"/>
      <c r="BZ104" s="60"/>
      <c r="CA104" s="60"/>
      <c r="CB104" s="60"/>
      <c r="CC104" s="60"/>
      <c r="CD104" s="60"/>
      <c r="CE104" s="60"/>
      <c r="CF104" s="183"/>
      <c r="CG104" s="183"/>
      <c r="CH104" s="183"/>
      <c r="CI104" s="183"/>
      <c r="CJ104" s="183"/>
      <c r="CK104" s="183"/>
    </row>
    <row r="105" spans="1:89" s="73" customFormat="1">
      <c r="A105" s="228" t="s">
        <v>234</v>
      </c>
      <c r="B105" s="74">
        <v>1</v>
      </c>
      <c r="C105" s="65" t="s">
        <v>235</v>
      </c>
      <c r="D105" s="131" t="s">
        <v>235</v>
      </c>
      <c r="E105" s="65">
        <v>7773133416</v>
      </c>
      <c r="F105" s="65" t="s">
        <v>235</v>
      </c>
      <c r="G105" s="74" t="s">
        <v>238</v>
      </c>
      <c r="H105" s="74" t="s">
        <v>239</v>
      </c>
      <c r="I105" s="65" t="s">
        <v>236</v>
      </c>
      <c r="J105" s="65" t="s">
        <v>237</v>
      </c>
      <c r="K105" s="66" t="s">
        <v>39</v>
      </c>
      <c r="L105" s="63" t="s">
        <v>410</v>
      </c>
      <c r="M105" s="64" t="s">
        <v>40</v>
      </c>
      <c r="N105" s="65" t="s">
        <v>411</v>
      </c>
      <c r="O105" s="65"/>
      <c r="P105" s="67" t="s">
        <v>41</v>
      </c>
      <c r="Q105" s="65" t="s">
        <v>42</v>
      </c>
      <c r="R105" s="195"/>
      <c r="S105" s="74" t="s">
        <v>536</v>
      </c>
      <c r="T105" s="89" t="s">
        <v>537</v>
      </c>
      <c r="U105" s="111" t="s">
        <v>389</v>
      </c>
      <c r="V105" s="109">
        <v>50</v>
      </c>
      <c r="W105" s="109">
        <v>50</v>
      </c>
      <c r="X105" s="109">
        <f t="shared" ref="X105" si="34">SUM(V105:W105)</f>
        <v>100</v>
      </c>
      <c r="Y105" s="64" t="s">
        <v>861</v>
      </c>
      <c r="Z105" s="65"/>
      <c r="AA105" s="71">
        <v>44927</v>
      </c>
      <c r="AB105" s="71">
        <v>45291</v>
      </c>
      <c r="AC105" s="161"/>
      <c r="AD105" s="161">
        <v>18562</v>
      </c>
      <c r="AE105" s="161"/>
      <c r="AF105" s="161">
        <v>18970</v>
      </c>
      <c r="AG105" s="161"/>
      <c r="AH105" s="161">
        <v>417</v>
      </c>
      <c r="AI105" s="161">
        <v>1040</v>
      </c>
      <c r="AJ105" s="161"/>
      <c r="AK105" s="161">
        <v>3201</v>
      </c>
      <c r="AL105" s="161"/>
      <c r="AM105" s="161">
        <v>13730</v>
      </c>
      <c r="AN105" s="161"/>
      <c r="AO105" s="161">
        <f t="shared" si="31"/>
        <v>55920</v>
      </c>
      <c r="AP105" s="161">
        <v>12</v>
      </c>
      <c r="AQ105" s="166">
        <f>AC105+AD105+AE105+AF105+AG105+AH105+AI105+AJ105+AK105+AL105+AM105+AN105</f>
        <v>55920</v>
      </c>
      <c r="AR105" s="177">
        <f t="shared" si="23"/>
        <v>27960</v>
      </c>
      <c r="AS105" s="177">
        <f t="shared" si="24"/>
        <v>27960</v>
      </c>
      <c r="AT105" s="60"/>
      <c r="AU105" s="60"/>
      <c r="AV105" s="60"/>
      <c r="AW105" s="60"/>
      <c r="AX105" s="60"/>
      <c r="AY105" s="60"/>
      <c r="AZ105" s="60"/>
      <c r="BA105" s="60"/>
      <c r="BB105" s="60"/>
      <c r="BC105" s="60"/>
      <c r="BD105" s="60"/>
      <c r="BE105" s="60"/>
      <c r="BF105" s="60"/>
      <c r="BG105" s="60"/>
      <c r="BH105" s="60"/>
      <c r="BI105" s="60"/>
      <c r="BJ105" s="60"/>
      <c r="BK105" s="60"/>
      <c r="BL105" s="60"/>
      <c r="BM105" s="60"/>
      <c r="BN105" s="60"/>
      <c r="BO105" s="60"/>
      <c r="BP105" s="60"/>
      <c r="BQ105" s="60"/>
      <c r="BR105" s="60"/>
      <c r="BS105" s="60"/>
      <c r="BT105" s="60"/>
      <c r="BU105" s="60"/>
      <c r="BV105" s="60"/>
      <c r="BW105" s="60"/>
      <c r="BX105" s="60"/>
      <c r="BY105" s="60"/>
      <c r="BZ105" s="60"/>
      <c r="CA105" s="60"/>
      <c r="CB105" s="60"/>
      <c r="CC105" s="60"/>
      <c r="CD105" s="60"/>
      <c r="CE105" s="60"/>
    </row>
    <row r="106" spans="1:89" s="73" customFormat="1">
      <c r="A106" s="228"/>
      <c r="B106" s="74">
        <v>2</v>
      </c>
      <c r="C106" s="65" t="s">
        <v>235</v>
      </c>
      <c r="D106" s="131" t="s">
        <v>235</v>
      </c>
      <c r="E106" s="65">
        <v>7773133416</v>
      </c>
      <c r="F106" s="65" t="s">
        <v>235</v>
      </c>
      <c r="G106" s="74" t="s">
        <v>240</v>
      </c>
      <c r="H106" s="74" t="s">
        <v>241</v>
      </c>
      <c r="I106" s="65" t="s">
        <v>236</v>
      </c>
      <c r="J106" s="65" t="s">
        <v>237</v>
      </c>
      <c r="K106" s="66" t="s">
        <v>39</v>
      </c>
      <c r="L106" s="63" t="s">
        <v>410</v>
      </c>
      <c r="M106" s="64" t="s">
        <v>40</v>
      </c>
      <c r="N106" s="65" t="s">
        <v>411</v>
      </c>
      <c r="O106" s="65"/>
      <c r="P106" s="69" t="s">
        <v>47</v>
      </c>
      <c r="Q106" s="65" t="s">
        <v>42</v>
      </c>
      <c r="R106" s="195"/>
      <c r="S106" s="74" t="s">
        <v>543</v>
      </c>
      <c r="T106" s="89" t="s">
        <v>544</v>
      </c>
      <c r="U106" s="111" t="s">
        <v>389</v>
      </c>
      <c r="V106" s="109">
        <v>100</v>
      </c>
      <c r="W106" s="109">
        <v>0</v>
      </c>
      <c r="X106" s="109">
        <f t="shared" ref="X106" si="35">SUM(V106:W106)</f>
        <v>100</v>
      </c>
      <c r="Y106" s="64"/>
      <c r="Z106" s="65"/>
      <c r="AA106" s="71">
        <v>44927</v>
      </c>
      <c r="AB106" s="71">
        <v>45291</v>
      </c>
      <c r="AC106" s="161">
        <v>19856</v>
      </c>
      <c r="AD106" s="161">
        <v>19521</v>
      </c>
      <c r="AE106" s="161">
        <v>17036</v>
      </c>
      <c r="AF106" s="161">
        <v>16523</v>
      </c>
      <c r="AG106" s="161">
        <v>10197</v>
      </c>
      <c r="AH106" s="161">
        <v>4762</v>
      </c>
      <c r="AI106" s="161">
        <v>4977</v>
      </c>
      <c r="AJ106" s="161">
        <v>5384</v>
      </c>
      <c r="AK106" s="161">
        <v>4352</v>
      </c>
      <c r="AL106" s="161">
        <v>8165</v>
      </c>
      <c r="AM106" s="161">
        <v>14668</v>
      </c>
      <c r="AN106" s="161">
        <v>20521</v>
      </c>
      <c r="AO106" s="161">
        <f t="shared" si="31"/>
        <v>145962</v>
      </c>
      <c r="AP106" s="161">
        <v>12</v>
      </c>
      <c r="AQ106" s="166">
        <f t="shared" si="29"/>
        <v>145962</v>
      </c>
      <c r="AR106" s="177">
        <f t="shared" si="23"/>
        <v>145962</v>
      </c>
      <c r="AS106" s="177">
        <f t="shared" si="24"/>
        <v>0</v>
      </c>
      <c r="AT106" s="60"/>
      <c r="AU106" s="60"/>
      <c r="AV106" s="60"/>
      <c r="AW106" s="60"/>
      <c r="AX106" s="60"/>
      <c r="AY106" s="60"/>
      <c r="AZ106" s="60"/>
      <c r="BA106" s="60"/>
      <c r="BB106" s="60"/>
      <c r="BC106" s="60"/>
      <c r="BD106" s="60"/>
      <c r="BE106" s="60"/>
      <c r="BF106" s="60"/>
      <c r="BG106" s="60"/>
      <c r="BH106" s="60"/>
      <c r="BI106" s="60"/>
      <c r="BJ106" s="60"/>
      <c r="BK106" s="60"/>
      <c r="BL106" s="60"/>
      <c r="BM106" s="60"/>
      <c r="BN106" s="60"/>
      <c r="BO106" s="60"/>
      <c r="BP106" s="60"/>
      <c r="BQ106" s="60"/>
      <c r="BR106" s="60"/>
      <c r="BS106" s="60"/>
      <c r="BT106" s="60"/>
      <c r="BU106" s="60"/>
      <c r="BV106" s="60"/>
      <c r="BW106" s="60"/>
      <c r="BX106" s="60"/>
      <c r="BY106" s="60"/>
      <c r="BZ106" s="60"/>
      <c r="CA106" s="60"/>
      <c r="CB106" s="60"/>
      <c r="CC106" s="60"/>
      <c r="CD106" s="60"/>
      <c r="CE106" s="60"/>
    </row>
    <row r="107" spans="1:89" s="73" customFormat="1">
      <c r="A107" s="228"/>
      <c r="B107" s="74">
        <v>3</v>
      </c>
      <c r="C107" s="65" t="s">
        <v>235</v>
      </c>
      <c r="D107" s="130" t="s">
        <v>235</v>
      </c>
      <c r="E107" s="65">
        <v>7773133416</v>
      </c>
      <c r="F107" s="65" t="s">
        <v>235</v>
      </c>
      <c r="G107" s="74" t="s">
        <v>242</v>
      </c>
      <c r="H107" s="74" t="s">
        <v>243</v>
      </c>
      <c r="I107" s="65" t="s">
        <v>236</v>
      </c>
      <c r="J107" s="65" t="s">
        <v>237</v>
      </c>
      <c r="K107" s="66" t="s">
        <v>39</v>
      </c>
      <c r="L107" s="63" t="s">
        <v>410</v>
      </c>
      <c r="M107" s="64" t="s">
        <v>40</v>
      </c>
      <c r="N107" s="65" t="s">
        <v>411</v>
      </c>
      <c r="O107" s="65"/>
      <c r="P107" s="67" t="s">
        <v>44</v>
      </c>
      <c r="Q107" s="65" t="s">
        <v>42</v>
      </c>
      <c r="R107" s="195">
        <v>176</v>
      </c>
      <c r="S107" s="74" t="s">
        <v>551</v>
      </c>
      <c r="T107" s="89" t="s">
        <v>535</v>
      </c>
      <c r="U107" s="111" t="s">
        <v>389</v>
      </c>
      <c r="V107" s="109">
        <v>100</v>
      </c>
      <c r="W107" s="109">
        <v>0</v>
      </c>
      <c r="X107" s="109">
        <f t="shared" ref="X107:X108" si="36">SUM(V107:W107)</f>
        <v>100</v>
      </c>
      <c r="Y107" s="64"/>
      <c r="Z107" s="65"/>
      <c r="AA107" s="71">
        <v>44927</v>
      </c>
      <c r="AB107" s="71">
        <v>45291</v>
      </c>
      <c r="AC107" s="161">
        <v>29856</v>
      </c>
      <c r="AD107" s="161">
        <v>27100</v>
      </c>
      <c r="AE107" s="161">
        <v>20459</v>
      </c>
      <c r="AF107" s="161">
        <v>21856</v>
      </c>
      <c r="AG107" s="161">
        <v>6574</v>
      </c>
      <c r="AH107" s="161">
        <v>1280</v>
      </c>
      <c r="AI107" s="161">
        <v>831</v>
      </c>
      <c r="AJ107" s="161">
        <v>1454</v>
      </c>
      <c r="AK107" s="161">
        <v>3390</v>
      </c>
      <c r="AL107" s="161">
        <v>12506</v>
      </c>
      <c r="AM107" s="161">
        <v>19870</v>
      </c>
      <c r="AN107" s="161">
        <v>30944</v>
      </c>
      <c r="AO107" s="161">
        <f t="shared" si="31"/>
        <v>176120</v>
      </c>
      <c r="AP107" s="161">
        <v>12</v>
      </c>
      <c r="AQ107" s="166">
        <f t="shared" si="29"/>
        <v>176120</v>
      </c>
      <c r="AR107" s="177">
        <f t="shared" si="23"/>
        <v>176120</v>
      </c>
      <c r="AS107" s="177">
        <f t="shared" si="24"/>
        <v>0</v>
      </c>
      <c r="AT107" s="60"/>
      <c r="AU107" s="60"/>
      <c r="AV107" s="60"/>
      <c r="AW107" s="60"/>
      <c r="AX107" s="60"/>
      <c r="AY107" s="60"/>
      <c r="AZ107" s="60"/>
      <c r="BA107" s="60"/>
      <c r="BB107" s="60"/>
      <c r="BC107" s="60"/>
      <c r="BD107" s="60"/>
      <c r="BE107" s="60"/>
      <c r="BF107" s="60"/>
      <c r="BG107" s="60"/>
      <c r="BH107" s="60"/>
      <c r="BI107" s="60"/>
      <c r="BJ107" s="60"/>
      <c r="BK107" s="60"/>
      <c r="BL107" s="60"/>
      <c r="BM107" s="60"/>
      <c r="BN107" s="60"/>
      <c r="BO107" s="60"/>
      <c r="BP107" s="60"/>
      <c r="BQ107" s="60"/>
      <c r="BR107" s="60"/>
      <c r="BS107" s="60"/>
      <c r="BT107" s="60"/>
      <c r="BU107" s="60"/>
      <c r="BV107" s="60"/>
      <c r="BW107" s="60"/>
      <c r="BX107" s="60"/>
      <c r="BY107" s="60"/>
      <c r="BZ107" s="60"/>
      <c r="CA107" s="60"/>
      <c r="CB107" s="60"/>
      <c r="CC107" s="60"/>
      <c r="CD107" s="60"/>
      <c r="CE107" s="60"/>
    </row>
    <row r="108" spans="1:89" s="73" customFormat="1">
      <c r="A108" s="228"/>
      <c r="B108" s="74">
        <v>4</v>
      </c>
      <c r="C108" s="65" t="s">
        <v>235</v>
      </c>
      <c r="D108" s="131" t="s">
        <v>235</v>
      </c>
      <c r="E108" s="65">
        <v>7773133416</v>
      </c>
      <c r="F108" s="65" t="s">
        <v>235</v>
      </c>
      <c r="G108" s="74" t="s">
        <v>242</v>
      </c>
      <c r="H108" s="74" t="s">
        <v>538</v>
      </c>
      <c r="I108" s="65" t="s">
        <v>236</v>
      </c>
      <c r="J108" s="65" t="s">
        <v>237</v>
      </c>
      <c r="K108" s="66" t="s">
        <v>39</v>
      </c>
      <c r="L108" s="63" t="s">
        <v>410</v>
      </c>
      <c r="M108" s="64" t="s">
        <v>40</v>
      </c>
      <c r="N108" s="65" t="s">
        <v>411</v>
      </c>
      <c r="O108" s="65"/>
      <c r="P108" s="67" t="s">
        <v>41</v>
      </c>
      <c r="Q108" s="65" t="s">
        <v>42</v>
      </c>
      <c r="R108" s="195"/>
      <c r="S108" s="74" t="s">
        <v>539</v>
      </c>
      <c r="T108" s="89" t="s">
        <v>540</v>
      </c>
      <c r="U108" s="111" t="s">
        <v>389</v>
      </c>
      <c r="V108" s="109">
        <v>100</v>
      </c>
      <c r="W108" s="109">
        <v>0</v>
      </c>
      <c r="X108" s="109">
        <f t="shared" si="36"/>
        <v>100</v>
      </c>
      <c r="Y108" s="64"/>
      <c r="Z108" s="65"/>
      <c r="AA108" s="71">
        <v>44927</v>
      </c>
      <c r="AB108" s="71">
        <v>45291</v>
      </c>
      <c r="AC108" s="161">
        <v>1856</v>
      </c>
      <c r="AD108" s="161"/>
      <c r="AE108" s="161">
        <v>5263</v>
      </c>
      <c r="AF108" s="161"/>
      <c r="AG108" s="161">
        <v>3340</v>
      </c>
      <c r="AH108" s="161"/>
      <c r="AI108" s="161">
        <v>1380</v>
      </c>
      <c r="AJ108" s="161"/>
      <c r="AK108" s="161">
        <v>532</v>
      </c>
      <c r="AL108" s="161"/>
      <c r="AM108" s="161">
        <v>1601</v>
      </c>
      <c r="AN108" s="161">
        <v>0</v>
      </c>
      <c r="AO108" s="161">
        <f t="shared" si="31"/>
        <v>13972</v>
      </c>
      <c r="AP108" s="161">
        <v>12</v>
      </c>
      <c r="AQ108" s="166">
        <f t="shared" si="29"/>
        <v>13972</v>
      </c>
      <c r="AR108" s="177">
        <f t="shared" si="23"/>
        <v>13972</v>
      </c>
      <c r="AS108" s="177">
        <f t="shared" si="24"/>
        <v>0</v>
      </c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  <c r="BI108" s="60"/>
      <c r="BJ108" s="60"/>
      <c r="BK108" s="60"/>
      <c r="BL108" s="60"/>
      <c r="BM108" s="60"/>
      <c r="BN108" s="60"/>
      <c r="BO108" s="60"/>
      <c r="BP108" s="60"/>
      <c r="BQ108" s="60"/>
      <c r="BR108" s="60"/>
      <c r="BS108" s="60"/>
      <c r="BT108" s="60"/>
      <c r="BU108" s="60"/>
      <c r="BV108" s="60"/>
      <c r="BW108" s="60"/>
      <c r="BX108" s="60"/>
      <c r="BY108" s="60"/>
      <c r="BZ108" s="60"/>
      <c r="CA108" s="60"/>
      <c r="CB108" s="60"/>
      <c r="CC108" s="60"/>
      <c r="CD108" s="60"/>
      <c r="CE108" s="60"/>
    </row>
    <row r="109" spans="1:89" s="73" customFormat="1">
      <c r="A109" s="228"/>
      <c r="B109" s="74">
        <v>5</v>
      </c>
      <c r="C109" s="65" t="s">
        <v>235</v>
      </c>
      <c r="D109" s="131" t="s">
        <v>235</v>
      </c>
      <c r="E109" s="65">
        <v>7773133416</v>
      </c>
      <c r="F109" s="65" t="s">
        <v>235</v>
      </c>
      <c r="G109" s="74" t="s">
        <v>244</v>
      </c>
      <c r="H109" s="74" t="s">
        <v>245</v>
      </c>
      <c r="I109" s="65" t="s">
        <v>236</v>
      </c>
      <c r="J109" s="65" t="s">
        <v>237</v>
      </c>
      <c r="K109" s="66" t="s">
        <v>39</v>
      </c>
      <c r="L109" s="63" t="s">
        <v>410</v>
      </c>
      <c r="M109" s="64" t="s">
        <v>40</v>
      </c>
      <c r="N109" s="65" t="s">
        <v>411</v>
      </c>
      <c r="O109" s="75"/>
      <c r="P109" s="69" t="s">
        <v>47</v>
      </c>
      <c r="Q109" s="65" t="s">
        <v>42</v>
      </c>
      <c r="R109" s="195"/>
      <c r="S109" s="74" t="s">
        <v>547</v>
      </c>
      <c r="T109" s="89" t="s">
        <v>548</v>
      </c>
      <c r="U109" s="111" t="s">
        <v>389</v>
      </c>
      <c r="V109" s="109">
        <v>100</v>
      </c>
      <c r="W109" s="109">
        <v>0</v>
      </c>
      <c r="X109" s="109">
        <f t="shared" ref="X109:X110" si="37">SUM(V109:W109)</f>
        <v>100</v>
      </c>
      <c r="Y109" s="64"/>
      <c r="Z109" s="65"/>
      <c r="AA109" s="71">
        <v>44927</v>
      </c>
      <c r="AB109" s="71">
        <v>45291</v>
      </c>
      <c r="AC109" s="161">
        <v>22277</v>
      </c>
      <c r="AD109" s="161">
        <v>19801</v>
      </c>
      <c r="AE109" s="161">
        <v>13755</v>
      </c>
      <c r="AF109" s="161">
        <v>15797</v>
      </c>
      <c r="AG109" s="161">
        <v>8979</v>
      </c>
      <c r="AH109" s="161">
        <v>2492</v>
      </c>
      <c r="AI109" s="161">
        <v>2357</v>
      </c>
      <c r="AJ109" s="161">
        <v>2840</v>
      </c>
      <c r="AK109" s="161">
        <v>3820</v>
      </c>
      <c r="AL109" s="161">
        <v>9404</v>
      </c>
      <c r="AM109" s="161">
        <v>14242</v>
      </c>
      <c r="AN109" s="161">
        <v>20340</v>
      </c>
      <c r="AO109" s="161">
        <f t="shared" si="31"/>
        <v>136104</v>
      </c>
      <c r="AP109" s="161">
        <v>12</v>
      </c>
      <c r="AQ109" s="166">
        <f t="shared" si="29"/>
        <v>136104</v>
      </c>
      <c r="AR109" s="177">
        <f t="shared" si="23"/>
        <v>136104</v>
      </c>
      <c r="AS109" s="177">
        <f t="shared" si="24"/>
        <v>0</v>
      </c>
      <c r="AT109" s="60"/>
      <c r="AU109" s="60"/>
      <c r="AV109" s="60"/>
      <c r="AW109" s="60"/>
      <c r="AX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  <c r="BI109" s="60"/>
      <c r="BJ109" s="60"/>
      <c r="BK109" s="60"/>
      <c r="BL109" s="60"/>
      <c r="BM109" s="60"/>
      <c r="BN109" s="60"/>
      <c r="BO109" s="60"/>
      <c r="BP109" s="60"/>
      <c r="BQ109" s="60"/>
      <c r="BR109" s="60"/>
      <c r="BS109" s="60"/>
      <c r="BT109" s="60"/>
      <c r="BU109" s="60"/>
      <c r="BV109" s="60"/>
      <c r="BW109" s="60"/>
      <c r="BX109" s="60"/>
      <c r="BY109" s="60"/>
      <c r="BZ109" s="60"/>
      <c r="CA109" s="60"/>
      <c r="CB109" s="60"/>
      <c r="CC109" s="60"/>
      <c r="CD109" s="60"/>
      <c r="CE109" s="60"/>
    </row>
    <row r="110" spans="1:89" s="73" customFormat="1">
      <c r="A110" s="228"/>
      <c r="B110" s="74">
        <v>6</v>
      </c>
      <c r="C110" s="65" t="s">
        <v>235</v>
      </c>
      <c r="D110" s="131" t="s">
        <v>235</v>
      </c>
      <c r="E110" s="65">
        <v>7773133416</v>
      </c>
      <c r="F110" s="65" t="s">
        <v>235</v>
      </c>
      <c r="G110" s="64" t="s">
        <v>246</v>
      </c>
      <c r="H110" s="64" t="s">
        <v>247</v>
      </c>
      <c r="I110" s="65" t="s">
        <v>236</v>
      </c>
      <c r="J110" s="65" t="s">
        <v>237</v>
      </c>
      <c r="K110" s="66" t="s">
        <v>39</v>
      </c>
      <c r="L110" s="63" t="s">
        <v>410</v>
      </c>
      <c r="M110" s="64" t="s">
        <v>40</v>
      </c>
      <c r="N110" s="65" t="s">
        <v>411</v>
      </c>
      <c r="O110" s="65"/>
      <c r="P110" s="67" t="s">
        <v>41</v>
      </c>
      <c r="Q110" s="65" t="s">
        <v>42</v>
      </c>
      <c r="R110" s="195"/>
      <c r="S110" s="67" t="s">
        <v>549</v>
      </c>
      <c r="T110" s="84" t="s">
        <v>550</v>
      </c>
      <c r="U110" s="111" t="s">
        <v>389</v>
      </c>
      <c r="V110" s="109">
        <v>100</v>
      </c>
      <c r="W110" s="109">
        <v>0</v>
      </c>
      <c r="X110" s="109">
        <f t="shared" si="37"/>
        <v>100</v>
      </c>
      <c r="Y110" s="64"/>
      <c r="Z110" s="65"/>
      <c r="AA110" s="71">
        <v>44927</v>
      </c>
      <c r="AB110" s="71">
        <v>45291</v>
      </c>
      <c r="AC110" s="161"/>
      <c r="AD110" s="161">
        <v>21023</v>
      </c>
      <c r="AE110" s="161"/>
      <c r="AF110" s="161">
        <v>10154</v>
      </c>
      <c r="AG110" s="161"/>
      <c r="AH110" s="161">
        <v>4612</v>
      </c>
      <c r="AI110" s="161"/>
      <c r="AJ110" s="161">
        <v>81</v>
      </c>
      <c r="AK110" s="161"/>
      <c r="AL110" s="161">
        <v>3131</v>
      </c>
      <c r="AM110" s="161"/>
      <c r="AN110" s="161">
        <v>13998</v>
      </c>
      <c r="AO110" s="161">
        <f t="shared" si="31"/>
        <v>52999</v>
      </c>
      <c r="AP110" s="161">
        <v>12</v>
      </c>
      <c r="AQ110" s="166">
        <f t="shared" si="29"/>
        <v>52999</v>
      </c>
      <c r="AR110" s="177">
        <f t="shared" si="23"/>
        <v>52999</v>
      </c>
      <c r="AS110" s="177">
        <f t="shared" si="24"/>
        <v>0</v>
      </c>
      <c r="AT110" s="60"/>
      <c r="AU110" s="60"/>
      <c r="AV110" s="60"/>
      <c r="AW110" s="60"/>
      <c r="AX110" s="60"/>
      <c r="AY110" s="60"/>
      <c r="AZ110" s="60"/>
      <c r="BA110" s="60"/>
      <c r="BB110" s="60"/>
      <c r="BC110" s="60"/>
      <c r="BD110" s="60"/>
      <c r="BE110" s="60"/>
      <c r="BF110" s="60"/>
      <c r="BG110" s="60"/>
      <c r="BH110" s="60"/>
      <c r="BI110" s="60"/>
      <c r="BJ110" s="60"/>
      <c r="BK110" s="60"/>
      <c r="BL110" s="60"/>
      <c r="BM110" s="60"/>
      <c r="BN110" s="60"/>
      <c r="BO110" s="60"/>
      <c r="BP110" s="60"/>
      <c r="BQ110" s="60"/>
      <c r="BR110" s="60"/>
      <c r="BS110" s="60"/>
      <c r="BT110" s="60"/>
      <c r="BU110" s="60"/>
      <c r="BV110" s="60"/>
      <c r="BW110" s="60"/>
      <c r="BX110" s="60"/>
      <c r="BY110" s="60"/>
      <c r="BZ110" s="60"/>
      <c r="CA110" s="60"/>
      <c r="CB110" s="60"/>
      <c r="CC110" s="60"/>
      <c r="CD110" s="60"/>
      <c r="CE110" s="60"/>
    </row>
    <row r="111" spans="1:89" s="73" customFormat="1">
      <c r="A111" s="228"/>
      <c r="B111" s="74">
        <v>7</v>
      </c>
      <c r="C111" s="65" t="s">
        <v>235</v>
      </c>
      <c r="D111" s="131" t="s">
        <v>235</v>
      </c>
      <c r="E111" s="65">
        <v>7773133416</v>
      </c>
      <c r="F111" s="65" t="s">
        <v>235</v>
      </c>
      <c r="G111" s="64" t="s">
        <v>248</v>
      </c>
      <c r="H111" s="64" t="s">
        <v>249</v>
      </c>
      <c r="I111" s="65" t="s">
        <v>236</v>
      </c>
      <c r="J111" s="65" t="s">
        <v>237</v>
      </c>
      <c r="K111" s="66" t="s">
        <v>39</v>
      </c>
      <c r="L111" s="63" t="s">
        <v>410</v>
      </c>
      <c r="M111" s="64" t="s">
        <v>40</v>
      </c>
      <c r="N111" s="65" t="s">
        <v>411</v>
      </c>
      <c r="O111" s="65"/>
      <c r="P111" s="67" t="s">
        <v>41</v>
      </c>
      <c r="Q111" s="65" t="s">
        <v>42</v>
      </c>
      <c r="R111" s="195"/>
      <c r="S111" s="67" t="s">
        <v>545</v>
      </c>
      <c r="T111" s="84" t="s">
        <v>546</v>
      </c>
      <c r="U111" s="111" t="s">
        <v>389</v>
      </c>
      <c r="V111" s="109">
        <v>50</v>
      </c>
      <c r="W111" s="109">
        <v>50</v>
      </c>
      <c r="X111" s="109">
        <f t="shared" ref="X111" si="38">SUM(V111:W111)</f>
        <v>100</v>
      </c>
      <c r="Y111" s="64"/>
      <c r="Z111" s="65"/>
      <c r="AA111" s="71">
        <v>44927</v>
      </c>
      <c r="AB111" s="71">
        <v>45291</v>
      </c>
      <c r="AC111" s="161">
        <v>21736</v>
      </c>
      <c r="AD111" s="161"/>
      <c r="AE111" s="161">
        <v>20988</v>
      </c>
      <c r="AF111" s="161">
        <v>0</v>
      </c>
      <c r="AG111" s="161">
        <v>16480</v>
      </c>
      <c r="AH111" s="161"/>
      <c r="AI111" s="161">
        <v>3945</v>
      </c>
      <c r="AJ111" s="161"/>
      <c r="AK111" s="161">
        <v>630</v>
      </c>
      <c r="AL111" s="161"/>
      <c r="AM111" s="161">
        <v>11121</v>
      </c>
      <c r="AN111" s="161">
        <v>0</v>
      </c>
      <c r="AO111" s="161">
        <f t="shared" si="31"/>
        <v>74900</v>
      </c>
      <c r="AP111" s="161">
        <v>12</v>
      </c>
      <c r="AQ111" s="166">
        <f t="shared" si="29"/>
        <v>74900</v>
      </c>
      <c r="AR111" s="177">
        <f t="shared" si="23"/>
        <v>37450</v>
      </c>
      <c r="AS111" s="177">
        <f t="shared" si="24"/>
        <v>37450</v>
      </c>
      <c r="AT111" s="60"/>
      <c r="AU111" s="60"/>
      <c r="AV111" s="60"/>
      <c r="AW111" s="60"/>
      <c r="AX111" s="60"/>
      <c r="AY111" s="60"/>
      <c r="AZ111" s="60"/>
      <c r="BA111" s="60"/>
      <c r="BB111" s="60"/>
      <c r="BC111" s="60"/>
      <c r="BD111" s="60"/>
      <c r="BE111" s="60"/>
      <c r="BF111" s="60"/>
      <c r="BG111" s="60"/>
      <c r="BH111" s="60"/>
      <c r="BI111" s="60"/>
      <c r="BJ111" s="60"/>
      <c r="BK111" s="60"/>
      <c r="BL111" s="60"/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60"/>
      <c r="BZ111" s="60"/>
      <c r="CA111" s="60"/>
      <c r="CB111" s="60"/>
      <c r="CC111" s="60"/>
      <c r="CD111" s="60"/>
      <c r="CE111" s="60"/>
    </row>
    <row r="112" spans="1:89" s="73" customFormat="1">
      <c r="A112" s="228"/>
      <c r="B112" s="74">
        <v>8</v>
      </c>
      <c r="C112" s="65" t="s">
        <v>235</v>
      </c>
      <c r="D112" s="131" t="s">
        <v>235</v>
      </c>
      <c r="E112" s="65">
        <v>7773133416</v>
      </c>
      <c r="F112" s="65" t="s">
        <v>235</v>
      </c>
      <c r="G112" s="64" t="s">
        <v>250</v>
      </c>
      <c r="H112" s="64" t="s">
        <v>251</v>
      </c>
      <c r="I112" s="65" t="s">
        <v>236</v>
      </c>
      <c r="J112" s="65" t="s">
        <v>237</v>
      </c>
      <c r="K112" s="66" t="s">
        <v>39</v>
      </c>
      <c r="L112" s="63" t="s">
        <v>410</v>
      </c>
      <c r="M112" s="64" t="s">
        <v>40</v>
      </c>
      <c r="N112" s="65" t="s">
        <v>411</v>
      </c>
      <c r="O112" s="75"/>
      <c r="P112" s="67" t="s">
        <v>41</v>
      </c>
      <c r="Q112" s="65" t="s">
        <v>42</v>
      </c>
      <c r="R112" s="195"/>
      <c r="S112" s="67" t="s">
        <v>541</v>
      </c>
      <c r="T112" s="84" t="s">
        <v>542</v>
      </c>
      <c r="U112" s="111" t="s">
        <v>389</v>
      </c>
      <c r="V112" s="109">
        <v>100</v>
      </c>
      <c r="W112" s="109">
        <v>0</v>
      </c>
      <c r="X112" s="109">
        <f t="shared" ref="X112" si="39">SUM(V112:W112)</f>
        <v>100</v>
      </c>
      <c r="Y112" s="64"/>
      <c r="Z112" s="65"/>
      <c r="AA112" s="71">
        <v>44927</v>
      </c>
      <c r="AB112" s="71">
        <v>45291</v>
      </c>
      <c r="AC112" s="161"/>
      <c r="AD112" s="161">
        <v>11253</v>
      </c>
      <c r="AE112" s="161"/>
      <c r="AF112" s="161">
        <v>16481</v>
      </c>
      <c r="AG112" s="161"/>
      <c r="AH112" s="161">
        <v>6507</v>
      </c>
      <c r="AI112" s="161">
        <v>2080</v>
      </c>
      <c r="AJ112" s="161">
        <v>530</v>
      </c>
      <c r="AK112" s="161"/>
      <c r="AL112" s="161">
        <v>3250</v>
      </c>
      <c r="AM112" s="161"/>
      <c r="AN112" s="161">
        <v>8660</v>
      </c>
      <c r="AO112" s="161">
        <f t="shared" si="31"/>
        <v>48761</v>
      </c>
      <c r="AP112" s="161">
        <v>12</v>
      </c>
      <c r="AQ112" s="166">
        <f t="shared" si="29"/>
        <v>48761</v>
      </c>
      <c r="AR112" s="177">
        <f t="shared" si="23"/>
        <v>48761</v>
      </c>
      <c r="AS112" s="177">
        <f t="shared" si="24"/>
        <v>0</v>
      </c>
      <c r="AT112" s="60"/>
      <c r="AU112" s="60"/>
      <c r="AV112" s="60"/>
      <c r="AW112" s="60"/>
      <c r="AX112" s="60"/>
      <c r="AY112" s="60"/>
      <c r="AZ112" s="60"/>
      <c r="BA112" s="60"/>
      <c r="BB112" s="60"/>
      <c r="BC112" s="60"/>
      <c r="BD112" s="60"/>
      <c r="BE112" s="60"/>
      <c r="BF112" s="60"/>
      <c r="BG112" s="60"/>
      <c r="BH112" s="60"/>
      <c r="BI112" s="60"/>
      <c r="BJ112" s="60"/>
      <c r="BK112" s="60"/>
      <c r="BL112" s="60"/>
      <c r="BM112" s="60"/>
      <c r="BN112" s="60"/>
      <c r="BO112" s="60"/>
      <c r="BP112" s="60"/>
      <c r="BQ112" s="60"/>
      <c r="BR112" s="60"/>
      <c r="BS112" s="60"/>
      <c r="BT112" s="60"/>
      <c r="BU112" s="60"/>
      <c r="BV112" s="60"/>
      <c r="BW112" s="60"/>
      <c r="BX112" s="60"/>
      <c r="BY112" s="60"/>
      <c r="BZ112" s="60"/>
      <c r="CA112" s="60"/>
      <c r="CB112" s="60"/>
      <c r="CC112" s="60"/>
      <c r="CD112" s="60"/>
      <c r="CE112" s="60"/>
    </row>
    <row r="113" spans="1:89" s="73" customFormat="1">
      <c r="A113" s="228"/>
      <c r="B113" s="74">
        <v>9</v>
      </c>
      <c r="C113" s="65" t="s">
        <v>235</v>
      </c>
      <c r="D113" s="131" t="s">
        <v>252</v>
      </c>
      <c r="E113" s="65">
        <v>7773133416</v>
      </c>
      <c r="F113" s="65" t="s">
        <v>252</v>
      </c>
      <c r="G113" s="64" t="s">
        <v>253</v>
      </c>
      <c r="H113" s="64" t="s">
        <v>254</v>
      </c>
      <c r="I113" s="65" t="s">
        <v>236</v>
      </c>
      <c r="J113" s="65" t="s">
        <v>237</v>
      </c>
      <c r="K113" s="66" t="s">
        <v>39</v>
      </c>
      <c r="L113" s="63" t="s">
        <v>410</v>
      </c>
      <c r="M113" s="64" t="s">
        <v>40</v>
      </c>
      <c r="N113" s="65" t="s">
        <v>411</v>
      </c>
      <c r="O113" s="75"/>
      <c r="P113" s="67" t="s">
        <v>41</v>
      </c>
      <c r="Q113" s="65" t="s">
        <v>42</v>
      </c>
      <c r="R113" s="195"/>
      <c r="S113" s="67" t="s">
        <v>555</v>
      </c>
      <c r="T113" s="84" t="s">
        <v>556</v>
      </c>
      <c r="U113" s="111" t="s">
        <v>389</v>
      </c>
      <c r="V113" s="109">
        <v>100</v>
      </c>
      <c r="W113" s="114">
        <v>0</v>
      </c>
      <c r="X113" s="109">
        <f t="shared" ref="X113" si="40">SUM(V113:W113)</f>
        <v>100</v>
      </c>
      <c r="Y113" s="64"/>
      <c r="Z113" s="64"/>
      <c r="AA113" s="71">
        <v>44927</v>
      </c>
      <c r="AB113" s="71">
        <v>45291</v>
      </c>
      <c r="AC113" s="161">
        <v>39937</v>
      </c>
      <c r="AD113" s="161"/>
      <c r="AE113" s="161">
        <v>34483</v>
      </c>
      <c r="AF113" s="161"/>
      <c r="AG113" s="161">
        <v>30686</v>
      </c>
      <c r="AH113" s="161"/>
      <c r="AI113" s="161">
        <v>315</v>
      </c>
      <c r="AJ113" s="161"/>
      <c r="AK113" s="161">
        <v>2144</v>
      </c>
      <c r="AL113" s="161"/>
      <c r="AM113" s="161">
        <v>19631</v>
      </c>
      <c r="AN113" s="161"/>
      <c r="AO113" s="161">
        <f t="shared" si="31"/>
        <v>127196</v>
      </c>
      <c r="AP113" s="161">
        <v>12</v>
      </c>
      <c r="AQ113" s="166">
        <f t="shared" si="29"/>
        <v>127196</v>
      </c>
      <c r="AR113" s="177">
        <f t="shared" si="23"/>
        <v>127196</v>
      </c>
      <c r="AS113" s="177">
        <f t="shared" si="24"/>
        <v>0</v>
      </c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  <c r="BI113" s="60"/>
      <c r="BJ113" s="60"/>
      <c r="BK113" s="60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/>
      <c r="BV113" s="60"/>
      <c r="BW113" s="60"/>
      <c r="BX113" s="60"/>
      <c r="BY113" s="60"/>
      <c r="BZ113" s="60"/>
      <c r="CA113" s="60"/>
      <c r="CB113" s="60"/>
      <c r="CC113" s="60"/>
      <c r="CD113" s="60"/>
      <c r="CE113" s="60"/>
    </row>
    <row r="114" spans="1:89" s="73" customFormat="1">
      <c r="A114" s="228"/>
      <c r="B114" s="74">
        <v>10</v>
      </c>
      <c r="C114" s="65" t="s">
        <v>235</v>
      </c>
      <c r="D114" s="131" t="s">
        <v>255</v>
      </c>
      <c r="E114" s="65">
        <v>7773133416</v>
      </c>
      <c r="F114" s="65" t="s">
        <v>255</v>
      </c>
      <c r="G114" s="64" t="s">
        <v>253</v>
      </c>
      <c r="H114" s="64" t="s">
        <v>308</v>
      </c>
      <c r="I114" s="65" t="s">
        <v>236</v>
      </c>
      <c r="J114" s="65" t="s">
        <v>237</v>
      </c>
      <c r="K114" s="66" t="s">
        <v>39</v>
      </c>
      <c r="L114" s="63" t="s">
        <v>410</v>
      </c>
      <c r="M114" s="64" t="s">
        <v>40</v>
      </c>
      <c r="N114" s="65" t="s">
        <v>411</v>
      </c>
      <c r="O114" s="75"/>
      <c r="P114" s="69" t="s">
        <v>47</v>
      </c>
      <c r="Q114" s="65" t="s">
        <v>42</v>
      </c>
      <c r="R114" s="195"/>
      <c r="S114" s="67" t="s">
        <v>994</v>
      </c>
      <c r="T114" s="84" t="s">
        <v>973</v>
      </c>
      <c r="U114" s="111" t="s">
        <v>389</v>
      </c>
      <c r="V114" s="109">
        <v>100</v>
      </c>
      <c r="W114" s="109">
        <v>0</v>
      </c>
      <c r="X114" s="109">
        <f t="shared" ref="X114" si="41">SUM(V114:W114)</f>
        <v>100</v>
      </c>
      <c r="Y114" s="64"/>
      <c r="Z114" s="64"/>
      <c r="AA114" s="71">
        <v>44927</v>
      </c>
      <c r="AB114" s="71">
        <v>45291</v>
      </c>
      <c r="AC114" s="161">
        <v>25018</v>
      </c>
      <c r="AD114" s="161">
        <v>22177</v>
      </c>
      <c r="AE114" s="161">
        <v>18450</v>
      </c>
      <c r="AF114" s="161">
        <v>15999</v>
      </c>
      <c r="AG114" s="161">
        <v>6702</v>
      </c>
      <c r="AH114" s="161">
        <v>4044</v>
      </c>
      <c r="AI114" s="161">
        <v>1940</v>
      </c>
      <c r="AJ114" s="161">
        <v>1261</v>
      </c>
      <c r="AK114" s="161">
        <v>3533</v>
      </c>
      <c r="AL114" s="161">
        <v>4303</v>
      </c>
      <c r="AM114" s="161">
        <v>15190</v>
      </c>
      <c r="AN114" s="161">
        <v>19271</v>
      </c>
      <c r="AO114" s="161">
        <f t="shared" si="31"/>
        <v>137888</v>
      </c>
      <c r="AP114" s="161">
        <v>12</v>
      </c>
      <c r="AQ114" s="166">
        <f t="shared" si="29"/>
        <v>137888</v>
      </c>
      <c r="AR114" s="177">
        <f t="shared" si="23"/>
        <v>137888</v>
      </c>
      <c r="AS114" s="177">
        <f t="shared" si="24"/>
        <v>0</v>
      </c>
      <c r="AT114" s="60"/>
      <c r="AU114" s="60"/>
      <c r="AV114" s="60"/>
      <c r="AW114" s="60"/>
      <c r="AX114" s="60"/>
      <c r="AY114" s="60"/>
      <c r="AZ114" s="60"/>
      <c r="BA114" s="60"/>
      <c r="BB114" s="60"/>
      <c r="BC114" s="60"/>
      <c r="BD114" s="60"/>
      <c r="BE114" s="60"/>
      <c r="BF114" s="60"/>
      <c r="BG114" s="60"/>
      <c r="BH114" s="60"/>
      <c r="BI114" s="60"/>
      <c r="BJ114" s="60"/>
      <c r="BK114" s="60"/>
      <c r="BL114" s="60"/>
      <c r="BM114" s="60"/>
      <c r="BN114" s="60"/>
      <c r="BO114" s="60"/>
      <c r="BP114" s="60"/>
      <c r="BQ114" s="60"/>
      <c r="BR114" s="60"/>
      <c r="BS114" s="60"/>
      <c r="BT114" s="60"/>
      <c r="BU114" s="60"/>
      <c r="BV114" s="60"/>
      <c r="BW114" s="60"/>
      <c r="BX114" s="60"/>
      <c r="BY114" s="60"/>
      <c r="BZ114" s="60"/>
      <c r="CA114" s="60"/>
      <c r="CB114" s="60"/>
      <c r="CC114" s="60"/>
      <c r="CD114" s="60"/>
      <c r="CE114" s="60"/>
    </row>
    <row r="115" spans="1:89" s="73" customFormat="1">
      <c r="A115" s="228"/>
      <c r="B115" s="74">
        <v>11</v>
      </c>
      <c r="C115" s="65" t="s">
        <v>235</v>
      </c>
      <c r="D115" s="130" t="s">
        <v>256</v>
      </c>
      <c r="E115" s="65">
        <v>7773133416</v>
      </c>
      <c r="F115" s="64" t="s">
        <v>256</v>
      </c>
      <c r="G115" s="65" t="s">
        <v>253</v>
      </c>
      <c r="H115" s="65" t="s">
        <v>554</v>
      </c>
      <c r="I115" s="65" t="s">
        <v>257</v>
      </c>
      <c r="J115" s="65" t="s">
        <v>258</v>
      </c>
      <c r="K115" s="66" t="s">
        <v>39</v>
      </c>
      <c r="L115" s="63" t="s">
        <v>410</v>
      </c>
      <c r="M115" s="64" t="s">
        <v>40</v>
      </c>
      <c r="N115" s="65" t="s">
        <v>411</v>
      </c>
      <c r="O115" s="90"/>
      <c r="P115" s="67" t="s">
        <v>44</v>
      </c>
      <c r="Q115" s="65" t="s">
        <v>42</v>
      </c>
      <c r="R115" s="195">
        <v>176</v>
      </c>
      <c r="S115" s="65" t="s">
        <v>552</v>
      </c>
      <c r="T115" s="84" t="s">
        <v>553</v>
      </c>
      <c r="U115" s="111" t="s">
        <v>389</v>
      </c>
      <c r="V115" s="109">
        <v>100</v>
      </c>
      <c r="W115" s="109">
        <v>0</v>
      </c>
      <c r="X115" s="109">
        <f t="shared" ref="X115" si="42">SUM(V115:W115)</f>
        <v>100</v>
      </c>
      <c r="Y115" s="64"/>
      <c r="Z115" s="64"/>
      <c r="AA115" s="71">
        <v>44927</v>
      </c>
      <c r="AB115" s="71">
        <v>45291</v>
      </c>
      <c r="AC115" s="161">
        <v>37722</v>
      </c>
      <c r="AD115" s="161">
        <v>29425</v>
      </c>
      <c r="AE115" s="161">
        <v>27333</v>
      </c>
      <c r="AF115" s="161">
        <v>21828</v>
      </c>
      <c r="AG115" s="161">
        <v>13843</v>
      </c>
      <c r="AH115" s="161">
        <v>3891</v>
      </c>
      <c r="AI115" s="161">
        <v>2148</v>
      </c>
      <c r="AJ115" s="161">
        <v>6497</v>
      </c>
      <c r="AK115" s="161">
        <v>8795</v>
      </c>
      <c r="AL115" s="161">
        <v>16603</v>
      </c>
      <c r="AM115" s="161">
        <v>28084</v>
      </c>
      <c r="AN115" s="161">
        <v>40814</v>
      </c>
      <c r="AO115" s="161">
        <f t="shared" si="31"/>
        <v>236983</v>
      </c>
      <c r="AP115" s="161">
        <v>12</v>
      </c>
      <c r="AQ115" s="166">
        <f t="shared" si="29"/>
        <v>236983</v>
      </c>
      <c r="AR115" s="177">
        <f t="shared" si="23"/>
        <v>236983</v>
      </c>
      <c r="AS115" s="177">
        <f t="shared" si="24"/>
        <v>0</v>
      </c>
      <c r="AT115" s="60"/>
      <c r="AU115" s="60"/>
      <c r="AV115" s="60"/>
      <c r="AW115" s="60"/>
      <c r="AX115" s="60"/>
      <c r="AY115" s="60"/>
      <c r="AZ115" s="60"/>
      <c r="BA115" s="60"/>
      <c r="BB115" s="60"/>
      <c r="BC115" s="60"/>
      <c r="BD115" s="60"/>
      <c r="BE115" s="60"/>
      <c r="BF115" s="60"/>
      <c r="BG115" s="60"/>
      <c r="BH115" s="60"/>
      <c r="BI115" s="60"/>
      <c r="BJ115" s="60"/>
      <c r="BK115" s="60"/>
      <c r="BL115" s="60"/>
      <c r="BM115" s="60"/>
      <c r="BN115" s="60"/>
      <c r="BO115" s="60"/>
      <c r="BP115" s="60"/>
      <c r="BQ115" s="60"/>
      <c r="BR115" s="60"/>
      <c r="BS115" s="60"/>
      <c r="BT115" s="60"/>
      <c r="BU115" s="60"/>
      <c r="BV115" s="60"/>
      <c r="BW115" s="60"/>
      <c r="BX115" s="60"/>
      <c r="BY115" s="60"/>
      <c r="BZ115" s="60"/>
      <c r="CA115" s="60"/>
      <c r="CB115" s="60"/>
      <c r="CC115" s="60"/>
      <c r="CD115" s="60"/>
      <c r="CE115" s="60"/>
    </row>
    <row r="116" spans="1:89" s="73" customFormat="1">
      <c r="A116" s="228"/>
      <c r="B116" s="74">
        <v>12</v>
      </c>
      <c r="C116" s="65" t="s">
        <v>235</v>
      </c>
      <c r="D116" s="130" t="s">
        <v>259</v>
      </c>
      <c r="E116" s="65">
        <v>7773133416</v>
      </c>
      <c r="F116" s="64" t="s">
        <v>259</v>
      </c>
      <c r="G116" s="64" t="s">
        <v>260</v>
      </c>
      <c r="H116" s="64" t="s">
        <v>261</v>
      </c>
      <c r="I116" s="65" t="s">
        <v>236</v>
      </c>
      <c r="J116" s="65" t="s">
        <v>237</v>
      </c>
      <c r="K116" s="66" t="s">
        <v>39</v>
      </c>
      <c r="L116" s="63" t="s">
        <v>410</v>
      </c>
      <c r="M116" s="64" t="s">
        <v>40</v>
      </c>
      <c r="N116" s="65" t="s">
        <v>411</v>
      </c>
      <c r="O116" s="75"/>
      <c r="P116" s="69" t="s">
        <v>47</v>
      </c>
      <c r="Q116" s="65" t="s">
        <v>42</v>
      </c>
      <c r="R116" s="195"/>
      <c r="S116" s="67" t="s">
        <v>571</v>
      </c>
      <c r="T116" s="84" t="s">
        <v>572</v>
      </c>
      <c r="U116" s="111" t="s">
        <v>389</v>
      </c>
      <c r="V116" s="109">
        <v>100</v>
      </c>
      <c r="W116" s="109">
        <v>0</v>
      </c>
      <c r="X116" s="109">
        <f t="shared" ref="X116" si="43">SUM(V116:W116)</f>
        <v>100</v>
      </c>
      <c r="Y116" s="64"/>
      <c r="Z116" s="64"/>
      <c r="AA116" s="71">
        <v>44927</v>
      </c>
      <c r="AB116" s="71">
        <v>45291</v>
      </c>
      <c r="AC116" s="161">
        <v>60679</v>
      </c>
      <c r="AD116" s="161">
        <v>42983</v>
      </c>
      <c r="AE116" s="161">
        <v>44743</v>
      </c>
      <c r="AF116" s="161">
        <v>37877</v>
      </c>
      <c r="AG116" s="161">
        <v>21557</v>
      </c>
      <c r="AH116" s="161">
        <v>3561</v>
      </c>
      <c r="AI116" s="161">
        <v>3253</v>
      </c>
      <c r="AJ116" s="161">
        <v>4617</v>
      </c>
      <c r="AK116" s="161">
        <v>9042</v>
      </c>
      <c r="AL116" s="161">
        <v>25548</v>
      </c>
      <c r="AM116" s="161">
        <v>44498</v>
      </c>
      <c r="AN116" s="161">
        <v>73375</v>
      </c>
      <c r="AO116" s="161">
        <f t="shared" si="31"/>
        <v>371733</v>
      </c>
      <c r="AP116" s="161">
        <v>12</v>
      </c>
      <c r="AQ116" s="166">
        <f t="shared" si="29"/>
        <v>371733</v>
      </c>
      <c r="AR116" s="177">
        <f t="shared" si="23"/>
        <v>371733</v>
      </c>
      <c r="AS116" s="177">
        <f t="shared" si="24"/>
        <v>0</v>
      </c>
      <c r="AT116" s="60"/>
      <c r="AU116" s="60"/>
      <c r="AV116" s="60"/>
      <c r="AW116" s="60"/>
      <c r="AX116" s="60"/>
      <c r="AY116" s="60"/>
      <c r="AZ116" s="60"/>
      <c r="BA116" s="60"/>
      <c r="BB116" s="60"/>
      <c r="BC116" s="60"/>
      <c r="BD116" s="60"/>
      <c r="BE116" s="60"/>
      <c r="BF116" s="60"/>
      <c r="BG116" s="60"/>
      <c r="BH116" s="60"/>
      <c r="BI116" s="60"/>
      <c r="BJ116" s="60"/>
      <c r="BK116" s="60"/>
      <c r="BL116" s="60"/>
      <c r="BM116" s="60"/>
      <c r="BN116" s="60"/>
      <c r="BO116" s="60"/>
      <c r="BP116" s="60"/>
      <c r="BQ116" s="60"/>
      <c r="BR116" s="60"/>
      <c r="BS116" s="60"/>
      <c r="BT116" s="60"/>
      <c r="BU116" s="60"/>
      <c r="BV116" s="60"/>
      <c r="BW116" s="60"/>
      <c r="BX116" s="60"/>
      <c r="BY116" s="60"/>
      <c r="BZ116" s="60"/>
      <c r="CA116" s="60"/>
      <c r="CB116" s="60"/>
      <c r="CC116" s="60"/>
      <c r="CD116" s="60"/>
      <c r="CE116" s="60"/>
    </row>
    <row r="117" spans="1:89" s="73" customFormat="1">
      <c r="A117" s="228"/>
      <c r="B117" s="74">
        <v>13</v>
      </c>
      <c r="C117" s="65" t="s">
        <v>235</v>
      </c>
      <c r="D117" s="130" t="s">
        <v>262</v>
      </c>
      <c r="E117" s="65">
        <v>7773133416</v>
      </c>
      <c r="F117" s="64" t="s">
        <v>262</v>
      </c>
      <c r="G117" s="65" t="s">
        <v>260</v>
      </c>
      <c r="H117" s="65" t="s">
        <v>263</v>
      </c>
      <c r="I117" s="65" t="s">
        <v>257</v>
      </c>
      <c r="J117" s="65" t="s">
        <v>258</v>
      </c>
      <c r="K117" s="66" t="s">
        <v>39</v>
      </c>
      <c r="L117" s="63" t="s">
        <v>410</v>
      </c>
      <c r="M117" s="64" t="s">
        <v>40</v>
      </c>
      <c r="N117" s="65" t="s">
        <v>411</v>
      </c>
      <c r="O117" s="90"/>
      <c r="P117" s="67" t="s">
        <v>44</v>
      </c>
      <c r="Q117" s="65" t="s">
        <v>42</v>
      </c>
      <c r="R117" s="195">
        <v>274</v>
      </c>
      <c r="S117" s="67" t="s">
        <v>567</v>
      </c>
      <c r="T117" s="80" t="s">
        <v>568</v>
      </c>
      <c r="U117" s="111" t="s">
        <v>389</v>
      </c>
      <c r="V117" s="109">
        <v>100</v>
      </c>
      <c r="W117" s="109">
        <v>0</v>
      </c>
      <c r="X117" s="109">
        <f t="shared" ref="X117" si="44">SUM(V117:W117)</f>
        <v>100</v>
      </c>
      <c r="Y117" s="64"/>
      <c r="Z117" s="64"/>
      <c r="AA117" s="71">
        <v>44927</v>
      </c>
      <c r="AB117" s="71">
        <v>45291</v>
      </c>
      <c r="AC117" s="161">
        <v>109389</v>
      </c>
      <c r="AD117" s="161">
        <v>82902</v>
      </c>
      <c r="AE117" s="161">
        <v>84444</v>
      </c>
      <c r="AF117" s="161">
        <v>57832</v>
      </c>
      <c r="AG117" s="161">
        <v>28414</v>
      </c>
      <c r="AH117" s="161">
        <v>5817</v>
      </c>
      <c r="AI117" s="161">
        <v>4452</v>
      </c>
      <c r="AJ117" s="161">
        <v>0</v>
      </c>
      <c r="AK117" s="161">
        <v>9358</v>
      </c>
      <c r="AL117" s="161">
        <v>42911</v>
      </c>
      <c r="AM117" s="161">
        <v>71983</v>
      </c>
      <c r="AN117" s="161">
        <v>114388</v>
      </c>
      <c r="AO117" s="161">
        <f t="shared" si="31"/>
        <v>611890</v>
      </c>
      <c r="AP117" s="161">
        <v>12</v>
      </c>
      <c r="AQ117" s="166">
        <f t="shared" si="29"/>
        <v>611890</v>
      </c>
      <c r="AR117" s="177">
        <f t="shared" si="23"/>
        <v>611890</v>
      </c>
      <c r="AS117" s="177">
        <f t="shared" si="24"/>
        <v>0</v>
      </c>
      <c r="AT117" s="60"/>
      <c r="AU117" s="60"/>
      <c r="AV117" s="60"/>
      <c r="AW117" s="60"/>
      <c r="AX117" s="60"/>
      <c r="AY117" s="60"/>
      <c r="AZ117" s="60"/>
      <c r="BA117" s="60"/>
      <c r="BB117" s="60"/>
      <c r="BC117" s="60"/>
      <c r="BD117" s="60"/>
      <c r="BE117" s="60"/>
      <c r="BF117" s="60"/>
      <c r="BG117" s="60"/>
      <c r="BH117" s="60"/>
      <c r="BI117" s="60"/>
      <c r="BJ117" s="60"/>
      <c r="BK117" s="60"/>
      <c r="BL117" s="60"/>
      <c r="BM117" s="60"/>
      <c r="BN117" s="60"/>
      <c r="BO117" s="60"/>
      <c r="BP117" s="60"/>
      <c r="BQ117" s="60"/>
      <c r="BR117" s="60"/>
      <c r="BS117" s="60"/>
      <c r="BT117" s="60"/>
      <c r="BU117" s="60"/>
      <c r="BV117" s="60"/>
      <c r="BW117" s="60"/>
      <c r="BX117" s="60"/>
      <c r="BY117" s="60"/>
      <c r="BZ117" s="60"/>
      <c r="CA117" s="60"/>
      <c r="CB117" s="60"/>
      <c r="CC117" s="60"/>
      <c r="CD117" s="60"/>
      <c r="CE117" s="60"/>
    </row>
    <row r="118" spans="1:89" s="73" customFormat="1">
      <c r="A118" s="228"/>
      <c r="B118" s="74">
        <v>14</v>
      </c>
      <c r="C118" s="65" t="s">
        <v>235</v>
      </c>
      <c r="D118" s="130" t="s">
        <v>264</v>
      </c>
      <c r="E118" s="65">
        <v>7773133416</v>
      </c>
      <c r="F118" s="64" t="s">
        <v>264</v>
      </c>
      <c r="G118" s="64" t="s">
        <v>260</v>
      </c>
      <c r="H118" s="64" t="s">
        <v>265</v>
      </c>
      <c r="I118" s="65" t="s">
        <v>257</v>
      </c>
      <c r="J118" s="65" t="s">
        <v>258</v>
      </c>
      <c r="K118" s="66" t="s">
        <v>39</v>
      </c>
      <c r="L118" s="63" t="s">
        <v>410</v>
      </c>
      <c r="M118" s="64" t="s">
        <v>40</v>
      </c>
      <c r="N118" s="65" t="s">
        <v>411</v>
      </c>
      <c r="O118" s="75"/>
      <c r="P118" s="65" t="s">
        <v>1079</v>
      </c>
      <c r="Q118" s="65" t="s">
        <v>42</v>
      </c>
      <c r="R118" s="195">
        <v>713</v>
      </c>
      <c r="S118" s="67" t="s">
        <v>570</v>
      </c>
      <c r="T118" s="84" t="s">
        <v>569</v>
      </c>
      <c r="U118" s="111" t="s">
        <v>389</v>
      </c>
      <c r="V118" s="109">
        <v>100</v>
      </c>
      <c r="W118" s="109">
        <v>0</v>
      </c>
      <c r="X118" s="109">
        <f t="shared" ref="X118:X120" si="45">SUM(V118:W118)</f>
        <v>100</v>
      </c>
      <c r="Y118" s="64"/>
      <c r="Z118" s="64"/>
      <c r="AA118" s="71">
        <v>44927</v>
      </c>
      <c r="AB118" s="71">
        <v>45291</v>
      </c>
      <c r="AC118" s="161">
        <v>129852</v>
      </c>
      <c r="AD118" s="161">
        <v>105788</v>
      </c>
      <c r="AE118" s="161">
        <v>113694</v>
      </c>
      <c r="AF118" s="161">
        <v>76869</v>
      </c>
      <c r="AG118" s="161">
        <v>41010</v>
      </c>
      <c r="AH118" s="161">
        <v>12898</v>
      </c>
      <c r="AI118" s="161">
        <v>4219</v>
      </c>
      <c r="AJ118" s="161">
        <v>4577</v>
      </c>
      <c r="AK118" s="161">
        <v>6763</v>
      </c>
      <c r="AL118" s="161">
        <v>52290</v>
      </c>
      <c r="AM118" s="161">
        <v>105054</v>
      </c>
      <c r="AN118" s="161">
        <v>149964</v>
      </c>
      <c r="AO118" s="161">
        <f t="shared" si="31"/>
        <v>802978</v>
      </c>
      <c r="AP118" s="161">
        <v>12</v>
      </c>
      <c r="AQ118" s="166">
        <f t="shared" si="29"/>
        <v>802978</v>
      </c>
      <c r="AR118" s="177">
        <f t="shared" si="23"/>
        <v>802978</v>
      </c>
      <c r="AS118" s="177">
        <f t="shared" si="24"/>
        <v>0</v>
      </c>
      <c r="AT118" s="60"/>
      <c r="AU118" s="60"/>
      <c r="AV118" s="60"/>
      <c r="AW118" s="60"/>
      <c r="AX118" s="60"/>
      <c r="AY118" s="60"/>
      <c r="AZ118" s="60"/>
      <c r="BA118" s="60"/>
      <c r="BB118" s="60"/>
      <c r="BC118" s="60"/>
      <c r="BD118" s="60"/>
      <c r="BE118" s="60"/>
      <c r="BF118" s="60"/>
      <c r="BG118" s="60"/>
      <c r="BH118" s="60"/>
      <c r="BI118" s="60"/>
      <c r="BJ118" s="60"/>
      <c r="BK118" s="60"/>
      <c r="BL118" s="60"/>
      <c r="BM118" s="60"/>
      <c r="BN118" s="60"/>
      <c r="BO118" s="60"/>
      <c r="BP118" s="60"/>
      <c r="BQ118" s="60"/>
      <c r="BR118" s="60"/>
      <c r="BS118" s="60"/>
      <c r="BT118" s="60"/>
      <c r="BU118" s="60"/>
      <c r="BV118" s="60"/>
      <c r="BW118" s="60"/>
      <c r="BX118" s="60"/>
      <c r="BY118" s="60"/>
      <c r="BZ118" s="60"/>
      <c r="CA118" s="60"/>
      <c r="CB118" s="60"/>
      <c r="CC118" s="60"/>
      <c r="CD118" s="60"/>
      <c r="CE118" s="60"/>
    </row>
    <row r="119" spans="1:89" s="73" customFormat="1">
      <c r="A119" s="228"/>
      <c r="B119" s="74">
        <v>15</v>
      </c>
      <c r="C119" s="65" t="s">
        <v>235</v>
      </c>
      <c r="D119" s="130" t="s">
        <v>266</v>
      </c>
      <c r="E119" s="65">
        <v>7773133416</v>
      </c>
      <c r="F119" s="64" t="s">
        <v>266</v>
      </c>
      <c r="G119" s="64" t="s">
        <v>260</v>
      </c>
      <c r="H119" s="64" t="s">
        <v>267</v>
      </c>
      <c r="I119" s="65" t="s">
        <v>236</v>
      </c>
      <c r="J119" s="65" t="s">
        <v>237</v>
      </c>
      <c r="K119" s="66" t="s">
        <v>39</v>
      </c>
      <c r="L119" s="63" t="s">
        <v>410</v>
      </c>
      <c r="M119" s="64" t="s">
        <v>40</v>
      </c>
      <c r="N119" s="65" t="s">
        <v>411</v>
      </c>
      <c r="O119" s="90"/>
      <c r="P119" s="67" t="s">
        <v>44</v>
      </c>
      <c r="Q119" s="65" t="s">
        <v>42</v>
      </c>
      <c r="R119" s="195">
        <v>400</v>
      </c>
      <c r="S119" s="65" t="s">
        <v>576</v>
      </c>
      <c r="T119" s="84" t="s">
        <v>575</v>
      </c>
      <c r="U119" s="111" t="s">
        <v>389</v>
      </c>
      <c r="V119" s="109">
        <v>100</v>
      </c>
      <c r="W119" s="109">
        <v>0</v>
      </c>
      <c r="X119" s="109">
        <f t="shared" si="45"/>
        <v>100</v>
      </c>
      <c r="Y119" s="64"/>
      <c r="Z119" s="65"/>
      <c r="AA119" s="71">
        <v>44927</v>
      </c>
      <c r="AB119" s="71">
        <v>45291</v>
      </c>
      <c r="AC119" s="161">
        <v>81478</v>
      </c>
      <c r="AD119" s="161">
        <v>75260</v>
      </c>
      <c r="AE119" s="161">
        <v>61258</v>
      </c>
      <c r="AF119" s="161">
        <v>45813</v>
      </c>
      <c r="AG119" s="161">
        <v>24460</v>
      </c>
      <c r="AH119" s="161">
        <v>4572</v>
      </c>
      <c r="AI119" s="161">
        <v>3069</v>
      </c>
      <c r="AJ119" s="161">
        <v>3698</v>
      </c>
      <c r="AK119" s="161">
        <v>4908</v>
      </c>
      <c r="AL119" s="161">
        <v>28897</v>
      </c>
      <c r="AM119" s="161">
        <v>46591</v>
      </c>
      <c r="AN119" s="161">
        <v>71533</v>
      </c>
      <c r="AO119" s="161">
        <f t="shared" si="31"/>
        <v>451537</v>
      </c>
      <c r="AP119" s="161">
        <v>12</v>
      </c>
      <c r="AQ119" s="166">
        <f t="shared" si="29"/>
        <v>451537</v>
      </c>
      <c r="AR119" s="177">
        <f t="shared" si="23"/>
        <v>451537</v>
      </c>
      <c r="AS119" s="177">
        <f t="shared" si="24"/>
        <v>0</v>
      </c>
      <c r="AT119" s="60"/>
      <c r="AU119" s="60"/>
      <c r="AV119" s="60"/>
      <c r="AW119" s="60"/>
      <c r="AX119" s="60"/>
      <c r="AY119" s="60"/>
      <c r="AZ119" s="60"/>
      <c r="BA119" s="60"/>
      <c r="BB119" s="60"/>
      <c r="BC119" s="60"/>
      <c r="BD119" s="60"/>
      <c r="BE119" s="60"/>
      <c r="BF119" s="60"/>
      <c r="BG119" s="60"/>
      <c r="BH119" s="60"/>
      <c r="BI119" s="60"/>
      <c r="BJ119" s="60"/>
      <c r="BK119" s="6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  <c r="BZ119" s="60"/>
      <c r="CA119" s="60"/>
      <c r="CB119" s="60"/>
      <c r="CC119" s="60"/>
      <c r="CD119" s="60"/>
      <c r="CE119" s="60"/>
    </row>
    <row r="120" spans="1:89" s="73" customFormat="1">
      <c r="A120" s="228"/>
      <c r="B120" s="74">
        <v>16</v>
      </c>
      <c r="C120" s="65" t="s">
        <v>235</v>
      </c>
      <c r="D120" s="130" t="s">
        <v>266</v>
      </c>
      <c r="E120" s="65">
        <v>7773133416</v>
      </c>
      <c r="F120" s="64" t="s">
        <v>266</v>
      </c>
      <c r="G120" s="64" t="s">
        <v>260</v>
      </c>
      <c r="H120" s="64" t="s">
        <v>267</v>
      </c>
      <c r="I120" s="65" t="s">
        <v>236</v>
      </c>
      <c r="J120" s="65" t="s">
        <v>237</v>
      </c>
      <c r="K120" s="66" t="s">
        <v>39</v>
      </c>
      <c r="L120" s="63" t="s">
        <v>410</v>
      </c>
      <c r="M120" s="64" t="s">
        <v>40</v>
      </c>
      <c r="N120" s="65" t="s">
        <v>411</v>
      </c>
      <c r="O120" s="75"/>
      <c r="P120" s="67" t="s">
        <v>44</v>
      </c>
      <c r="Q120" s="65" t="s">
        <v>42</v>
      </c>
      <c r="R120" s="195">
        <v>192</v>
      </c>
      <c r="S120" s="65" t="s">
        <v>574</v>
      </c>
      <c r="T120" s="84" t="s">
        <v>573</v>
      </c>
      <c r="U120" s="111" t="s">
        <v>389</v>
      </c>
      <c r="V120" s="109">
        <v>100</v>
      </c>
      <c r="W120" s="109">
        <v>0</v>
      </c>
      <c r="X120" s="109">
        <f t="shared" si="45"/>
        <v>100</v>
      </c>
      <c r="Y120" s="64"/>
      <c r="Z120" s="65"/>
      <c r="AA120" s="71">
        <v>44927</v>
      </c>
      <c r="AB120" s="71">
        <v>45291</v>
      </c>
      <c r="AC120" s="161">
        <v>117762</v>
      </c>
      <c r="AD120" s="161">
        <v>100204</v>
      </c>
      <c r="AE120" s="161">
        <v>89608</v>
      </c>
      <c r="AF120" s="161">
        <v>77070</v>
      </c>
      <c r="AG120" s="161">
        <v>66702</v>
      </c>
      <c r="AH120" s="161">
        <v>5335</v>
      </c>
      <c r="AI120" s="161">
        <v>4201</v>
      </c>
      <c r="AJ120" s="161">
        <v>5158</v>
      </c>
      <c r="AK120" s="161">
        <v>10358</v>
      </c>
      <c r="AL120" s="161">
        <v>44596</v>
      </c>
      <c r="AM120" s="161">
        <v>79822</v>
      </c>
      <c r="AN120" s="161">
        <v>126183</v>
      </c>
      <c r="AO120" s="161">
        <f t="shared" si="31"/>
        <v>726999</v>
      </c>
      <c r="AP120" s="161">
        <v>12</v>
      </c>
      <c r="AQ120" s="166">
        <f t="shared" si="29"/>
        <v>726999</v>
      </c>
      <c r="AR120" s="177">
        <f t="shared" si="23"/>
        <v>726999</v>
      </c>
      <c r="AS120" s="177">
        <f t="shared" si="24"/>
        <v>0</v>
      </c>
      <c r="AT120" s="60"/>
      <c r="AU120" s="60"/>
      <c r="AV120" s="60"/>
      <c r="AW120" s="60"/>
      <c r="AX120" s="60"/>
      <c r="AY120" s="60"/>
      <c r="AZ120" s="60"/>
      <c r="BA120" s="60"/>
      <c r="BB120" s="60"/>
      <c r="BC120" s="60"/>
      <c r="BD120" s="60"/>
      <c r="BE120" s="60"/>
      <c r="BF120" s="60"/>
      <c r="BG120" s="60"/>
      <c r="BH120" s="60"/>
      <c r="BI120" s="60"/>
      <c r="BJ120" s="60"/>
      <c r="BK120" s="60"/>
      <c r="BL120" s="60"/>
      <c r="BM120" s="60"/>
      <c r="BN120" s="60"/>
      <c r="BO120" s="60"/>
      <c r="BP120" s="60"/>
      <c r="BQ120" s="60"/>
      <c r="BR120" s="60"/>
      <c r="BS120" s="60"/>
      <c r="BT120" s="60"/>
      <c r="BU120" s="60"/>
      <c r="BV120" s="60"/>
      <c r="BW120" s="60"/>
      <c r="BX120" s="60"/>
      <c r="BY120" s="60"/>
      <c r="BZ120" s="60"/>
      <c r="CA120" s="60"/>
      <c r="CB120" s="60"/>
      <c r="CC120" s="60"/>
      <c r="CD120" s="60"/>
      <c r="CE120" s="60"/>
    </row>
    <row r="121" spans="1:89" s="73" customFormat="1">
      <c r="A121" s="228"/>
      <c r="B121" s="74">
        <v>17</v>
      </c>
      <c r="C121" s="65" t="s">
        <v>235</v>
      </c>
      <c r="D121" s="131" t="s">
        <v>268</v>
      </c>
      <c r="E121" s="65">
        <v>7773133416</v>
      </c>
      <c r="F121" s="65" t="s">
        <v>268</v>
      </c>
      <c r="G121" s="64" t="s">
        <v>260</v>
      </c>
      <c r="H121" s="64" t="s">
        <v>269</v>
      </c>
      <c r="I121" s="65" t="s">
        <v>236</v>
      </c>
      <c r="J121" s="65" t="s">
        <v>237</v>
      </c>
      <c r="K121" s="66" t="s">
        <v>39</v>
      </c>
      <c r="L121" s="63" t="s">
        <v>410</v>
      </c>
      <c r="M121" s="64" t="s">
        <v>40</v>
      </c>
      <c r="N121" s="65" t="s">
        <v>411</v>
      </c>
      <c r="O121" s="75"/>
      <c r="P121" s="67" t="s">
        <v>41</v>
      </c>
      <c r="Q121" s="65" t="s">
        <v>42</v>
      </c>
      <c r="R121" s="195"/>
      <c r="S121" s="67" t="s">
        <v>578</v>
      </c>
      <c r="T121" s="84" t="s">
        <v>577</v>
      </c>
      <c r="U121" s="111" t="s">
        <v>389</v>
      </c>
      <c r="V121" s="109">
        <v>100</v>
      </c>
      <c r="W121" s="109">
        <v>0</v>
      </c>
      <c r="X121" s="109">
        <f t="shared" ref="X121" si="46">SUM(V121:W121)</f>
        <v>100</v>
      </c>
      <c r="Y121" s="64"/>
      <c r="Z121" s="64"/>
      <c r="AA121" s="71">
        <v>44927</v>
      </c>
      <c r="AB121" s="71">
        <v>45291</v>
      </c>
      <c r="AC121" s="161">
        <v>21672</v>
      </c>
      <c r="AD121" s="161"/>
      <c r="AE121" s="161">
        <v>37752</v>
      </c>
      <c r="AF121" s="161">
        <v>36035</v>
      </c>
      <c r="AG121" s="161"/>
      <c r="AH121" s="161">
        <v>16413</v>
      </c>
      <c r="AI121" s="161"/>
      <c r="AJ121" s="161">
        <v>2592</v>
      </c>
      <c r="AK121" s="161"/>
      <c r="AL121" s="161">
        <v>7077</v>
      </c>
      <c r="AM121" s="161"/>
      <c r="AN121" s="161">
        <v>47510</v>
      </c>
      <c r="AO121" s="161">
        <f t="shared" si="31"/>
        <v>169051</v>
      </c>
      <c r="AP121" s="161">
        <v>12</v>
      </c>
      <c r="AQ121" s="166">
        <f t="shared" si="29"/>
        <v>169051</v>
      </c>
      <c r="AR121" s="177">
        <f t="shared" si="23"/>
        <v>169051</v>
      </c>
      <c r="AS121" s="177">
        <f t="shared" si="24"/>
        <v>0</v>
      </c>
      <c r="AT121" s="60"/>
      <c r="AU121" s="60"/>
      <c r="AV121" s="60"/>
      <c r="AW121" s="60"/>
      <c r="AX121" s="60"/>
      <c r="AY121" s="60"/>
      <c r="AZ121" s="60"/>
      <c r="BA121" s="60"/>
      <c r="BB121" s="60"/>
      <c r="BC121" s="60"/>
      <c r="BD121" s="60"/>
      <c r="BE121" s="60"/>
      <c r="BF121" s="60"/>
      <c r="BG121" s="60"/>
      <c r="BH121" s="60"/>
      <c r="BI121" s="60"/>
      <c r="BJ121" s="60"/>
      <c r="BK121" s="60"/>
      <c r="BL121" s="60"/>
      <c r="BM121" s="60"/>
      <c r="BN121" s="60"/>
      <c r="BO121" s="60"/>
      <c r="BP121" s="60"/>
      <c r="BQ121" s="60"/>
      <c r="BR121" s="60"/>
      <c r="BS121" s="60"/>
      <c r="BT121" s="60"/>
      <c r="BU121" s="60"/>
      <c r="BV121" s="60"/>
      <c r="BW121" s="60"/>
      <c r="BX121" s="60"/>
      <c r="BY121" s="60"/>
      <c r="BZ121" s="60"/>
      <c r="CA121" s="60"/>
      <c r="CB121" s="60"/>
      <c r="CC121" s="60"/>
      <c r="CD121" s="60"/>
      <c r="CE121" s="60"/>
    </row>
    <row r="122" spans="1:89" s="73" customFormat="1">
      <c r="A122" s="228"/>
      <c r="B122" s="74">
        <v>18</v>
      </c>
      <c r="C122" s="65" t="s">
        <v>235</v>
      </c>
      <c r="D122" s="130" t="s">
        <v>270</v>
      </c>
      <c r="E122" s="65">
        <v>7773133416</v>
      </c>
      <c r="F122" s="64" t="s">
        <v>270</v>
      </c>
      <c r="G122" s="64" t="s">
        <v>260</v>
      </c>
      <c r="H122" s="64" t="s">
        <v>271</v>
      </c>
      <c r="I122" s="65" t="s">
        <v>236</v>
      </c>
      <c r="J122" s="65" t="s">
        <v>237</v>
      </c>
      <c r="K122" s="66" t="s">
        <v>39</v>
      </c>
      <c r="L122" s="63" t="s">
        <v>410</v>
      </c>
      <c r="M122" s="64" t="s">
        <v>40</v>
      </c>
      <c r="N122" s="65" t="s">
        <v>411</v>
      </c>
      <c r="O122" s="75"/>
      <c r="P122" s="67" t="s">
        <v>41</v>
      </c>
      <c r="Q122" s="65" t="s">
        <v>42</v>
      </c>
      <c r="R122" s="195"/>
      <c r="S122" s="67" t="s">
        <v>562</v>
      </c>
      <c r="T122" s="89" t="s">
        <v>563</v>
      </c>
      <c r="U122" s="111" t="s">
        <v>389</v>
      </c>
      <c r="V122" s="109">
        <v>100</v>
      </c>
      <c r="W122" s="109">
        <v>0</v>
      </c>
      <c r="X122" s="109">
        <f t="shared" ref="X122" si="47">SUM(V122:W122)</f>
        <v>100</v>
      </c>
      <c r="Y122" s="64"/>
      <c r="Z122" s="64"/>
      <c r="AA122" s="71">
        <v>44927</v>
      </c>
      <c r="AB122" s="71">
        <v>45291</v>
      </c>
      <c r="AC122" s="161">
        <v>49271</v>
      </c>
      <c r="AD122" s="161"/>
      <c r="AE122" s="161">
        <v>30201</v>
      </c>
      <c r="AF122" s="161"/>
      <c r="AG122" s="161">
        <v>18983</v>
      </c>
      <c r="AH122" s="161"/>
      <c r="AI122" s="161">
        <v>1022</v>
      </c>
      <c r="AJ122" s="161"/>
      <c r="AK122" s="161">
        <v>2847</v>
      </c>
      <c r="AL122" s="161"/>
      <c r="AM122" s="161">
        <v>13058</v>
      </c>
      <c r="AN122" s="161"/>
      <c r="AO122" s="161">
        <f t="shared" si="31"/>
        <v>115382</v>
      </c>
      <c r="AP122" s="161">
        <v>12</v>
      </c>
      <c r="AQ122" s="166">
        <f t="shared" si="29"/>
        <v>115382</v>
      </c>
      <c r="AR122" s="177">
        <f t="shared" si="23"/>
        <v>115382</v>
      </c>
      <c r="AS122" s="177">
        <f t="shared" si="24"/>
        <v>0</v>
      </c>
      <c r="AT122" s="60"/>
      <c r="AU122" s="60"/>
      <c r="AV122" s="60"/>
      <c r="AW122" s="60"/>
      <c r="AX122" s="60"/>
      <c r="AY122" s="60"/>
      <c r="AZ122" s="60"/>
      <c r="BA122" s="60"/>
      <c r="BB122" s="60"/>
      <c r="BC122" s="60"/>
      <c r="BD122" s="60"/>
      <c r="BE122" s="60"/>
      <c r="BF122" s="60"/>
      <c r="BG122" s="60"/>
      <c r="BH122" s="60"/>
      <c r="BI122" s="60"/>
      <c r="BJ122" s="60"/>
      <c r="BK122" s="60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60"/>
      <c r="BX122" s="60"/>
      <c r="BY122" s="60"/>
      <c r="BZ122" s="60"/>
      <c r="CA122" s="60"/>
      <c r="CB122" s="60"/>
      <c r="CC122" s="60"/>
      <c r="CD122" s="60"/>
      <c r="CE122" s="60"/>
    </row>
    <row r="123" spans="1:89" s="73" customFormat="1">
      <c r="A123" s="228"/>
      <c r="B123" s="74">
        <v>19</v>
      </c>
      <c r="C123" s="65" t="s">
        <v>235</v>
      </c>
      <c r="D123" s="130" t="s">
        <v>270</v>
      </c>
      <c r="E123" s="65">
        <v>7773133416</v>
      </c>
      <c r="F123" s="64" t="s">
        <v>270</v>
      </c>
      <c r="G123" s="64" t="s">
        <v>260</v>
      </c>
      <c r="H123" s="64" t="s">
        <v>271</v>
      </c>
      <c r="I123" s="65" t="s">
        <v>236</v>
      </c>
      <c r="J123" s="65" t="s">
        <v>237</v>
      </c>
      <c r="K123" s="66" t="s">
        <v>39</v>
      </c>
      <c r="L123" s="63" t="s">
        <v>410</v>
      </c>
      <c r="M123" s="64" t="s">
        <v>40</v>
      </c>
      <c r="N123" s="65" t="s">
        <v>411</v>
      </c>
      <c r="O123" s="75"/>
      <c r="P123" s="67" t="s">
        <v>44</v>
      </c>
      <c r="Q123" s="65" t="s">
        <v>42</v>
      </c>
      <c r="R123" s="195">
        <v>350</v>
      </c>
      <c r="S123" s="74" t="s">
        <v>565</v>
      </c>
      <c r="T123" s="89" t="s">
        <v>564</v>
      </c>
      <c r="U123" s="111" t="s">
        <v>389</v>
      </c>
      <c r="V123" s="109">
        <v>100</v>
      </c>
      <c r="W123" s="109">
        <v>0</v>
      </c>
      <c r="X123" s="109">
        <f t="shared" ref="X123" si="48">SUM(V123:W123)</f>
        <v>100</v>
      </c>
      <c r="Y123" s="64"/>
      <c r="Z123" s="64"/>
      <c r="AA123" s="71">
        <v>44927</v>
      </c>
      <c r="AB123" s="71">
        <v>45291</v>
      </c>
      <c r="AC123" s="161">
        <v>35699</v>
      </c>
      <c r="AD123" s="161">
        <v>27727</v>
      </c>
      <c r="AE123" s="161">
        <v>29909</v>
      </c>
      <c r="AF123" s="161">
        <v>23338</v>
      </c>
      <c r="AG123" s="161">
        <v>11192</v>
      </c>
      <c r="AH123" s="161">
        <v>1963</v>
      </c>
      <c r="AI123" s="161">
        <v>1496</v>
      </c>
      <c r="AJ123" s="161">
        <v>2352</v>
      </c>
      <c r="AK123" s="161">
        <v>5153</v>
      </c>
      <c r="AL123" s="161">
        <v>16985</v>
      </c>
      <c r="AM123" s="161">
        <v>24792</v>
      </c>
      <c r="AN123" s="161">
        <v>39420</v>
      </c>
      <c r="AO123" s="161">
        <f t="shared" si="31"/>
        <v>220026</v>
      </c>
      <c r="AP123" s="161">
        <v>12</v>
      </c>
      <c r="AQ123" s="166">
        <f t="shared" si="29"/>
        <v>220026</v>
      </c>
      <c r="AR123" s="177">
        <f t="shared" si="23"/>
        <v>220026</v>
      </c>
      <c r="AS123" s="177">
        <f t="shared" si="24"/>
        <v>0</v>
      </c>
      <c r="AT123" s="60"/>
      <c r="AU123" s="60"/>
      <c r="AV123" s="60"/>
      <c r="AW123" s="60"/>
      <c r="AX123" s="60"/>
      <c r="AY123" s="60"/>
      <c r="AZ123" s="60"/>
      <c r="BA123" s="60"/>
      <c r="BB123" s="60"/>
      <c r="BC123" s="60"/>
      <c r="BD123" s="60"/>
      <c r="BE123" s="60"/>
      <c r="BF123" s="60"/>
      <c r="BG123" s="60"/>
      <c r="BH123" s="60"/>
      <c r="BI123" s="60"/>
      <c r="BJ123" s="60"/>
      <c r="BK123" s="60"/>
      <c r="BL123" s="60"/>
      <c r="BM123" s="60"/>
      <c r="BN123" s="60"/>
      <c r="BO123" s="60"/>
      <c r="BP123" s="60"/>
      <c r="BQ123" s="60"/>
      <c r="BR123" s="60"/>
      <c r="BS123" s="60"/>
      <c r="BT123" s="60"/>
      <c r="BU123" s="60"/>
      <c r="BV123" s="60"/>
      <c r="BW123" s="60"/>
      <c r="BX123" s="60"/>
      <c r="BY123" s="60"/>
      <c r="BZ123" s="60"/>
      <c r="CA123" s="60"/>
      <c r="CB123" s="60"/>
      <c r="CC123" s="60"/>
      <c r="CD123" s="60"/>
      <c r="CE123" s="60"/>
    </row>
    <row r="124" spans="1:89" s="73" customFormat="1">
      <c r="A124" s="228"/>
      <c r="B124" s="74">
        <v>20</v>
      </c>
      <c r="C124" s="65" t="s">
        <v>235</v>
      </c>
      <c r="D124" s="130" t="s">
        <v>557</v>
      </c>
      <c r="E124" s="65">
        <v>7773133416</v>
      </c>
      <c r="F124" s="64" t="s">
        <v>557</v>
      </c>
      <c r="G124" s="64" t="s">
        <v>272</v>
      </c>
      <c r="H124" s="64" t="s">
        <v>273</v>
      </c>
      <c r="I124" s="65" t="s">
        <v>236</v>
      </c>
      <c r="J124" s="65" t="s">
        <v>237</v>
      </c>
      <c r="K124" s="66" t="s">
        <v>39</v>
      </c>
      <c r="L124" s="63" t="s">
        <v>410</v>
      </c>
      <c r="M124" s="64" t="s">
        <v>40</v>
      </c>
      <c r="N124" s="65" t="s">
        <v>411</v>
      </c>
      <c r="O124" s="90"/>
      <c r="P124" s="67" t="s">
        <v>44</v>
      </c>
      <c r="Q124" s="65" t="s">
        <v>42</v>
      </c>
      <c r="R124" s="195">
        <v>360</v>
      </c>
      <c r="S124" s="65" t="s">
        <v>558</v>
      </c>
      <c r="T124" s="84" t="s">
        <v>559</v>
      </c>
      <c r="U124" s="111" t="s">
        <v>389</v>
      </c>
      <c r="V124" s="109">
        <v>100</v>
      </c>
      <c r="W124" s="109">
        <v>0</v>
      </c>
      <c r="X124" s="109">
        <f t="shared" ref="X124" si="49">SUM(V124:W124)</f>
        <v>100</v>
      </c>
      <c r="Y124" s="64"/>
      <c r="Z124" s="64"/>
      <c r="AA124" s="71">
        <v>44927</v>
      </c>
      <c r="AB124" s="71">
        <v>45291</v>
      </c>
      <c r="AC124" s="161">
        <v>87207</v>
      </c>
      <c r="AD124" s="161">
        <v>67786</v>
      </c>
      <c r="AE124" s="161">
        <v>61895</v>
      </c>
      <c r="AF124" s="161">
        <v>47174</v>
      </c>
      <c r="AG124" s="161">
        <v>24890</v>
      </c>
      <c r="AH124" s="161">
        <v>2766</v>
      </c>
      <c r="AI124" s="161">
        <v>0</v>
      </c>
      <c r="AJ124" s="161">
        <v>0</v>
      </c>
      <c r="AK124" s="161">
        <v>9211</v>
      </c>
      <c r="AL124" s="161">
        <v>39357</v>
      </c>
      <c r="AM124" s="161">
        <v>64963</v>
      </c>
      <c r="AN124" s="161">
        <v>87918</v>
      </c>
      <c r="AO124" s="161">
        <f t="shared" si="31"/>
        <v>493167</v>
      </c>
      <c r="AP124" s="161">
        <v>12</v>
      </c>
      <c r="AQ124" s="166">
        <f t="shared" si="29"/>
        <v>493167</v>
      </c>
      <c r="AR124" s="177">
        <f t="shared" si="23"/>
        <v>493167</v>
      </c>
      <c r="AS124" s="177">
        <f t="shared" si="24"/>
        <v>0</v>
      </c>
      <c r="AT124" s="60"/>
      <c r="AU124" s="60"/>
      <c r="AV124" s="60"/>
      <c r="AW124" s="60"/>
      <c r="AX124" s="60"/>
      <c r="AY124" s="60"/>
      <c r="AZ124" s="60"/>
      <c r="BA124" s="60"/>
      <c r="BB124" s="60"/>
      <c r="BC124" s="60"/>
      <c r="BD124" s="60"/>
      <c r="BE124" s="60"/>
      <c r="BF124" s="60"/>
      <c r="BG124" s="60"/>
      <c r="BH124" s="60"/>
      <c r="BI124" s="60"/>
      <c r="BJ124" s="60"/>
      <c r="BK124" s="60"/>
      <c r="BL124" s="60"/>
      <c r="BM124" s="60"/>
      <c r="BN124" s="60"/>
      <c r="BO124" s="60"/>
      <c r="BP124" s="60"/>
      <c r="BQ124" s="60"/>
      <c r="BR124" s="60"/>
      <c r="BS124" s="60"/>
      <c r="BT124" s="60"/>
      <c r="BU124" s="60"/>
      <c r="BV124" s="60"/>
      <c r="BW124" s="60"/>
      <c r="BX124" s="60"/>
      <c r="BY124" s="60"/>
      <c r="BZ124" s="60"/>
      <c r="CA124" s="60"/>
      <c r="CB124" s="60"/>
      <c r="CC124" s="60"/>
      <c r="CD124" s="60"/>
      <c r="CE124" s="60"/>
    </row>
    <row r="125" spans="1:89" s="73" customFormat="1">
      <c r="A125" s="228"/>
      <c r="B125" s="74">
        <v>21</v>
      </c>
      <c r="C125" s="65" t="s">
        <v>235</v>
      </c>
      <c r="D125" s="130" t="s">
        <v>557</v>
      </c>
      <c r="E125" s="65">
        <v>7773133416</v>
      </c>
      <c r="F125" s="64" t="s">
        <v>557</v>
      </c>
      <c r="G125" s="64" t="s">
        <v>272</v>
      </c>
      <c r="H125" s="64" t="s">
        <v>274</v>
      </c>
      <c r="I125" s="65" t="s">
        <v>236</v>
      </c>
      <c r="J125" s="65" t="s">
        <v>237</v>
      </c>
      <c r="K125" s="66" t="s">
        <v>39</v>
      </c>
      <c r="L125" s="63" t="s">
        <v>410</v>
      </c>
      <c r="M125" s="64" t="s">
        <v>40</v>
      </c>
      <c r="N125" s="65" t="s">
        <v>411</v>
      </c>
      <c r="O125" s="75"/>
      <c r="P125" s="67" t="s">
        <v>44</v>
      </c>
      <c r="Q125" s="65" t="s">
        <v>42</v>
      </c>
      <c r="R125" s="195">
        <v>132</v>
      </c>
      <c r="S125" s="67" t="s">
        <v>560</v>
      </c>
      <c r="T125" s="84" t="s">
        <v>561</v>
      </c>
      <c r="U125" s="111" t="s">
        <v>389</v>
      </c>
      <c r="V125" s="109">
        <v>100</v>
      </c>
      <c r="W125" s="109">
        <v>0</v>
      </c>
      <c r="X125" s="109">
        <f t="shared" ref="X125" si="50">SUM(V125:W125)</f>
        <v>100</v>
      </c>
      <c r="Y125" s="64"/>
      <c r="Z125" s="64"/>
      <c r="AA125" s="71">
        <v>44927</v>
      </c>
      <c r="AB125" s="71">
        <v>45291</v>
      </c>
      <c r="AC125" s="161">
        <v>42891</v>
      </c>
      <c r="AD125" s="161">
        <v>23202</v>
      </c>
      <c r="AE125" s="161">
        <v>23256</v>
      </c>
      <c r="AF125" s="161">
        <v>16545</v>
      </c>
      <c r="AG125" s="161">
        <v>3613</v>
      </c>
      <c r="AH125" s="161">
        <v>2134</v>
      </c>
      <c r="AI125" s="161">
        <v>820</v>
      </c>
      <c r="AJ125" s="161">
        <v>831</v>
      </c>
      <c r="AK125" s="161">
        <v>1815</v>
      </c>
      <c r="AL125" s="161">
        <v>5153</v>
      </c>
      <c r="AM125" s="161">
        <v>18165</v>
      </c>
      <c r="AN125" s="161">
        <v>54070</v>
      </c>
      <c r="AO125" s="161">
        <f t="shared" si="31"/>
        <v>192495</v>
      </c>
      <c r="AP125" s="161">
        <v>12</v>
      </c>
      <c r="AQ125" s="166">
        <f t="shared" si="29"/>
        <v>192495</v>
      </c>
      <c r="AR125" s="177">
        <f t="shared" si="23"/>
        <v>192495</v>
      </c>
      <c r="AS125" s="177">
        <f t="shared" si="24"/>
        <v>0</v>
      </c>
      <c r="AT125" s="60"/>
      <c r="AU125" s="60"/>
      <c r="AV125" s="60"/>
      <c r="AW125" s="60"/>
      <c r="AX125" s="60"/>
      <c r="AY125" s="60"/>
      <c r="AZ125" s="60"/>
      <c r="BA125" s="60"/>
      <c r="BB125" s="60"/>
      <c r="BC125" s="60"/>
      <c r="BD125" s="60"/>
      <c r="BE125" s="60"/>
      <c r="BF125" s="60"/>
      <c r="BG125" s="60"/>
      <c r="BH125" s="60"/>
      <c r="BI125" s="60"/>
      <c r="BJ125" s="60"/>
      <c r="BK125" s="60"/>
      <c r="BL125" s="60"/>
      <c r="BM125" s="60"/>
      <c r="BN125" s="60"/>
      <c r="BO125" s="60"/>
      <c r="BP125" s="60"/>
      <c r="BQ125" s="60"/>
      <c r="BR125" s="60"/>
      <c r="BS125" s="60"/>
      <c r="BT125" s="60"/>
      <c r="BU125" s="60"/>
      <c r="BV125" s="60"/>
      <c r="BW125" s="60"/>
      <c r="BX125" s="60"/>
      <c r="BY125" s="60"/>
      <c r="BZ125" s="60"/>
      <c r="CA125" s="60"/>
      <c r="CB125" s="60"/>
      <c r="CC125" s="60"/>
      <c r="CD125" s="60"/>
      <c r="CE125" s="60"/>
    </row>
    <row r="126" spans="1:89" s="73" customFormat="1">
      <c r="A126" s="228"/>
      <c r="B126" s="74">
        <v>22</v>
      </c>
      <c r="C126" s="65" t="s">
        <v>235</v>
      </c>
      <c r="D126" s="130" t="s">
        <v>275</v>
      </c>
      <c r="E126" s="65">
        <v>7773133416</v>
      </c>
      <c r="F126" s="64" t="s">
        <v>275</v>
      </c>
      <c r="G126" s="64" t="s">
        <v>272</v>
      </c>
      <c r="H126" s="64" t="s">
        <v>276</v>
      </c>
      <c r="I126" s="65" t="s">
        <v>236</v>
      </c>
      <c r="J126" s="65" t="s">
        <v>237</v>
      </c>
      <c r="K126" s="66" t="s">
        <v>39</v>
      </c>
      <c r="L126" s="63" t="s">
        <v>410</v>
      </c>
      <c r="M126" s="64" t="s">
        <v>40</v>
      </c>
      <c r="N126" s="65" t="s">
        <v>411</v>
      </c>
      <c r="O126" s="90"/>
      <c r="P126" s="67" t="s">
        <v>44</v>
      </c>
      <c r="Q126" s="65" t="s">
        <v>42</v>
      </c>
      <c r="R126" s="195">
        <v>250</v>
      </c>
      <c r="S126" s="67">
        <v>110</v>
      </c>
      <c r="T126" s="84" t="s">
        <v>566</v>
      </c>
      <c r="U126" s="111" t="s">
        <v>389</v>
      </c>
      <c r="V126" s="109">
        <v>100</v>
      </c>
      <c r="W126" s="109">
        <v>0</v>
      </c>
      <c r="X126" s="109">
        <f t="shared" ref="X126" si="51">SUM(V126:W126)</f>
        <v>100</v>
      </c>
      <c r="Y126" s="64"/>
      <c r="Z126" s="64"/>
      <c r="AA126" s="71">
        <v>44927</v>
      </c>
      <c r="AB126" s="71">
        <v>45291</v>
      </c>
      <c r="AC126" s="161">
        <v>79754</v>
      </c>
      <c r="AD126" s="161">
        <v>61608</v>
      </c>
      <c r="AE126" s="161">
        <v>52056</v>
      </c>
      <c r="AF126" s="161">
        <v>32173</v>
      </c>
      <c r="AG126" s="161">
        <v>12589</v>
      </c>
      <c r="AH126" s="161">
        <v>8892</v>
      </c>
      <c r="AI126" s="161">
        <v>6126</v>
      </c>
      <c r="AJ126" s="161">
        <v>7587</v>
      </c>
      <c r="AK126" s="161">
        <v>9674</v>
      </c>
      <c r="AL126" s="161">
        <v>25233</v>
      </c>
      <c r="AM126" s="161">
        <v>58752</v>
      </c>
      <c r="AN126" s="161">
        <v>87104</v>
      </c>
      <c r="AO126" s="161">
        <f t="shared" si="31"/>
        <v>441548</v>
      </c>
      <c r="AP126" s="161">
        <v>12</v>
      </c>
      <c r="AQ126" s="166">
        <f t="shared" si="29"/>
        <v>441548</v>
      </c>
      <c r="AR126" s="177">
        <f t="shared" si="23"/>
        <v>441548</v>
      </c>
      <c r="AS126" s="177">
        <f t="shared" si="24"/>
        <v>0</v>
      </c>
      <c r="AT126" s="60"/>
      <c r="AU126" s="60"/>
      <c r="AV126" s="60"/>
      <c r="AW126" s="60"/>
      <c r="AX126" s="60"/>
      <c r="AY126" s="60"/>
      <c r="AZ126" s="60"/>
      <c r="BA126" s="60"/>
      <c r="BB126" s="60"/>
      <c r="BC126" s="60"/>
      <c r="BD126" s="60"/>
      <c r="BE126" s="60"/>
      <c r="BF126" s="60"/>
      <c r="BG126" s="60"/>
      <c r="BH126" s="60"/>
      <c r="BI126" s="60"/>
      <c r="BJ126" s="60"/>
      <c r="BK126" s="60"/>
      <c r="BL126" s="60"/>
      <c r="BM126" s="60"/>
      <c r="BN126" s="60"/>
      <c r="BO126" s="60"/>
      <c r="BP126" s="60"/>
      <c r="BQ126" s="60"/>
      <c r="BR126" s="60"/>
      <c r="BS126" s="60"/>
      <c r="BT126" s="60"/>
      <c r="BU126" s="60"/>
      <c r="BV126" s="60"/>
      <c r="BW126" s="60"/>
      <c r="BX126" s="60"/>
      <c r="BY126" s="60"/>
      <c r="BZ126" s="60"/>
      <c r="CA126" s="60"/>
      <c r="CB126" s="60"/>
      <c r="CC126" s="60"/>
      <c r="CD126" s="60"/>
      <c r="CE126" s="60"/>
    </row>
    <row r="127" spans="1:89" s="61" customFormat="1">
      <c r="A127" s="251" t="s">
        <v>277</v>
      </c>
      <c r="B127" s="99">
        <v>1</v>
      </c>
      <c r="C127" s="101" t="s">
        <v>278</v>
      </c>
      <c r="D127" s="103" t="s">
        <v>279</v>
      </c>
      <c r="E127" s="97">
        <v>6060081962</v>
      </c>
      <c r="F127" s="97" t="s">
        <v>279</v>
      </c>
      <c r="G127" s="101" t="s">
        <v>280</v>
      </c>
      <c r="H127" s="101" t="s">
        <v>281</v>
      </c>
      <c r="I127" s="101"/>
      <c r="J127" s="101"/>
      <c r="K127" s="4" t="s">
        <v>39</v>
      </c>
      <c r="L127" s="25" t="s">
        <v>410</v>
      </c>
      <c r="M127" s="97" t="s">
        <v>40</v>
      </c>
      <c r="N127" s="101" t="s">
        <v>411</v>
      </c>
      <c r="O127" s="5"/>
      <c r="P127" s="6" t="s">
        <v>54</v>
      </c>
      <c r="Q127" s="101" t="s">
        <v>42</v>
      </c>
      <c r="R127" s="197"/>
      <c r="S127" s="2" t="s">
        <v>460</v>
      </c>
      <c r="T127" s="3" t="s">
        <v>461</v>
      </c>
      <c r="U127" s="113" t="s">
        <v>389</v>
      </c>
      <c r="V127" s="110">
        <v>100</v>
      </c>
      <c r="W127" s="110">
        <v>0</v>
      </c>
      <c r="X127" s="110">
        <f t="shared" ref="X127:X133" si="52">SUM(V127:W127)</f>
        <v>100</v>
      </c>
      <c r="Y127" s="97" t="s">
        <v>1023</v>
      </c>
      <c r="Z127" s="97"/>
      <c r="AA127" s="106">
        <v>44927</v>
      </c>
      <c r="AB127" s="106">
        <v>45291</v>
      </c>
      <c r="AC127" s="20">
        <v>836</v>
      </c>
      <c r="AD127" s="20"/>
      <c r="AE127" s="20"/>
      <c r="AF127" s="20"/>
      <c r="AG127" s="20"/>
      <c r="AH127" s="20"/>
      <c r="AI127" s="20"/>
      <c r="AJ127" s="20"/>
      <c r="AK127" s="20">
        <v>6354</v>
      </c>
      <c r="AL127" s="20">
        <v>916</v>
      </c>
      <c r="AM127" s="20"/>
      <c r="AN127" s="20"/>
      <c r="AO127" s="155">
        <f t="shared" si="31"/>
        <v>8106</v>
      </c>
      <c r="AP127" s="20">
        <v>12</v>
      </c>
      <c r="AQ127" s="165">
        <f t="shared" si="29"/>
        <v>8106</v>
      </c>
      <c r="AR127" s="178">
        <f t="shared" si="23"/>
        <v>8106</v>
      </c>
      <c r="AS127" s="178">
        <f t="shared" si="24"/>
        <v>0</v>
      </c>
      <c r="AT127" s="60"/>
      <c r="AU127" s="60"/>
      <c r="AV127" s="60"/>
      <c r="AW127" s="60"/>
      <c r="AX127" s="60"/>
      <c r="AY127" s="60"/>
      <c r="AZ127" s="60"/>
      <c r="BA127" s="60"/>
      <c r="BB127" s="60"/>
      <c r="BC127" s="60"/>
      <c r="BD127" s="60"/>
      <c r="BE127" s="60"/>
      <c r="BF127" s="60"/>
      <c r="BG127" s="60"/>
      <c r="BH127" s="60"/>
      <c r="BI127" s="60"/>
      <c r="BJ127" s="60"/>
      <c r="BK127" s="60"/>
      <c r="BL127" s="60"/>
      <c r="BM127" s="60"/>
      <c r="BN127" s="60"/>
      <c r="BO127" s="60"/>
      <c r="BP127" s="60"/>
      <c r="BQ127" s="60"/>
      <c r="BR127" s="60"/>
      <c r="BS127" s="60"/>
      <c r="BT127" s="60"/>
      <c r="BU127" s="60"/>
      <c r="BV127" s="60"/>
      <c r="BW127" s="60"/>
      <c r="BX127" s="60"/>
      <c r="BY127" s="60"/>
      <c r="BZ127" s="60"/>
      <c r="CA127" s="60"/>
      <c r="CB127" s="60"/>
      <c r="CC127" s="60"/>
      <c r="CD127" s="60"/>
      <c r="CE127" s="60"/>
      <c r="CF127" s="182"/>
      <c r="CG127" s="182"/>
      <c r="CH127" s="182"/>
      <c r="CI127" s="182"/>
      <c r="CJ127" s="182"/>
      <c r="CK127" s="182"/>
    </row>
    <row r="128" spans="1:89" s="61" customFormat="1">
      <c r="A128" s="251"/>
      <c r="B128" s="99">
        <v>2</v>
      </c>
      <c r="C128" s="101" t="s">
        <v>278</v>
      </c>
      <c r="D128" s="103" t="s">
        <v>279</v>
      </c>
      <c r="E128" s="101">
        <v>6060081962</v>
      </c>
      <c r="F128" s="97" t="s">
        <v>279</v>
      </c>
      <c r="G128" s="101" t="s">
        <v>280</v>
      </c>
      <c r="H128" s="101" t="s">
        <v>281</v>
      </c>
      <c r="I128" s="101"/>
      <c r="J128" s="101"/>
      <c r="K128" s="4" t="s">
        <v>39</v>
      </c>
      <c r="L128" s="25" t="s">
        <v>410</v>
      </c>
      <c r="M128" s="97" t="s">
        <v>40</v>
      </c>
      <c r="N128" s="101" t="s">
        <v>411</v>
      </c>
      <c r="O128" s="5"/>
      <c r="P128" s="16" t="s">
        <v>47</v>
      </c>
      <c r="Q128" s="101" t="s">
        <v>42</v>
      </c>
      <c r="R128" s="197"/>
      <c r="S128" s="6" t="s">
        <v>462</v>
      </c>
      <c r="T128" s="3" t="s">
        <v>463</v>
      </c>
      <c r="U128" s="113" t="s">
        <v>389</v>
      </c>
      <c r="V128" s="110">
        <v>100</v>
      </c>
      <c r="W128" s="110">
        <v>0</v>
      </c>
      <c r="X128" s="110">
        <f t="shared" si="52"/>
        <v>100</v>
      </c>
      <c r="Y128" s="97"/>
      <c r="Z128" s="97"/>
      <c r="AA128" s="106">
        <v>44927</v>
      </c>
      <c r="AB128" s="106">
        <v>45291</v>
      </c>
      <c r="AC128" s="20">
        <v>29972</v>
      </c>
      <c r="AD128" s="20">
        <v>26951</v>
      </c>
      <c r="AE128" s="20">
        <v>24074</v>
      </c>
      <c r="AF128" s="20">
        <v>16626</v>
      </c>
      <c r="AG128" s="20">
        <v>10995</v>
      </c>
      <c r="AH128" s="20">
        <v>430</v>
      </c>
      <c r="AI128" s="20">
        <v>0</v>
      </c>
      <c r="AJ128" s="20">
        <v>0</v>
      </c>
      <c r="AK128" s="20">
        <v>2962</v>
      </c>
      <c r="AL128" s="20">
        <v>14880</v>
      </c>
      <c r="AM128" s="20">
        <v>20450</v>
      </c>
      <c r="AN128" s="20">
        <v>30088</v>
      </c>
      <c r="AO128" s="155">
        <f t="shared" si="31"/>
        <v>177428</v>
      </c>
      <c r="AP128" s="20">
        <v>12</v>
      </c>
      <c r="AQ128" s="165">
        <f t="shared" si="29"/>
        <v>177428</v>
      </c>
      <c r="AR128" s="178">
        <f t="shared" si="23"/>
        <v>177428</v>
      </c>
      <c r="AS128" s="178">
        <f t="shared" si="24"/>
        <v>0</v>
      </c>
      <c r="AT128" s="60"/>
      <c r="AU128" s="60"/>
      <c r="AV128" s="60"/>
      <c r="AW128" s="60"/>
      <c r="AX128" s="60"/>
      <c r="AY128" s="60"/>
      <c r="AZ128" s="60"/>
      <c r="BA128" s="60"/>
      <c r="BB128" s="60"/>
      <c r="BC128" s="60"/>
      <c r="BD128" s="60"/>
      <c r="BE128" s="60"/>
      <c r="BF128" s="60"/>
      <c r="BG128" s="60"/>
      <c r="BH128" s="60"/>
      <c r="BI128" s="60"/>
      <c r="BJ128" s="60"/>
      <c r="BK128" s="60"/>
      <c r="BL128" s="60"/>
      <c r="BM128" s="60"/>
      <c r="BN128" s="60"/>
      <c r="BO128" s="60"/>
      <c r="BP128" s="60"/>
      <c r="BQ128" s="60"/>
      <c r="BR128" s="60"/>
      <c r="BS128" s="60"/>
      <c r="BT128" s="60"/>
      <c r="BU128" s="60"/>
      <c r="BV128" s="60"/>
      <c r="BW128" s="60"/>
      <c r="BX128" s="60"/>
      <c r="BY128" s="60"/>
      <c r="BZ128" s="60"/>
      <c r="CA128" s="60"/>
      <c r="CB128" s="60"/>
      <c r="CC128" s="60"/>
      <c r="CD128" s="60"/>
      <c r="CE128" s="60"/>
      <c r="CF128" s="182"/>
      <c r="CG128" s="182"/>
      <c r="CH128" s="182"/>
      <c r="CI128" s="182"/>
      <c r="CJ128" s="182"/>
      <c r="CK128" s="182"/>
    </row>
    <row r="129" spans="1:89" s="61" customFormat="1">
      <c r="A129" s="251"/>
      <c r="B129" s="99">
        <v>3</v>
      </c>
      <c r="C129" s="101" t="s">
        <v>278</v>
      </c>
      <c r="D129" s="103" t="s">
        <v>282</v>
      </c>
      <c r="E129" s="97">
        <v>6060081962</v>
      </c>
      <c r="F129" s="97" t="s">
        <v>282</v>
      </c>
      <c r="G129" s="101" t="s">
        <v>283</v>
      </c>
      <c r="H129" s="101" t="s">
        <v>284</v>
      </c>
      <c r="I129" s="101"/>
      <c r="J129" s="101"/>
      <c r="K129" s="4" t="s">
        <v>39</v>
      </c>
      <c r="L129" s="25" t="s">
        <v>410</v>
      </c>
      <c r="M129" s="97" t="s">
        <v>40</v>
      </c>
      <c r="N129" s="101" t="s">
        <v>411</v>
      </c>
      <c r="O129" s="5"/>
      <c r="P129" s="16" t="s">
        <v>54</v>
      </c>
      <c r="Q129" s="101" t="s">
        <v>42</v>
      </c>
      <c r="R129" s="197"/>
      <c r="S129" s="6"/>
      <c r="T129" s="3" t="s">
        <v>451</v>
      </c>
      <c r="U129" s="113" t="s">
        <v>389</v>
      </c>
      <c r="V129" s="110">
        <v>100</v>
      </c>
      <c r="W129" s="110">
        <v>0</v>
      </c>
      <c r="X129" s="110">
        <f t="shared" si="52"/>
        <v>100</v>
      </c>
      <c r="Y129" s="97"/>
      <c r="Z129" s="97"/>
      <c r="AA129" s="106">
        <v>44927</v>
      </c>
      <c r="AB129" s="106">
        <v>45291</v>
      </c>
      <c r="AC129" s="20">
        <v>368</v>
      </c>
      <c r="AD129" s="20">
        <v>366</v>
      </c>
      <c r="AE129" s="20">
        <v>618</v>
      </c>
      <c r="AF129" s="20">
        <v>620</v>
      </c>
      <c r="AG129" s="20">
        <v>620</v>
      </c>
      <c r="AH129" s="20">
        <v>620</v>
      </c>
      <c r="AI129" s="20">
        <v>620</v>
      </c>
      <c r="AJ129" s="20">
        <v>620</v>
      </c>
      <c r="AK129" s="20">
        <v>620</v>
      </c>
      <c r="AL129" s="20">
        <v>620</v>
      </c>
      <c r="AM129" s="20">
        <v>620</v>
      </c>
      <c r="AN129" s="20">
        <v>620</v>
      </c>
      <c r="AO129" s="155">
        <f t="shared" si="31"/>
        <v>6932</v>
      </c>
      <c r="AP129" s="20">
        <v>12</v>
      </c>
      <c r="AQ129" s="165">
        <f t="shared" si="29"/>
        <v>6932</v>
      </c>
      <c r="AR129" s="178">
        <f t="shared" si="23"/>
        <v>6932</v>
      </c>
      <c r="AS129" s="178">
        <f t="shared" si="24"/>
        <v>0</v>
      </c>
      <c r="AT129" s="60"/>
      <c r="AU129" s="60"/>
      <c r="AV129" s="60"/>
      <c r="AW129" s="60"/>
      <c r="AX129" s="60"/>
      <c r="AY129" s="60"/>
      <c r="AZ129" s="60"/>
      <c r="BA129" s="60"/>
      <c r="BB129" s="60"/>
      <c r="BC129" s="60"/>
      <c r="BD129" s="60"/>
      <c r="BE129" s="60"/>
      <c r="BF129" s="60"/>
      <c r="BG129" s="60"/>
      <c r="BH129" s="60"/>
      <c r="BI129" s="60"/>
      <c r="BJ129" s="60"/>
      <c r="BK129" s="60"/>
      <c r="BL129" s="60"/>
      <c r="BM129" s="60"/>
      <c r="BN129" s="60"/>
      <c r="BO129" s="60"/>
      <c r="BP129" s="60"/>
      <c r="BQ129" s="60"/>
      <c r="BR129" s="60"/>
      <c r="BS129" s="60"/>
      <c r="BT129" s="60"/>
      <c r="BU129" s="60"/>
      <c r="BV129" s="60"/>
      <c r="BW129" s="60"/>
      <c r="BX129" s="60"/>
      <c r="BY129" s="60"/>
      <c r="BZ129" s="60"/>
      <c r="CA129" s="60"/>
      <c r="CB129" s="60"/>
      <c r="CC129" s="60"/>
      <c r="CD129" s="60"/>
      <c r="CE129" s="60"/>
      <c r="CF129" s="182"/>
      <c r="CG129" s="182"/>
      <c r="CH129" s="182"/>
      <c r="CI129" s="182"/>
      <c r="CJ129" s="182"/>
      <c r="CK129" s="182"/>
    </row>
    <row r="130" spans="1:89" s="61" customFormat="1">
      <c r="A130" s="251"/>
      <c r="B130" s="99">
        <v>4</v>
      </c>
      <c r="C130" s="101" t="s">
        <v>278</v>
      </c>
      <c r="D130" s="103" t="s">
        <v>285</v>
      </c>
      <c r="E130" s="101">
        <v>6060081962</v>
      </c>
      <c r="F130" s="97" t="s">
        <v>470</v>
      </c>
      <c r="G130" s="101" t="s">
        <v>286</v>
      </c>
      <c r="H130" s="101" t="s">
        <v>465</v>
      </c>
      <c r="I130" s="101"/>
      <c r="J130" s="101"/>
      <c r="K130" s="4" t="s">
        <v>39</v>
      </c>
      <c r="L130" s="25" t="s">
        <v>410</v>
      </c>
      <c r="M130" s="97" t="s">
        <v>40</v>
      </c>
      <c r="N130" s="101" t="s">
        <v>411</v>
      </c>
      <c r="O130" s="5"/>
      <c r="P130" s="16" t="s">
        <v>41</v>
      </c>
      <c r="Q130" s="101" t="s">
        <v>42</v>
      </c>
      <c r="R130" s="197"/>
      <c r="S130" s="6" t="s">
        <v>466</v>
      </c>
      <c r="T130" s="3" t="s">
        <v>467</v>
      </c>
      <c r="U130" s="113" t="s">
        <v>389</v>
      </c>
      <c r="V130" s="110">
        <v>100</v>
      </c>
      <c r="W130" s="110">
        <v>0</v>
      </c>
      <c r="X130" s="110">
        <f t="shared" si="52"/>
        <v>100</v>
      </c>
      <c r="Y130" s="97"/>
      <c r="Z130" s="101"/>
      <c r="AA130" s="106">
        <v>44927</v>
      </c>
      <c r="AB130" s="106">
        <v>45291</v>
      </c>
      <c r="AC130" s="20"/>
      <c r="AD130" s="20">
        <v>32038</v>
      </c>
      <c r="AE130" s="20"/>
      <c r="AF130" s="20">
        <v>28192</v>
      </c>
      <c r="AG130" s="20"/>
      <c r="AH130" s="20">
        <v>13433</v>
      </c>
      <c r="AI130" s="20"/>
      <c r="AJ130" s="20">
        <v>1767</v>
      </c>
      <c r="AK130" s="20"/>
      <c r="AL130" s="20">
        <v>16523</v>
      </c>
      <c r="AM130" s="20"/>
      <c r="AN130" s="20">
        <v>30954</v>
      </c>
      <c r="AO130" s="155">
        <f t="shared" si="31"/>
        <v>122907</v>
      </c>
      <c r="AP130" s="20">
        <v>12</v>
      </c>
      <c r="AQ130" s="165">
        <f t="shared" si="29"/>
        <v>122907</v>
      </c>
      <c r="AR130" s="178">
        <f t="shared" si="23"/>
        <v>122907</v>
      </c>
      <c r="AS130" s="178">
        <f t="shared" si="24"/>
        <v>0</v>
      </c>
      <c r="AT130" s="60"/>
      <c r="AU130" s="60"/>
      <c r="AV130" s="60"/>
      <c r="AW130" s="60"/>
      <c r="AX130" s="60"/>
      <c r="AY130" s="60"/>
      <c r="AZ130" s="60"/>
      <c r="BA130" s="60"/>
      <c r="BB130" s="60"/>
      <c r="BC130" s="60"/>
      <c r="BD130" s="60"/>
      <c r="BE130" s="60"/>
      <c r="BF130" s="60"/>
      <c r="BG130" s="60"/>
      <c r="BH130" s="60"/>
      <c r="BI130" s="60"/>
      <c r="BJ130" s="60"/>
      <c r="BK130" s="60"/>
      <c r="BL130" s="60"/>
      <c r="BM130" s="60"/>
      <c r="BN130" s="60"/>
      <c r="BO130" s="60"/>
      <c r="BP130" s="60"/>
      <c r="BQ130" s="60"/>
      <c r="BR130" s="60"/>
      <c r="BS130" s="60"/>
      <c r="BT130" s="60"/>
      <c r="BU130" s="60"/>
      <c r="BV130" s="60"/>
      <c r="BW130" s="60"/>
      <c r="BX130" s="60"/>
      <c r="BY130" s="60"/>
      <c r="BZ130" s="60"/>
      <c r="CA130" s="60"/>
      <c r="CB130" s="60"/>
      <c r="CC130" s="60"/>
      <c r="CD130" s="60"/>
      <c r="CE130" s="60"/>
      <c r="CF130" s="182"/>
      <c r="CG130" s="182"/>
      <c r="CH130" s="182"/>
      <c r="CI130" s="182"/>
      <c r="CJ130" s="182"/>
      <c r="CK130" s="182"/>
    </row>
    <row r="131" spans="1:89" s="61" customFormat="1">
      <c r="A131" s="251"/>
      <c r="B131" s="99">
        <v>5</v>
      </c>
      <c r="C131" s="101" t="s">
        <v>278</v>
      </c>
      <c r="D131" s="103" t="s">
        <v>285</v>
      </c>
      <c r="E131" s="97">
        <v>6060081962</v>
      </c>
      <c r="F131" s="97" t="s">
        <v>470</v>
      </c>
      <c r="G131" s="101" t="s">
        <v>286</v>
      </c>
      <c r="H131" s="101" t="s">
        <v>464</v>
      </c>
      <c r="I131" s="101"/>
      <c r="J131" s="101"/>
      <c r="K131" s="4" t="s">
        <v>39</v>
      </c>
      <c r="L131" s="25" t="s">
        <v>410</v>
      </c>
      <c r="M131" s="97" t="s">
        <v>40</v>
      </c>
      <c r="N131" s="101" t="s">
        <v>411</v>
      </c>
      <c r="O131" s="5"/>
      <c r="P131" s="16" t="s">
        <v>54</v>
      </c>
      <c r="Q131" s="101" t="s">
        <v>42</v>
      </c>
      <c r="R131" s="197"/>
      <c r="S131" s="2" t="s">
        <v>468</v>
      </c>
      <c r="T131" s="3" t="s">
        <v>469</v>
      </c>
      <c r="U131" s="113" t="s">
        <v>389</v>
      </c>
      <c r="V131" s="110">
        <v>100</v>
      </c>
      <c r="W131" s="110">
        <v>0</v>
      </c>
      <c r="X131" s="110">
        <f t="shared" si="52"/>
        <v>100</v>
      </c>
      <c r="Y131" s="97"/>
      <c r="Z131" s="101"/>
      <c r="AA131" s="106">
        <v>44927</v>
      </c>
      <c r="AB131" s="106">
        <v>45291</v>
      </c>
      <c r="AC131" s="20">
        <v>566</v>
      </c>
      <c r="AD131" s="20"/>
      <c r="AE131" s="20"/>
      <c r="AF131" s="20"/>
      <c r="AG131" s="20"/>
      <c r="AH131" s="20">
        <v>2740</v>
      </c>
      <c r="AI131" s="20"/>
      <c r="AJ131" s="20"/>
      <c r="AK131" s="20">
        <v>0</v>
      </c>
      <c r="AL131" s="20"/>
      <c r="AM131" s="20"/>
      <c r="AN131" s="20">
        <v>3001</v>
      </c>
      <c r="AO131" s="155">
        <f t="shared" si="31"/>
        <v>6307</v>
      </c>
      <c r="AP131" s="20">
        <v>12</v>
      </c>
      <c r="AQ131" s="165">
        <f t="shared" si="29"/>
        <v>6307</v>
      </c>
      <c r="AR131" s="178">
        <f t="shared" si="23"/>
        <v>6307</v>
      </c>
      <c r="AS131" s="178">
        <f t="shared" si="24"/>
        <v>0</v>
      </c>
      <c r="AT131" s="60"/>
      <c r="AU131" s="60"/>
      <c r="AV131" s="60"/>
      <c r="AW131" s="60"/>
      <c r="AX131" s="60"/>
      <c r="AY131" s="60"/>
      <c r="AZ131" s="60"/>
      <c r="BA131" s="60"/>
      <c r="BB131" s="60"/>
      <c r="BC131" s="60"/>
      <c r="BD131" s="60"/>
      <c r="BE131" s="60"/>
      <c r="BF131" s="60"/>
      <c r="BG131" s="60"/>
      <c r="BH131" s="60"/>
      <c r="BI131" s="60"/>
      <c r="BJ131" s="60"/>
      <c r="BK131" s="60"/>
      <c r="BL131" s="60"/>
      <c r="BM131" s="60"/>
      <c r="BN131" s="60"/>
      <c r="BO131" s="60"/>
      <c r="BP131" s="60"/>
      <c r="BQ131" s="60"/>
      <c r="BR131" s="60"/>
      <c r="BS131" s="60"/>
      <c r="BT131" s="60"/>
      <c r="BU131" s="60"/>
      <c r="BV131" s="60"/>
      <c r="BW131" s="60"/>
      <c r="BX131" s="60"/>
      <c r="BY131" s="60"/>
      <c r="BZ131" s="60"/>
      <c r="CA131" s="60"/>
      <c r="CB131" s="60"/>
      <c r="CC131" s="60"/>
      <c r="CD131" s="60"/>
      <c r="CE131" s="60"/>
      <c r="CF131" s="182"/>
      <c r="CG131" s="182"/>
      <c r="CH131" s="182"/>
      <c r="CI131" s="182"/>
      <c r="CJ131" s="182"/>
      <c r="CK131" s="182"/>
    </row>
    <row r="132" spans="1:89" s="61" customFormat="1">
      <c r="A132" s="251"/>
      <c r="B132" s="99">
        <v>6</v>
      </c>
      <c r="C132" s="101" t="s">
        <v>287</v>
      </c>
      <c r="D132" s="103" t="s">
        <v>287</v>
      </c>
      <c r="E132" s="97">
        <v>6060081962</v>
      </c>
      <c r="F132" s="97" t="s">
        <v>287</v>
      </c>
      <c r="G132" s="101" t="s">
        <v>177</v>
      </c>
      <c r="H132" s="97" t="s">
        <v>288</v>
      </c>
      <c r="I132" s="101"/>
      <c r="J132" s="101"/>
      <c r="K132" s="4" t="s">
        <v>39</v>
      </c>
      <c r="L132" s="25" t="s">
        <v>410</v>
      </c>
      <c r="M132" s="97" t="s">
        <v>40</v>
      </c>
      <c r="N132" s="101" t="s">
        <v>411</v>
      </c>
      <c r="O132" s="5"/>
      <c r="P132" s="6" t="s">
        <v>41</v>
      </c>
      <c r="Q132" s="101" t="s">
        <v>12</v>
      </c>
      <c r="R132" s="197"/>
      <c r="S132" s="2" t="s">
        <v>1031</v>
      </c>
      <c r="T132" s="3" t="s">
        <v>1028</v>
      </c>
      <c r="U132" s="113" t="s">
        <v>389</v>
      </c>
      <c r="V132" s="110">
        <v>100</v>
      </c>
      <c r="W132" s="110">
        <v>0</v>
      </c>
      <c r="X132" s="110">
        <f t="shared" si="52"/>
        <v>100</v>
      </c>
      <c r="Y132" s="97"/>
      <c r="Z132" s="1"/>
      <c r="AA132" s="106">
        <v>44927</v>
      </c>
      <c r="AB132" s="106">
        <v>45291</v>
      </c>
      <c r="AC132" s="20">
        <v>0</v>
      </c>
      <c r="AD132" s="20">
        <v>0</v>
      </c>
      <c r="AE132" s="20">
        <v>16252</v>
      </c>
      <c r="AF132" s="20">
        <v>0</v>
      </c>
      <c r="AG132" s="20">
        <v>6645</v>
      </c>
      <c r="AH132" s="20">
        <v>0</v>
      </c>
      <c r="AI132" s="20">
        <v>23</v>
      </c>
      <c r="AJ132" s="20">
        <v>0</v>
      </c>
      <c r="AK132" s="20">
        <v>0</v>
      </c>
      <c r="AL132" s="20">
        <v>0</v>
      </c>
      <c r="AM132" s="20">
        <v>6367</v>
      </c>
      <c r="AN132" s="20">
        <v>0</v>
      </c>
      <c r="AO132" s="155">
        <f t="shared" si="31"/>
        <v>29287</v>
      </c>
      <c r="AP132" s="20">
        <v>12</v>
      </c>
      <c r="AQ132" s="165">
        <f t="shared" si="29"/>
        <v>29287</v>
      </c>
      <c r="AR132" s="178">
        <f t="shared" ref="AR132:AR195" si="53">ROUND((AQ132*V132)/100,0)</f>
        <v>29287</v>
      </c>
      <c r="AS132" s="178">
        <f t="shared" ref="AS132:AS195" si="54">ROUND((AQ132*W132)/100,0)</f>
        <v>0</v>
      </c>
      <c r="AT132" s="60"/>
      <c r="AU132" s="60"/>
      <c r="AV132" s="60"/>
      <c r="AW132" s="60"/>
      <c r="AX132" s="60"/>
      <c r="AY132" s="60"/>
      <c r="AZ132" s="60"/>
      <c r="BA132" s="60"/>
      <c r="BB132" s="60"/>
      <c r="BC132" s="60"/>
      <c r="BD132" s="60"/>
      <c r="BE132" s="60"/>
      <c r="BF132" s="60"/>
      <c r="BG132" s="60"/>
      <c r="BH132" s="60"/>
      <c r="BI132" s="60"/>
      <c r="BJ132" s="60"/>
      <c r="BK132" s="60"/>
      <c r="BL132" s="60"/>
      <c r="BM132" s="60"/>
      <c r="BN132" s="60"/>
      <c r="BO132" s="60"/>
      <c r="BP132" s="60"/>
      <c r="BQ132" s="60"/>
      <c r="BR132" s="60"/>
      <c r="BS132" s="60"/>
      <c r="BT132" s="60"/>
      <c r="BU132" s="60"/>
      <c r="BV132" s="60"/>
      <c r="BW132" s="60"/>
      <c r="BX132" s="60"/>
      <c r="BY132" s="60"/>
      <c r="BZ132" s="60"/>
      <c r="CA132" s="60"/>
      <c r="CB132" s="60"/>
      <c r="CC132" s="60"/>
      <c r="CD132" s="60"/>
      <c r="CE132" s="60"/>
      <c r="CF132" s="182"/>
      <c r="CG132" s="182"/>
      <c r="CH132" s="182"/>
      <c r="CI132" s="182"/>
      <c r="CJ132" s="182"/>
      <c r="CK132" s="182"/>
    </row>
    <row r="133" spans="1:89" s="61" customFormat="1">
      <c r="A133" s="251"/>
      <c r="B133" s="99">
        <v>7</v>
      </c>
      <c r="C133" s="101" t="s">
        <v>287</v>
      </c>
      <c r="D133" s="103" t="s">
        <v>289</v>
      </c>
      <c r="E133" s="97">
        <v>6060081962</v>
      </c>
      <c r="F133" s="97" t="s">
        <v>289</v>
      </c>
      <c r="G133" s="101" t="s">
        <v>290</v>
      </c>
      <c r="H133" s="101" t="s">
        <v>291</v>
      </c>
      <c r="I133" s="101"/>
      <c r="J133" s="101"/>
      <c r="K133" s="4" t="s">
        <v>39</v>
      </c>
      <c r="L133" s="25" t="s">
        <v>410</v>
      </c>
      <c r="M133" s="97" t="s">
        <v>40</v>
      </c>
      <c r="N133" s="101" t="s">
        <v>411</v>
      </c>
      <c r="O133" s="5"/>
      <c r="P133" s="6" t="s">
        <v>54</v>
      </c>
      <c r="Q133" s="101" t="s">
        <v>42</v>
      </c>
      <c r="R133" s="197"/>
      <c r="S133" s="6" t="s">
        <v>454</v>
      </c>
      <c r="T133" s="3" t="s">
        <v>455</v>
      </c>
      <c r="U133" s="113" t="s">
        <v>389</v>
      </c>
      <c r="V133" s="110">
        <v>100</v>
      </c>
      <c r="W133" s="110">
        <v>0</v>
      </c>
      <c r="X133" s="110">
        <f t="shared" si="52"/>
        <v>100</v>
      </c>
      <c r="Y133" s="97"/>
      <c r="Z133" s="97"/>
      <c r="AA133" s="106">
        <v>44927</v>
      </c>
      <c r="AB133" s="106">
        <v>45291</v>
      </c>
      <c r="AC133" s="20">
        <v>1116</v>
      </c>
      <c r="AD133" s="20">
        <v>1116</v>
      </c>
      <c r="AE133" s="20">
        <v>1116</v>
      </c>
      <c r="AF133" s="20">
        <v>1116</v>
      </c>
      <c r="AG133" s="20">
        <v>1116</v>
      </c>
      <c r="AH133" s="20">
        <v>1116</v>
      </c>
      <c r="AI133" s="20">
        <v>1116</v>
      </c>
      <c r="AJ133" s="20">
        <v>1116</v>
      </c>
      <c r="AK133" s="20">
        <v>1116</v>
      </c>
      <c r="AL133" s="20">
        <v>1116</v>
      </c>
      <c r="AM133" s="20">
        <v>1116</v>
      </c>
      <c r="AN133" s="20">
        <v>1116</v>
      </c>
      <c r="AO133" s="155">
        <f t="shared" si="31"/>
        <v>13392</v>
      </c>
      <c r="AP133" s="20">
        <v>12</v>
      </c>
      <c r="AQ133" s="165">
        <f t="shared" si="29"/>
        <v>13392</v>
      </c>
      <c r="AR133" s="178">
        <f t="shared" si="53"/>
        <v>13392</v>
      </c>
      <c r="AS133" s="178">
        <f t="shared" si="54"/>
        <v>0</v>
      </c>
      <c r="AT133" s="60"/>
      <c r="AU133" s="60"/>
      <c r="AV133" s="60"/>
      <c r="AW133" s="60"/>
      <c r="AX133" s="60"/>
      <c r="AY133" s="60"/>
      <c r="AZ133" s="60"/>
      <c r="BA133" s="60"/>
      <c r="BB133" s="60"/>
      <c r="BC133" s="60"/>
      <c r="BD133" s="60"/>
      <c r="BE133" s="60"/>
      <c r="BF133" s="60"/>
      <c r="BG133" s="60"/>
      <c r="BH133" s="60"/>
      <c r="BI133" s="60"/>
      <c r="BJ133" s="60"/>
      <c r="BK133" s="60"/>
      <c r="BL133" s="60"/>
      <c r="BM133" s="60"/>
      <c r="BN133" s="60"/>
      <c r="BO133" s="60"/>
      <c r="BP133" s="60"/>
      <c r="BQ133" s="60"/>
      <c r="BR133" s="60"/>
      <c r="BS133" s="60"/>
      <c r="BT133" s="60"/>
      <c r="BU133" s="60"/>
      <c r="BV133" s="60"/>
      <c r="BW133" s="60"/>
      <c r="BX133" s="60"/>
      <c r="BY133" s="60"/>
      <c r="BZ133" s="60"/>
      <c r="CA133" s="60"/>
      <c r="CB133" s="60"/>
      <c r="CC133" s="60"/>
      <c r="CD133" s="60"/>
      <c r="CE133" s="60"/>
      <c r="CF133" s="182"/>
      <c r="CG133" s="182"/>
      <c r="CH133" s="182"/>
      <c r="CI133" s="182"/>
      <c r="CJ133" s="182"/>
      <c r="CK133" s="182"/>
    </row>
    <row r="134" spans="1:89" s="61" customFormat="1">
      <c r="A134" s="251"/>
      <c r="B134" s="99">
        <v>8</v>
      </c>
      <c r="C134" s="101" t="s">
        <v>287</v>
      </c>
      <c r="D134" s="103" t="s">
        <v>292</v>
      </c>
      <c r="E134" s="97">
        <v>6060081962</v>
      </c>
      <c r="F134" s="97" t="s">
        <v>292</v>
      </c>
      <c r="G134" s="101" t="s">
        <v>293</v>
      </c>
      <c r="H134" s="101" t="s">
        <v>294</v>
      </c>
      <c r="I134" s="101"/>
      <c r="J134" s="101"/>
      <c r="K134" s="4" t="s">
        <v>39</v>
      </c>
      <c r="L134" s="25" t="s">
        <v>410</v>
      </c>
      <c r="M134" s="97" t="s">
        <v>40</v>
      </c>
      <c r="N134" s="101" t="s">
        <v>411</v>
      </c>
      <c r="O134" s="5"/>
      <c r="P134" s="16" t="s">
        <v>54</v>
      </c>
      <c r="Q134" s="101" t="s">
        <v>42</v>
      </c>
      <c r="R134" s="197"/>
      <c r="S134" s="6" t="s">
        <v>456</v>
      </c>
      <c r="T134" s="3" t="s">
        <v>457</v>
      </c>
      <c r="U134" s="113" t="s">
        <v>389</v>
      </c>
      <c r="V134" s="110">
        <v>100</v>
      </c>
      <c r="W134" s="110">
        <v>0</v>
      </c>
      <c r="X134" s="110">
        <f t="shared" ref="X134:X136" si="55">SUM(V134:W134)</f>
        <v>100</v>
      </c>
      <c r="Y134" s="97"/>
      <c r="Z134" s="97"/>
      <c r="AA134" s="106">
        <v>44927</v>
      </c>
      <c r="AB134" s="106">
        <v>45291</v>
      </c>
      <c r="AC134" s="20"/>
      <c r="AD134" s="20">
        <v>2365</v>
      </c>
      <c r="AE134" s="20"/>
      <c r="AF134" s="20">
        <v>1950</v>
      </c>
      <c r="AG134" s="20"/>
      <c r="AH134" s="20">
        <v>759</v>
      </c>
      <c r="AI134" s="20">
        <v>459</v>
      </c>
      <c r="AJ134" s="20"/>
      <c r="AK134" s="20">
        <v>1985</v>
      </c>
      <c r="AL134" s="20"/>
      <c r="AM134" s="20">
        <v>2982</v>
      </c>
      <c r="AN134" s="20"/>
      <c r="AO134" s="155">
        <f t="shared" si="31"/>
        <v>10500</v>
      </c>
      <c r="AP134" s="20">
        <v>12</v>
      </c>
      <c r="AQ134" s="165">
        <f t="shared" si="29"/>
        <v>10500</v>
      </c>
      <c r="AR134" s="178">
        <f t="shared" si="53"/>
        <v>10500</v>
      </c>
      <c r="AS134" s="178">
        <f t="shared" si="54"/>
        <v>0</v>
      </c>
      <c r="AT134" s="60"/>
      <c r="AU134" s="60"/>
      <c r="AV134" s="60"/>
      <c r="AW134" s="60"/>
      <c r="AX134" s="60"/>
      <c r="AY134" s="60"/>
      <c r="AZ134" s="60"/>
      <c r="BA134" s="60"/>
      <c r="BB134" s="60"/>
      <c r="BC134" s="60"/>
      <c r="BD134" s="60"/>
      <c r="BE134" s="60"/>
      <c r="BF134" s="60"/>
      <c r="BG134" s="60"/>
      <c r="BH134" s="60"/>
      <c r="BI134" s="60"/>
      <c r="BJ134" s="60"/>
      <c r="BK134" s="60"/>
      <c r="BL134" s="60"/>
      <c r="BM134" s="60"/>
      <c r="BN134" s="60"/>
      <c r="BO134" s="60"/>
      <c r="BP134" s="60"/>
      <c r="BQ134" s="60"/>
      <c r="BR134" s="60"/>
      <c r="BS134" s="60"/>
      <c r="BT134" s="60"/>
      <c r="BU134" s="60"/>
      <c r="BV134" s="60"/>
      <c r="BW134" s="60"/>
      <c r="BX134" s="60"/>
      <c r="BY134" s="60"/>
      <c r="BZ134" s="60"/>
      <c r="CA134" s="60"/>
      <c r="CB134" s="60"/>
      <c r="CC134" s="60"/>
      <c r="CD134" s="60"/>
      <c r="CE134" s="60"/>
      <c r="CF134" s="182"/>
      <c r="CG134" s="182"/>
      <c r="CH134" s="182"/>
      <c r="CI134" s="182"/>
      <c r="CJ134" s="182"/>
      <c r="CK134" s="182"/>
    </row>
    <row r="135" spans="1:89" s="61" customFormat="1">
      <c r="A135" s="251"/>
      <c r="B135" s="99">
        <v>9</v>
      </c>
      <c r="C135" s="101" t="s">
        <v>287</v>
      </c>
      <c r="D135" s="103" t="s">
        <v>292</v>
      </c>
      <c r="E135" s="101">
        <v>6060081962</v>
      </c>
      <c r="F135" s="97" t="s">
        <v>292</v>
      </c>
      <c r="G135" s="101" t="s">
        <v>295</v>
      </c>
      <c r="H135" s="101" t="s">
        <v>294</v>
      </c>
      <c r="I135" s="101"/>
      <c r="J135" s="101"/>
      <c r="K135" s="4" t="s">
        <v>39</v>
      </c>
      <c r="L135" s="25" t="s">
        <v>410</v>
      </c>
      <c r="M135" s="97" t="s">
        <v>40</v>
      </c>
      <c r="N135" s="101" t="s">
        <v>411</v>
      </c>
      <c r="O135" s="5"/>
      <c r="P135" s="6" t="s">
        <v>89</v>
      </c>
      <c r="Q135" s="101" t="s">
        <v>42</v>
      </c>
      <c r="R135" s="197"/>
      <c r="S135" s="6" t="s">
        <v>458</v>
      </c>
      <c r="T135" s="3" t="s">
        <v>459</v>
      </c>
      <c r="U135" s="113" t="s">
        <v>389</v>
      </c>
      <c r="V135" s="110">
        <v>100</v>
      </c>
      <c r="W135" s="110">
        <v>0</v>
      </c>
      <c r="X135" s="110">
        <f t="shared" si="55"/>
        <v>100</v>
      </c>
      <c r="Y135" s="97"/>
      <c r="Z135" s="97"/>
      <c r="AA135" s="106">
        <v>44927</v>
      </c>
      <c r="AB135" s="106">
        <v>45291</v>
      </c>
      <c r="AC135" s="20"/>
      <c r="AD135" s="20">
        <v>180</v>
      </c>
      <c r="AE135" s="20"/>
      <c r="AF135" s="20"/>
      <c r="AG135" s="20"/>
      <c r="AH135" s="20"/>
      <c r="AI135" s="20"/>
      <c r="AJ135" s="20"/>
      <c r="AK135" s="20">
        <v>150</v>
      </c>
      <c r="AL135" s="20"/>
      <c r="AM135" s="20"/>
      <c r="AN135" s="20"/>
      <c r="AO135" s="155">
        <f t="shared" si="31"/>
        <v>330</v>
      </c>
      <c r="AP135" s="20">
        <v>12</v>
      </c>
      <c r="AQ135" s="165">
        <f t="shared" si="29"/>
        <v>330</v>
      </c>
      <c r="AR135" s="178">
        <f t="shared" si="53"/>
        <v>330</v>
      </c>
      <c r="AS135" s="178">
        <f t="shared" si="54"/>
        <v>0</v>
      </c>
      <c r="AT135" s="60"/>
      <c r="AU135" s="60"/>
      <c r="AV135" s="60"/>
      <c r="AW135" s="60"/>
      <c r="AX135" s="60"/>
      <c r="AY135" s="60"/>
      <c r="AZ135" s="60"/>
      <c r="BA135" s="60"/>
      <c r="BB135" s="60"/>
      <c r="BC135" s="60"/>
      <c r="BD135" s="60"/>
      <c r="BE135" s="60"/>
      <c r="BF135" s="60"/>
      <c r="BG135" s="60"/>
      <c r="BH135" s="60"/>
      <c r="BI135" s="60"/>
      <c r="BJ135" s="60"/>
      <c r="BK135" s="60"/>
      <c r="BL135" s="60"/>
      <c r="BM135" s="60"/>
      <c r="BN135" s="60"/>
      <c r="BO135" s="60"/>
      <c r="BP135" s="60"/>
      <c r="BQ135" s="60"/>
      <c r="BR135" s="60"/>
      <c r="BS135" s="60"/>
      <c r="BT135" s="60"/>
      <c r="BU135" s="60"/>
      <c r="BV135" s="60"/>
      <c r="BW135" s="60"/>
      <c r="BX135" s="60"/>
      <c r="BY135" s="60"/>
      <c r="BZ135" s="60"/>
      <c r="CA135" s="60"/>
      <c r="CB135" s="60"/>
      <c r="CC135" s="60"/>
      <c r="CD135" s="60"/>
      <c r="CE135" s="60"/>
      <c r="CF135" s="182"/>
      <c r="CG135" s="182"/>
      <c r="CH135" s="182"/>
      <c r="CI135" s="182"/>
      <c r="CJ135" s="182"/>
      <c r="CK135" s="182"/>
    </row>
    <row r="136" spans="1:89" s="61" customFormat="1">
      <c r="A136" s="251"/>
      <c r="B136" s="99">
        <v>10</v>
      </c>
      <c r="C136" s="101" t="s">
        <v>287</v>
      </c>
      <c r="D136" s="103" t="s">
        <v>296</v>
      </c>
      <c r="E136" s="97">
        <v>6060081962</v>
      </c>
      <c r="F136" s="97" t="s">
        <v>296</v>
      </c>
      <c r="G136" s="101" t="s">
        <v>177</v>
      </c>
      <c r="H136" s="101" t="s">
        <v>297</v>
      </c>
      <c r="I136" s="101"/>
      <c r="J136" s="101"/>
      <c r="K136" s="4" t="s">
        <v>39</v>
      </c>
      <c r="L136" s="99" t="s">
        <v>410</v>
      </c>
      <c r="M136" s="97" t="s">
        <v>40</v>
      </c>
      <c r="N136" s="101" t="s">
        <v>411</v>
      </c>
      <c r="O136" s="5"/>
      <c r="P136" s="16" t="s">
        <v>54</v>
      </c>
      <c r="Q136" s="101" t="s">
        <v>12</v>
      </c>
      <c r="R136" s="197"/>
      <c r="S136" s="6" t="s">
        <v>453</v>
      </c>
      <c r="T136" s="3" t="s">
        <v>452</v>
      </c>
      <c r="U136" s="113" t="s">
        <v>389</v>
      </c>
      <c r="V136" s="110">
        <v>100</v>
      </c>
      <c r="W136" s="110">
        <v>0</v>
      </c>
      <c r="X136" s="110">
        <f t="shared" si="55"/>
        <v>100</v>
      </c>
      <c r="Y136" s="97"/>
      <c r="Z136" s="97"/>
      <c r="AA136" s="106">
        <v>44927</v>
      </c>
      <c r="AB136" s="106">
        <v>45291</v>
      </c>
      <c r="AC136" s="20">
        <v>580</v>
      </c>
      <c r="AD136" s="20">
        <v>0</v>
      </c>
      <c r="AE136" s="20">
        <v>220</v>
      </c>
      <c r="AF136" s="20">
        <v>223</v>
      </c>
      <c r="AG136" s="20"/>
      <c r="AH136" s="20">
        <v>624</v>
      </c>
      <c r="AI136" s="20">
        <v>624</v>
      </c>
      <c r="AJ136" s="20"/>
      <c r="AK136" s="20">
        <v>680</v>
      </c>
      <c r="AL136" s="20">
        <v>695</v>
      </c>
      <c r="AM136" s="20">
        <v>694</v>
      </c>
      <c r="AN136" s="20">
        <v>711</v>
      </c>
      <c r="AO136" s="20">
        <f t="shared" si="31"/>
        <v>5051</v>
      </c>
      <c r="AP136" s="20">
        <v>12</v>
      </c>
      <c r="AQ136" s="165">
        <f t="shared" si="29"/>
        <v>5051</v>
      </c>
      <c r="AR136" s="178">
        <f t="shared" si="53"/>
        <v>5051</v>
      </c>
      <c r="AS136" s="178">
        <f t="shared" si="54"/>
        <v>0</v>
      </c>
      <c r="AT136" s="60"/>
      <c r="AU136" s="60"/>
      <c r="AV136" s="60"/>
      <c r="AW136" s="60"/>
      <c r="AX136" s="60"/>
      <c r="AY136" s="60"/>
      <c r="AZ136" s="60"/>
      <c r="BA136" s="60"/>
      <c r="BB136" s="60"/>
      <c r="BC136" s="60"/>
      <c r="BD136" s="60"/>
      <c r="BE136" s="60"/>
      <c r="BF136" s="60"/>
      <c r="BG136" s="60"/>
      <c r="BH136" s="60"/>
      <c r="BI136" s="60"/>
      <c r="BJ136" s="60"/>
      <c r="BK136" s="60"/>
      <c r="BL136" s="60"/>
      <c r="BM136" s="60"/>
      <c r="BN136" s="60"/>
      <c r="BO136" s="60"/>
      <c r="BP136" s="60"/>
      <c r="BQ136" s="60"/>
      <c r="BR136" s="60"/>
      <c r="BS136" s="60"/>
      <c r="BT136" s="60"/>
      <c r="BU136" s="60"/>
      <c r="BV136" s="60"/>
      <c r="BW136" s="60"/>
      <c r="BX136" s="60"/>
      <c r="BY136" s="60"/>
      <c r="BZ136" s="60"/>
      <c r="CA136" s="60"/>
      <c r="CB136" s="60"/>
      <c r="CC136" s="60"/>
      <c r="CD136" s="60"/>
      <c r="CE136" s="60"/>
      <c r="CF136" s="182"/>
      <c r="CG136" s="182"/>
      <c r="CH136" s="182"/>
      <c r="CI136" s="182"/>
      <c r="CJ136" s="182"/>
      <c r="CK136" s="182"/>
    </row>
    <row r="137" spans="1:89" s="61" customFormat="1">
      <c r="A137" s="251"/>
      <c r="B137" s="99">
        <v>11</v>
      </c>
      <c r="C137" s="101" t="s">
        <v>287</v>
      </c>
      <c r="D137" s="103" t="s">
        <v>298</v>
      </c>
      <c r="E137" s="101">
        <v>6060081962</v>
      </c>
      <c r="F137" s="97" t="s">
        <v>298</v>
      </c>
      <c r="G137" s="101" t="s">
        <v>299</v>
      </c>
      <c r="H137" s="101" t="s">
        <v>300</v>
      </c>
      <c r="I137" s="101"/>
      <c r="J137" s="101"/>
      <c r="K137" s="4" t="s">
        <v>39</v>
      </c>
      <c r="L137" s="99" t="s">
        <v>410</v>
      </c>
      <c r="M137" s="97" t="s">
        <v>40</v>
      </c>
      <c r="N137" s="101" t="s">
        <v>411</v>
      </c>
      <c r="O137" s="5"/>
      <c r="P137" s="6" t="s">
        <v>41</v>
      </c>
      <c r="Q137" s="101" t="s">
        <v>42</v>
      </c>
      <c r="R137" s="197"/>
      <c r="S137" s="2"/>
      <c r="T137" s="3" t="s">
        <v>1068</v>
      </c>
      <c r="U137" s="113" t="s">
        <v>389</v>
      </c>
      <c r="V137" s="110">
        <v>100</v>
      </c>
      <c r="W137" s="110">
        <v>0</v>
      </c>
      <c r="X137" s="110">
        <f t="shared" ref="X137:X139" si="56">SUM(V137:W137)</f>
        <v>100</v>
      </c>
      <c r="Y137" s="97"/>
      <c r="Z137" s="1"/>
      <c r="AA137" s="106">
        <v>44927</v>
      </c>
      <c r="AB137" s="106">
        <v>45291</v>
      </c>
      <c r="AC137" s="247">
        <v>8291</v>
      </c>
      <c r="AD137" s="247"/>
      <c r="AE137" s="247"/>
      <c r="AF137" s="247"/>
      <c r="AG137" s="247"/>
      <c r="AH137" s="247"/>
      <c r="AI137" s="247"/>
      <c r="AJ137" s="247"/>
      <c r="AK137" s="247"/>
      <c r="AL137" s="247"/>
      <c r="AM137" s="247"/>
      <c r="AN137" s="20">
        <v>1726</v>
      </c>
      <c r="AO137" s="20">
        <f t="shared" ref="AO137" si="57">SUM(AC137:AN137)</f>
        <v>10017</v>
      </c>
      <c r="AP137" s="20">
        <v>12</v>
      </c>
      <c r="AQ137" s="165">
        <f t="shared" ref="AQ137:AQ162" si="58">AC137+AD137+AE137+AF137+AG137+AH137+AI137+AJ137+AK137+AL137+AM137+AN137</f>
        <v>10017</v>
      </c>
      <c r="AR137" s="178">
        <f t="shared" si="53"/>
        <v>10017</v>
      </c>
      <c r="AS137" s="178">
        <f t="shared" si="54"/>
        <v>0</v>
      </c>
      <c r="AT137" s="60"/>
      <c r="AU137" s="60"/>
      <c r="AV137" s="60"/>
      <c r="AW137" s="60"/>
      <c r="AX137" s="60"/>
      <c r="AY137" s="60"/>
      <c r="AZ137" s="60"/>
      <c r="BA137" s="60"/>
      <c r="BB137" s="60"/>
      <c r="BC137" s="60"/>
      <c r="BD137" s="60"/>
      <c r="BE137" s="60"/>
      <c r="BF137" s="60"/>
      <c r="BG137" s="60"/>
      <c r="BH137" s="60"/>
      <c r="BI137" s="60"/>
      <c r="BJ137" s="60"/>
      <c r="BK137" s="60"/>
      <c r="BL137" s="60"/>
      <c r="BM137" s="60"/>
      <c r="BN137" s="60"/>
      <c r="BO137" s="60"/>
      <c r="BP137" s="60"/>
      <c r="BQ137" s="60"/>
      <c r="BR137" s="60"/>
      <c r="BS137" s="60"/>
      <c r="BT137" s="60"/>
      <c r="BU137" s="60"/>
      <c r="BV137" s="60"/>
      <c r="BW137" s="60"/>
      <c r="BX137" s="60"/>
      <c r="BY137" s="60"/>
      <c r="BZ137" s="60"/>
      <c r="CA137" s="60"/>
      <c r="CB137" s="60"/>
      <c r="CC137" s="60"/>
      <c r="CD137" s="60"/>
      <c r="CE137" s="60"/>
      <c r="CF137" s="182"/>
      <c r="CG137" s="182"/>
      <c r="CH137" s="182"/>
      <c r="CI137" s="182"/>
      <c r="CJ137" s="182"/>
      <c r="CK137" s="182"/>
    </row>
    <row r="138" spans="1:89" s="61" customFormat="1">
      <c r="A138" s="251"/>
      <c r="B138" s="99">
        <v>12</v>
      </c>
      <c r="C138" s="101" t="s">
        <v>287</v>
      </c>
      <c r="D138" s="103" t="s">
        <v>298</v>
      </c>
      <c r="E138" s="97">
        <v>6060081962</v>
      </c>
      <c r="F138" s="97" t="s">
        <v>298</v>
      </c>
      <c r="G138" s="101" t="s">
        <v>299</v>
      </c>
      <c r="H138" s="101" t="s">
        <v>301</v>
      </c>
      <c r="I138" s="101"/>
      <c r="J138" s="101"/>
      <c r="K138" s="4" t="s">
        <v>39</v>
      </c>
      <c r="L138" s="99" t="s">
        <v>410</v>
      </c>
      <c r="M138" s="97" t="s">
        <v>40</v>
      </c>
      <c r="N138" s="101" t="s">
        <v>411</v>
      </c>
      <c r="O138" s="5"/>
      <c r="P138" s="6" t="s">
        <v>44</v>
      </c>
      <c r="Q138" s="101" t="s">
        <v>42</v>
      </c>
      <c r="R138" s="197">
        <v>658</v>
      </c>
      <c r="S138" s="2" t="s">
        <v>1030</v>
      </c>
      <c r="T138" s="3" t="s">
        <v>1029</v>
      </c>
      <c r="U138" s="113" t="s">
        <v>389</v>
      </c>
      <c r="V138" s="110">
        <v>100</v>
      </c>
      <c r="W138" s="110">
        <v>0</v>
      </c>
      <c r="X138" s="110">
        <f t="shared" si="56"/>
        <v>100</v>
      </c>
      <c r="Y138" s="97"/>
      <c r="Z138" s="1"/>
      <c r="AA138" s="106">
        <v>44927</v>
      </c>
      <c r="AB138" s="106">
        <v>45291</v>
      </c>
      <c r="AC138" s="20">
        <v>105808</v>
      </c>
      <c r="AD138" s="20">
        <v>133950</v>
      </c>
      <c r="AE138" s="20">
        <v>87067</v>
      </c>
      <c r="AF138" s="20">
        <v>37670</v>
      </c>
      <c r="AG138" s="20">
        <v>30169</v>
      </c>
      <c r="AH138" s="20">
        <v>0</v>
      </c>
      <c r="AI138" s="20">
        <v>0</v>
      </c>
      <c r="AJ138" s="20">
        <v>0</v>
      </c>
      <c r="AK138" s="20">
        <v>7439</v>
      </c>
      <c r="AL138" s="20">
        <v>43438</v>
      </c>
      <c r="AM138" s="20">
        <v>82584</v>
      </c>
      <c r="AN138" s="20">
        <v>1011277</v>
      </c>
      <c r="AO138" s="20">
        <f t="shared" ref="AO138:AO181" si="59">SUM(AC138:AN138)</f>
        <v>1539402</v>
      </c>
      <c r="AP138" s="20">
        <v>12</v>
      </c>
      <c r="AQ138" s="165">
        <f t="shared" si="58"/>
        <v>1539402</v>
      </c>
      <c r="AR138" s="178">
        <f t="shared" si="53"/>
        <v>1539402</v>
      </c>
      <c r="AS138" s="178">
        <f t="shared" si="54"/>
        <v>0</v>
      </c>
      <c r="AT138" s="60"/>
      <c r="AU138" s="60"/>
      <c r="AV138" s="60"/>
      <c r="AW138" s="60"/>
      <c r="AX138" s="60"/>
      <c r="AY138" s="60"/>
      <c r="AZ138" s="60"/>
      <c r="BA138" s="60"/>
      <c r="BB138" s="60"/>
      <c r="BC138" s="60"/>
      <c r="BD138" s="60"/>
      <c r="BE138" s="60"/>
      <c r="BF138" s="60"/>
      <c r="BG138" s="60"/>
      <c r="BH138" s="60"/>
      <c r="BI138" s="60"/>
      <c r="BJ138" s="60"/>
      <c r="BK138" s="60"/>
      <c r="BL138" s="60"/>
      <c r="BM138" s="60"/>
      <c r="BN138" s="60"/>
      <c r="BO138" s="60"/>
      <c r="BP138" s="60"/>
      <c r="BQ138" s="60"/>
      <c r="BR138" s="60"/>
      <c r="BS138" s="60"/>
      <c r="BT138" s="60"/>
      <c r="BU138" s="60"/>
      <c r="BV138" s="60"/>
      <c r="BW138" s="60"/>
      <c r="BX138" s="60"/>
      <c r="BY138" s="60"/>
      <c r="BZ138" s="60"/>
      <c r="CA138" s="60"/>
      <c r="CB138" s="60"/>
      <c r="CC138" s="60"/>
      <c r="CD138" s="60"/>
      <c r="CE138" s="60"/>
      <c r="CF138" s="182"/>
      <c r="CG138" s="182"/>
      <c r="CH138" s="182"/>
      <c r="CI138" s="182"/>
      <c r="CJ138" s="182"/>
      <c r="CK138" s="182"/>
    </row>
    <row r="139" spans="1:89" s="61" customFormat="1">
      <c r="A139" s="252"/>
      <c r="B139" s="99">
        <v>13</v>
      </c>
      <c r="C139" s="101" t="s">
        <v>287</v>
      </c>
      <c r="D139" s="103" t="s">
        <v>298</v>
      </c>
      <c r="E139" s="97">
        <v>6060081962</v>
      </c>
      <c r="F139" s="97" t="s">
        <v>298</v>
      </c>
      <c r="G139" s="101" t="s">
        <v>299</v>
      </c>
      <c r="H139" s="101" t="s">
        <v>315</v>
      </c>
      <c r="I139" s="101"/>
      <c r="J139" s="101"/>
      <c r="K139" s="4" t="s">
        <v>39</v>
      </c>
      <c r="L139" s="99" t="s">
        <v>410</v>
      </c>
      <c r="M139" s="97" t="s">
        <v>40</v>
      </c>
      <c r="N139" s="101" t="s">
        <v>411</v>
      </c>
      <c r="O139" s="5"/>
      <c r="P139" s="6" t="s">
        <v>54</v>
      </c>
      <c r="Q139" s="101" t="s">
        <v>42</v>
      </c>
      <c r="R139" s="197"/>
      <c r="S139" s="2"/>
      <c r="T139" s="3" t="s">
        <v>831</v>
      </c>
      <c r="U139" s="113" t="s">
        <v>389</v>
      </c>
      <c r="V139" s="110">
        <v>100</v>
      </c>
      <c r="W139" s="110">
        <v>0</v>
      </c>
      <c r="X139" s="110">
        <f t="shared" si="56"/>
        <v>100</v>
      </c>
      <c r="Y139" s="97"/>
      <c r="Z139" s="1"/>
      <c r="AA139" s="106">
        <v>44927</v>
      </c>
      <c r="AB139" s="106">
        <v>45291</v>
      </c>
      <c r="AC139" s="20">
        <v>8291</v>
      </c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>
        <v>1726</v>
      </c>
      <c r="AO139" s="20">
        <v>10017</v>
      </c>
      <c r="AP139" s="20">
        <v>12</v>
      </c>
      <c r="AQ139" s="165">
        <f t="shared" si="58"/>
        <v>10017</v>
      </c>
      <c r="AR139" s="178">
        <f t="shared" si="53"/>
        <v>10017</v>
      </c>
      <c r="AS139" s="178">
        <f t="shared" si="54"/>
        <v>0</v>
      </c>
      <c r="AT139" s="60"/>
      <c r="AU139" s="60"/>
      <c r="AV139" s="60"/>
      <c r="AW139" s="60"/>
      <c r="AX139" s="60"/>
      <c r="AY139" s="60"/>
      <c r="AZ139" s="60"/>
      <c r="BA139" s="60"/>
      <c r="BB139" s="60"/>
      <c r="BC139" s="60"/>
      <c r="BD139" s="60"/>
      <c r="BE139" s="60"/>
      <c r="BF139" s="60"/>
      <c r="BG139" s="60"/>
      <c r="BH139" s="60"/>
      <c r="BI139" s="60"/>
      <c r="BJ139" s="60"/>
      <c r="BK139" s="60"/>
      <c r="BL139" s="60"/>
      <c r="BM139" s="60"/>
      <c r="BN139" s="60"/>
      <c r="BO139" s="60"/>
      <c r="BP139" s="60"/>
      <c r="BQ139" s="60"/>
      <c r="BR139" s="60"/>
      <c r="BS139" s="60"/>
      <c r="BT139" s="60"/>
      <c r="BU139" s="60"/>
      <c r="BV139" s="60"/>
      <c r="BW139" s="60"/>
      <c r="BX139" s="60"/>
      <c r="BY139" s="60"/>
      <c r="BZ139" s="60"/>
      <c r="CA139" s="60"/>
      <c r="CB139" s="60"/>
      <c r="CC139" s="60"/>
      <c r="CD139" s="60"/>
      <c r="CE139" s="60"/>
      <c r="CF139" s="182"/>
      <c r="CG139" s="182"/>
      <c r="CH139" s="182"/>
      <c r="CI139" s="182"/>
      <c r="CJ139" s="182"/>
      <c r="CK139" s="182"/>
    </row>
    <row r="140" spans="1:89" s="73" customFormat="1" ht="14.4" customHeight="1">
      <c r="A140" s="228" t="s">
        <v>302</v>
      </c>
      <c r="B140" s="63">
        <v>1</v>
      </c>
      <c r="C140" s="65" t="s">
        <v>303</v>
      </c>
      <c r="D140" s="131" t="s">
        <v>303</v>
      </c>
      <c r="E140" s="64">
        <v>7773129484</v>
      </c>
      <c r="F140" s="65" t="s">
        <v>303</v>
      </c>
      <c r="G140" s="65"/>
      <c r="H140" s="65" t="s">
        <v>305</v>
      </c>
      <c r="I140" s="65"/>
      <c r="J140" s="65" t="s">
        <v>304</v>
      </c>
      <c r="K140" s="66" t="s">
        <v>39</v>
      </c>
      <c r="L140" s="63" t="s">
        <v>410</v>
      </c>
      <c r="M140" s="64" t="s">
        <v>40</v>
      </c>
      <c r="N140" s="65" t="s">
        <v>411</v>
      </c>
      <c r="O140" s="78"/>
      <c r="P140" s="67" t="s">
        <v>41</v>
      </c>
      <c r="Q140" s="65" t="s">
        <v>42</v>
      </c>
      <c r="R140" s="195"/>
      <c r="S140" s="68" t="s">
        <v>445</v>
      </c>
      <c r="T140" s="84" t="s">
        <v>446</v>
      </c>
      <c r="U140" s="111" t="s">
        <v>389</v>
      </c>
      <c r="V140" s="109">
        <v>80</v>
      </c>
      <c r="W140" s="109">
        <v>20</v>
      </c>
      <c r="X140" s="109">
        <f>SUM(V140:W140)</f>
        <v>100</v>
      </c>
      <c r="Y140" s="64"/>
      <c r="Z140" s="64"/>
      <c r="AA140" s="71">
        <v>44927</v>
      </c>
      <c r="AB140" s="71">
        <v>45291</v>
      </c>
      <c r="AC140" s="161"/>
      <c r="AD140" s="161">
        <v>9898</v>
      </c>
      <c r="AE140" s="161">
        <v>33140</v>
      </c>
      <c r="AF140" s="161"/>
      <c r="AG140" s="161">
        <v>17911</v>
      </c>
      <c r="AH140" s="161"/>
      <c r="AI140" s="161">
        <v>6121</v>
      </c>
      <c r="AJ140" s="161"/>
      <c r="AK140" s="161">
        <v>7190</v>
      </c>
      <c r="AL140" s="161"/>
      <c r="AM140" s="161">
        <v>22163</v>
      </c>
      <c r="AN140" s="161">
        <v>39958</v>
      </c>
      <c r="AO140" s="161">
        <f t="shared" si="59"/>
        <v>136381</v>
      </c>
      <c r="AP140" s="161">
        <v>12</v>
      </c>
      <c r="AQ140" s="166">
        <f t="shared" si="58"/>
        <v>136381</v>
      </c>
      <c r="AR140" s="177">
        <f t="shared" si="53"/>
        <v>109105</v>
      </c>
      <c r="AS140" s="177">
        <f t="shared" si="54"/>
        <v>27276</v>
      </c>
      <c r="AT140" s="60"/>
      <c r="AU140" s="60"/>
      <c r="AV140" s="60"/>
      <c r="AW140" s="60"/>
      <c r="AX140" s="60"/>
      <c r="AY140" s="60"/>
      <c r="AZ140" s="60"/>
      <c r="BA140" s="60"/>
      <c r="BB140" s="60"/>
      <c r="BC140" s="60"/>
      <c r="BD140" s="60"/>
      <c r="BE140" s="60"/>
      <c r="BF140" s="60"/>
      <c r="BG140" s="60"/>
      <c r="BH140" s="60"/>
      <c r="BI140" s="60"/>
      <c r="BJ140" s="60"/>
      <c r="BK140" s="60"/>
      <c r="BL140" s="60"/>
      <c r="BM140" s="60"/>
      <c r="BN140" s="60"/>
      <c r="BO140" s="60"/>
      <c r="BP140" s="60"/>
      <c r="BQ140" s="60"/>
      <c r="BR140" s="60"/>
      <c r="BS140" s="60"/>
      <c r="BT140" s="60"/>
      <c r="BU140" s="60"/>
      <c r="BV140" s="60"/>
      <c r="BW140" s="60"/>
      <c r="BX140" s="60"/>
      <c r="BY140" s="60"/>
      <c r="BZ140" s="60"/>
      <c r="CA140" s="60"/>
      <c r="CB140" s="60"/>
      <c r="CC140" s="60"/>
      <c r="CD140" s="60"/>
      <c r="CE140" s="60"/>
    </row>
    <row r="141" spans="1:89" s="73" customFormat="1" ht="14.4" customHeight="1">
      <c r="A141" s="228"/>
      <c r="B141" s="63">
        <v>2</v>
      </c>
      <c r="C141" s="65" t="s">
        <v>303</v>
      </c>
      <c r="D141" s="131" t="s">
        <v>303</v>
      </c>
      <c r="E141" s="64">
        <v>7773129484</v>
      </c>
      <c r="F141" s="65" t="s">
        <v>303</v>
      </c>
      <c r="G141" s="65" t="s">
        <v>1042</v>
      </c>
      <c r="H141" s="65" t="s">
        <v>306</v>
      </c>
      <c r="I141" s="65"/>
      <c r="J141" s="65"/>
      <c r="K141" s="66" t="s">
        <v>39</v>
      </c>
      <c r="L141" s="63" t="s">
        <v>410</v>
      </c>
      <c r="M141" s="64" t="s">
        <v>40</v>
      </c>
      <c r="N141" s="65" t="s">
        <v>411</v>
      </c>
      <c r="O141" s="78"/>
      <c r="P141" s="67" t="s">
        <v>47</v>
      </c>
      <c r="Q141" s="65" t="s">
        <v>42</v>
      </c>
      <c r="R141" s="195"/>
      <c r="S141" s="68" t="s">
        <v>449</v>
      </c>
      <c r="T141" s="84" t="s">
        <v>450</v>
      </c>
      <c r="U141" s="111" t="s">
        <v>389</v>
      </c>
      <c r="V141" s="109">
        <v>80</v>
      </c>
      <c r="W141" s="109">
        <v>20</v>
      </c>
      <c r="X141" s="109">
        <f t="shared" ref="X141:X142" si="60">SUM(V141:W141)</f>
        <v>100</v>
      </c>
      <c r="Y141" s="64"/>
      <c r="Z141" s="64"/>
      <c r="AA141" s="71">
        <v>44927</v>
      </c>
      <c r="AB141" s="71">
        <v>45291</v>
      </c>
      <c r="AC141" s="161">
        <v>25863</v>
      </c>
      <c r="AD141" s="161">
        <v>15236</v>
      </c>
      <c r="AE141" s="161">
        <v>22369</v>
      </c>
      <c r="AF141" s="161">
        <v>18263</v>
      </c>
      <c r="AG141" s="161">
        <v>14022</v>
      </c>
      <c r="AH141" s="161">
        <v>6054</v>
      </c>
      <c r="AI141" s="161">
        <v>5350</v>
      </c>
      <c r="AJ141" s="161">
        <v>5482</v>
      </c>
      <c r="AK141" s="161">
        <v>7011</v>
      </c>
      <c r="AL141" s="161">
        <v>15023</v>
      </c>
      <c r="AM141" s="161">
        <v>19532</v>
      </c>
      <c r="AN141" s="161">
        <v>25621</v>
      </c>
      <c r="AO141" s="161">
        <f t="shared" si="59"/>
        <v>179826</v>
      </c>
      <c r="AP141" s="161">
        <v>12</v>
      </c>
      <c r="AQ141" s="166">
        <f t="shared" si="58"/>
        <v>179826</v>
      </c>
      <c r="AR141" s="177">
        <f t="shared" si="53"/>
        <v>143861</v>
      </c>
      <c r="AS141" s="177">
        <f t="shared" si="54"/>
        <v>35965</v>
      </c>
      <c r="AT141" s="60"/>
      <c r="AU141" s="60"/>
      <c r="AV141" s="60"/>
      <c r="AW141" s="60"/>
      <c r="AX141" s="60"/>
      <c r="AY141" s="60"/>
      <c r="AZ141" s="60"/>
      <c r="BA141" s="60"/>
      <c r="BB141" s="60"/>
      <c r="BC141" s="60"/>
      <c r="BD141" s="60"/>
      <c r="BE141" s="60"/>
      <c r="BF141" s="60"/>
      <c r="BG141" s="60"/>
      <c r="BH141" s="60"/>
      <c r="BI141" s="60"/>
      <c r="BJ141" s="60"/>
      <c r="BK141" s="60"/>
      <c r="BL141" s="60"/>
      <c r="BM141" s="60"/>
      <c r="BN141" s="60"/>
      <c r="BO141" s="60"/>
      <c r="BP141" s="60"/>
      <c r="BQ141" s="60"/>
      <c r="BR141" s="60"/>
      <c r="BS141" s="60"/>
      <c r="BT141" s="60"/>
      <c r="BU141" s="60"/>
      <c r="BV141" s="60"/>
      <c r="BW141" s="60"/>
      <c r="BX141" s="60"/>
      <c r="BY141" s="60"/>
      <c r="BZ141" s="60"/>
      <c r="CA141" s="60"/>
      <c r="CB141" s="60"/>
      <c r="CC141" s="60"/>
      <c r="CD141" s="60"/>
      <c r="CE141" s="60"/>
    </row>
    <row r="142" spans="1:89" s="73" customFormat="1" ht="14.4" customHeight="1">
      <c r="A142" s="228"/>
      <c r="B142" s="63">
        <v>3</v>
      </c>
      <c r="C142" s="65" t="s">
        <v>303</v>
      </c>
      <c r="D142" s="131" t="s">
        <v>303</v>
      </c>
      <c r="E142" s="64">
        <v>7773129484</v>
      </c>
      <c r="F142" s="65" t="s">
        <v>303</v>
      </c>
      <c r="G142" s="65"/>
      <c r="H142" s="65" t="s">
        <v>307</v>
      </c>
      <c r="I142" s="65"/>
      <c r="J142" s="65"/>
      <c r="K142" s="66" t="s">
        <v>39</v>
      </c>
      <c r="L142" s="63" t="s">
        <v>410</v>
      </c>
      <c r="M142" s="64" t="s">
        <v>40</v>
      </c>
      <c r="N142" s="65" t="s">
        <v>411</v>
      </c>
      <c r="O142" s="78"/>
      <c r="P142" s="67" t="s">
        <v>47</v>
      </c>
      <c r="Q142" s="65" t="s">
        <v>42</v>
      </c>
      <c r="R142" s="195"/>
      <c r="S142" s="68" t="s">
        <v>447</v>
      </c>
      <c r="T142" s="84" t="s">
        <v>448</v>
      </c>
      <c r="U142" s="111" t="s">
        <v>389</v>
      </c>
      <c r="V142" s="109">
        <v>80</v>
      </c>
      <c r="W142" s="109">
        <v>20</v>
      </c>
      <c r="X142" s="109">
        <f t="shared" si="60"/>
        <v>100</v>
      </c>
      <c r="Y142" s="64"/>
      <c r="Z142" s="64"/>
      <c r="AA142" s="71">
        <v>44927</v>
      </c>
      <c r="AB142" s="71">
        <v>45291</v>
      </c>
      <c r="AC142" s="161">
        <v>15019</v>
      </c>
      <c r="AD142" s="161">
        <v>16637</v>
      </c>
      <c r="AE142" s="161">
        <v>15654</v>
      </c>
      <c r="AF142" s="161">
        <v>10228</v>
      </c>
      <c r="AG142" s="161">
        <v>8600</v>
      </c>
      <c r="AH142" s="161">
        <v>2950</v>
      </c>
      <c r="AI142" s="161">
        <v>2818</v>
      </c>
      <c r="AJ142" s="161">
        <v>2861</v>
      </c>
      <c r="AK142" s="161">
        <v>4014</v>
      </c>
      <c r="AL142" s="161">
        <v>10397</v>
      </c>
      <c r="AM142" s="161">
        <v>13555</v>
      </c>
      <c r="AN142" s="161">
        <v>15770</v>
      </c>
      <c r="AO142" s="161">
        <f t="shared" si="59"/>
        <v>118503</v>
      </c>
      <c r="AP142" s="161">
        <v>12</v>
      </c>
      <c r="AQ142" s="166">
        <f t="shared" si="58"/>
        <v>118503</v>
      </c>
      <c r="AR142" s="177">
        <f t="shared" si="53"/>
        <v>94802</v>
      </c>
      <c r="AS142" s="177">
        <f t="shared" si="54"/>
        <v>23701</v>
      </c>
      <c r="AT142" s="60"/>
      <c r="AU142" s="60"/>
      <c r="AV142" s="60"/>
      <c r="AW142" s="60"/>
      <c r="AX142" s="60"/>
      <c r="AY142" s="60"/>
      <c r="AZ142" s="60"/>
      <c r="BA142" s="60"/>
      <c r="BB142" s="60"/>
      <c r="BC142" s="60"/>
      <c r="BD142" s="60"/>
      <c r="BE142" s="60"/>
      <c r="BF142" s="60"/>
      <c r="BG142" s="60"/>
      <c r="BH142" s="60"/>
      <c r="BI142" s="60"/>
      <c r="BJ142" s="60"/>
      <c r="BK142" s="60"/>
      <c r="BL142" s="60"/>
      <c r="BM142" s="60"/>
      <c r="BN142" s="60"/>
      <c r="BO142" s="60"/>
      <c r="BP142" s="60"/>
      <c r="BQ142" s="60"/>
      <c r="BR142" s="60"/>
      <c r="BS142" s="60"/>
      <c r="BT142" s="60"/>
      <c r="BU142" s="60"/>
      <c r="BV142" s="60"/>
      <c r="BW142" s="60"/>
      <c r="BX142" s="60"/>
      <c r="BY142" s="60"/>
      <c r="BZ142" s="60"/>
      <c r="CA142" s="60"/>
      <c r="CB142" s="60"/>
      <c r="CC142" s="60"/>
      <c r="CD142" s="60"/>
      <c r="CE142" s="60"/>
    </row>
    <row r="143" spans="1:89" s="72" customFormat="1" ht="14.4" customHeight="1">
      <c r="A143" s="228"/>
      <c r="B143" s="63">
        <v>4</v>
      </c>
      <c r="C143" s="65" t="s">
        <v>303</v>
      </c>
      <c r="D143" s="131" t="s">
        <v>303</v>
      </c>
      <c r="E143" s="64">
        <v>7773129484</v>
      </c>
      <c r="F143" s="65" t="s">
        <v>303</v>
      </c>
      <c r="G143" s="65" t="s">
        <v>1039</v>
      </c>
      <c r="H143" s="65" t="s">
        <v>1041</v>
      </c>
      <c r="I143" s="65"/>
      <c r="J143" s="65" t="s">
        <v>1040</v>
      </c>
      <c r="K143" s="66" t="s">
        <v>39</v>
      </c>
      <c r="L143" s="63" t="s">
        <v>1016</v>
      </c>
      <c r="M143" s="64" t="s">
        <v>188</v>
      </c>
      <c r="N143" s="65" t="s">
        <v>1081</v>
      </c>
      <c r="O143" s="78"/>
      <c r="P143" s="67" t="s">
        <v>41</v>
      </c>
      <c r="Q143" s="64" t="s">
        <v>12</v>
      </c>
      <c r="R143" s="195"/>
      <c r="S143" s="68" t="s">
        <v>113</v>
      </c>
      <c r="T143" s="84" t="s">
        <v>113</v>
      </c>
      <c r="U143" s="111" t="s">
        <v>389</v>
      </c>
      <c r="V143" s="109">
        <v>100</v>
      </c>
      <c r="W143" s="109">
        <v>0</v>
      </c>
      <c r="X143" s="109">
        <f t="shared" ref="X143:X147" si="61">SUM(V143:W143)</f>
        <v>100</v>
      </c>
      <c r="Y143" s="64"/>
      <c r="Z143" s="64"/>
      <c r="AA143" s="71">
        <v>44927</v>
      </c>
      <c r="AB143" s="71">
        <v>45291</v>
      </c>
      <c r="AC143" s="161">
        <v>5987</v>
      </c>
      <c r="AD143" s="161"/>
      <c r="AE143" s="161">
        <v>5876</v>
      </c>
      <c r="AF143" s="161"/>
      <c r="AG143" s="161">
        <v>456</v>
      </c>
      <c r="AH143" s="161"/>
      <c r="AI143" s="161">
        <v>578</v>
      </c>
      <c r="AJ143" s="161"/>
      <c r="AK143" s="161">
        <v>5012</v>
      </c>
      <c r="AL143" s="161"/>
      <c r="AM143" s="161">
        <v>7253</v>
      </c>
      <c r="AN143" s="161"/>
      <c r="AO143" s="161">
        <f t="shared" si="59"/>
        <v>25162</v>
      </c>
      <c r="AP143" s="161">
        <v>12</v>
      </c>
      <c r="AQ143" s="166">
        <f t="shared" si="58"/>
        <v>25162</v>
      </c>
      <c r="AR143" s="177">
        <f t="shared" si="53"/>
        <v>25162</v>
      </c>
      <c r="AS143" s="177">
        <f t="shared" si="54"/>
        <v>0</v>
      </c>
      <c r="AT143" s="60"/>
      <c r="AU143" s="60"/>
      <c r="AV143" s="60"/>
      <c r="AW143" s="60"/>
      <c r="AX143" s="60"/>
      <c r="AY143" s="60"/>
      <c r="AZ143" s="60"/>
      <c r="BA143" s="60"/>
      <c r="BB143" s="60"/>
      <c r="BC143" s="60"/>
      <c r="BD143" s="60"/>
      <c r="BE143" s="60"/>
      <c r="BF143" s="60"/>
      <c r="BG143" s="60"/>
      <c r="BH143" s="60"/>
      <c r="BI143" s="60"/>
      <c r="BJ143" s="60"/>
      <c r="BK143" s="60"/>
      <c r="BL143" s="60"/>
      <c r="BM143" s="60"/>
      <c r="BN143" s="60"/>
      <c r="BO143" s="60"/>
      <c r="BP143" s="60"/>
      <c r="BQ143" s="60"/>
      <c r="BR143" s="60"/>
      <c r="BS143" s="60"/>
      <c r="BT143" s="60"/>
      <c r="BU143" s="60"/>
      <c r="BV143" s="60"/>
      <c r="BW143" s="60"/>
      <c r="BX143" s="60"/>
      <c r="BY143" s="60"/>
      <c r="BZ143" s="60"/>
      <c r="CA143" s="60"/>
      <c r="CB143" s="60"/>
      <c r="CC143" s="60"/>
      <c r="CD143" s="60"/>
      <c r="CE143" s="60"/>
    </row>
    <row r="144" spans="1:89" s="72" customFormat="1" ht="15" customHeight="1">
      <c r="A144" s="228"/>
      <c r="B144" s="63">
        <v>5</v>
      </c>
      <c r="C144" s="65" t="s">
        <v>303</v>
      </c>
      <c r="D144" s="131" t="s">
        <v>303</v>
      </c>
      <c r="E144" s="64">
        <v>7771406548</v>
      </c>
      <c r="F144" s="65" t="s">
        <v>303</v>
      </c>
      <c r="G144" s="65" t="s">
        <v>1058</v>
      </c>
      <c r="H144" s="65" t="s">
        <v>830</v>
      </c>
      <c r="I144" s="65"/>
      <c r="J144" s="65" t="s">
        <v>304</v>
      </c>
      <c r="K144" s="66" t="s">
        <v>39</v>
      </c>
      <c r="L144" s="63" t="s">
        <v>1016</v>
      </c>
      <c r="M144" s="64" t="s">
        <v>188</v>
      </c>
      <c r="N144" s="65" t="s">
        <v>1081</v>
      </c>
      <c r="O144" s="78"/>
      <c r="P144" s="67" t="s">
        <v>41</v>
      </c>
      <c r="Q144" s="65" t="s">
        <v>12</v>
      </c>
      <c r="R144" s="195"/>
      <c r="S144" s="68" t="s">
        <v>113</v>
      </c>
      <c r="T144" s="84" t="s">
        <v>113</v>
      </c>
      <c r="U144" s="111" t="s">
        <v>389</v>
      </c>
      <c r="V144" s="109">
        <v>100</v>
      </c>
      <c r="W144" s="109">
        <v>0</v>
      </c>
      <c r="X144" s="109">
        <f t="shared" si="61"/>
        <v>100</v>
      </c>
      <c r="Y144" s="87"/>
      <c r="Z144" s="87"/>
      <c r="AA144" s="71">
        <v>44927</v>
      </c>
      <c r="AB144" s="71">
        <v>45291</v>
      </c>
      <c r="AC144" s="161">
        <v>26800</v>
      </c>
      <c r="AD144" s="161"/>
      <c r="AE144" s="161">
        <v>16789</v>
      </c>
      <c r="AF144" s="161"/>
      <c r="AG144" s="161">
        <v>15675</v>
      </c>
      <c r="AH144" s="161"/>
      <c r="AI144" s="161">
        <v>1500</v>
      </c>
      <c r="AJ144" s="161"/>
      <c r="AK144" s="161">
        <v>1665</v>
      </c>
      <c r="AL144" s="161"/>
      <c r="AM144" s="161">
        <v>25600</v>
      </c>
      <c r="AN144" s="161"/>
      <c r="AO144" s="161">
        <f t="shared" si="59"/>
        <v>88029</v>
      </c>
      <c r="AP144" s="161">
        <v>12</v>
      </c>
      <c r="AQ144" s="166">
        <f t="shared" si="58"/>
        <v>88029</v>
      </c>
      <c r="AR144" s="177">
        <f t="shared" si="53"/>
        <v>88029</v>
      </c>
      <c r="AS144" s="177">
        <f t="shared" si="54"/>
        <v>0</v>
      </c>
      <c r="AT144" s="60"/>
      <c r="AU144" s="60"/>
      <c r="AV144" s="60"/>
      <c r="AW144" s="60"/>
      <c r="AX144" s="60"/>
      <c r="AY144" s="60"/>
      <c r="AZ144" s="60"/>
      <c r="BA144" s="60"/>
      <c r="BB144" s="60"/>
      <c r="BC144" s="60"/>
      <c r="BD144" s="60"/>
      <c r="BE144" s="60"/>
      <c r="BF144" s="60"/>
      <c r="BG144" s="60"/>
      <c r="BH144" s="60"/>
      <c r="BI144" s="60"/>
      <c r="BJ144" s="60"/>
      <c r="BK144" s="60"/>
      <c r="BL144" s="60"/>
      <c r="BM144" s="60"/>
      <c r="BN144" s="60"/>
      <c r="BO144" s="60"/>
      <c r="BP144" s="60"/>
      <c r="BQ144" s="60"/>
      <c r="BR144" s="60"/>
      <c r="BS144" s="60"/>
      <c r="BT144" s="60"/>
      <c r="BU144" s="60"/>
      <c r="BV144" s="60"/>
      <c r="BW144" s="60"/>
      <c r="BX144" s="60"/>
      <c r="BY144" s="60"/>
      <c r="BZ144" s="60"/>
      <c r="CA144" s="60"/>
      <c r="CB144" s="60"/>
      <c r="CC144" s="60"/>
      <c r="CD144" s="60"/>
      <c r="CE144" s="60"/>
    </row>
    <row r="145" spans="1:89" s="14" customFormat="1" ht="12" customHeight="1">
      <c r="A145" s="232" t="s">
        <v>330</v>
      </c>
      <c r="B145" s="99">
        <v>1</v>
      </c>
      <c r="C145" s="101" t="s">
        <v>360</v>
      </c>
      <c r="D145" s="100" t="s">
        <v>332</v>
      </c>
      <c r="E145" s="97">
        <v>7773154370</v>
      </c>
      <c r="F145" s="101" t="s">
        <v>377</v>
      </c>
      <c r="G145" s="101" t="s">
        <v>372</v>
      </c>
      <c r="H145" s="101" t="s">
        <v>333</v>
      </c>
      <c r="I145" s="101" t="s">
        <v>335</v>
      </c>
      <c r="J145" s="101" t="s">
        <v>331</v>
      </c>
      <c r="K145" s="4" t="s">
        <v>39</v>
      </c>
      <c r="L145" s="25" t="s">
        <v>410</v>
      </c>
      <c r="M145" s="97" t="s">
        <v>40</v>
      </c>
      <c r="N145" s="101" t="s">
        <v>411</v>
      </c>
      <c r="O145" s="18"/>
      <c r="P145" s="6" t="s">
        <v>47</v>
      </c>
      <c r="Q145" s="101" t="s">
        <v>42</v>
      </c>
      <c r="R145" s="197"/>
      <c r="S145" s="2" t="s">
        <v>885</v>
      </c>
      <c r="T145" s="3" t="s">
        <v>884</v>
      </c>
      <c r="U145" s="113" t="s">
        <v>389</v>
      </c>
      <c r="V145" s="110">
        <v>100</v>
      </c>
      <c r="W145" s="110">
        <v>0</v>
      </c>
      <c r="X145" s="110">
        <f t="shared" si="61"/>
        <v>100</v>
      </c>
      <c r="Y145" s="108" t="s">
        <v>1024</v>
      </c>
      <c r="Z145" s="97"/>
      <c r="AA145" s="106">
        <v>44927</v>
      </c>
      <c r="AB145" s="106">
        <v>45291</v>
      </c>
      <c r="AC145" s="20">
        <v>27363</v>
      </c>
      <c r="AD145" s="20">
        <v>22032</v>
      </c>
      <c r="AE145" s="20">
        <v>17886</v>
      </c>
      <c r="AF145" s="20">
        <v>14450</v>
      </c>
      <c r="AG145" s="20">
        <v>14832</v>
      </c>
      <c r="AH145" s="20">
        <v>4914</v>
      </c>
      <c r="AI145" s="20">
        <v>3003</v>
      </c>
      <c r="AJ145" s="20">
        <v>2605</v>
      </c>
      <c r="AK145" s="20">
        <v>8716</v>
      </c>
      <c r="AL145" s="20">
        <v>14472</v>
      </c>
      <c r="AM145" s="20">
        <v>20042</v>
      </c>
      <c r="AN145" s="20">
        <v>27472</v>
      </c>
      <c r="AO145" s="155">
        <f t="shared" si="59"/>
        <v>177787</v>
      </c>
      <c r="AP145" s="20">
        <v>12</v>
      </c>
      <c r="AQ145" s="165">
        <f t="shared" si="58"/>
        <v>177787</v>
      </c>
      <c r="AR145" s="178">
        <f t="shared" si="53"/>
        <v>177787</v>
      </c>
      <c r="AS145" s="178">
        <f t="shared" si="54"/>
        <v>0</v>
      </c>
      <c r="CF145" s="179"/>
      <c r="CG145" s="179"/>
      <c r="CH145" s="179"/>
      <c r="CI145" s="179"/>
      <c r="CJ145" s="179"/>
      <c r="CK145" s="179"/>
    </row>
    <row r="146" spans="1:89" s="14" customFormat="1" ht="14.4" customHeight="1">
      <c r="A146" s="233"/>
      <c r="B146" s="99">
        <v>2</v>
      </c>
      <c r="C146" s="101" t="s">
        <v>360</v>
      </c>
      <c r="D146" s="100" t="s">
        <v>970</v>
      </c>
      <c r="E146" s="97">
        <v>7773154370</v>
      </c>
      <c r="F146" s="101" t="s">
        <v>970</v>
      </c>
      <c r="G146" s="101" t="s">
        <v>373</v>
      </c>
      <c r="H146" s="101" t="s">
        <v>334</v>
      </c>
      <c r="I146" s="101" t="s">
        <v>336</v>
      </c>
      <c r="J146" s="101" t="s">
        <v>337</v>
      </c>
      <c r="K146" s="4" t="s">
        <v>39</v>
      </c>
      <c r="L146" s="25" t="s">
        <v>410</v>
      </c>
      <c r="M146" s="97" t="s">
        <v>40</v>
      </c>
      <c r="N146" s="101" t="s">
        <v>411</v>
      </c>
      <c r="O146" s="18"/>
      <c r="P146" s="6" t="s">
        <v>44</v>
      </c>
      <c r="Q146" s="101" t="s">
        <v>42</v>
      </c>
      <c r="R146" s="197">
        <v>219</v>
      </c>
      <c r="S146" s="2"/>
      <c r="T146" s="3" t="s">
        <v>969</v>
      </c>
      <c r="U146" s="113" t="s">
        <v>389</v>
      </c>
      <c r="V146" s="110">
        <v>100</v>
      </c>
      <c r="W146" s="110">
        <v>0</v>
      </c>
      <c r="X146" s="110">
        <f t="shared" si="61"/>
        <v>100</v>
      </c>
      <c r="Y146" s="97"/>
      <c r="Z146" s="97"/>
      <c r="AA146" s="106">
        <v>44927</v>
      </c>
      <c r="AB146" s="106">
        <v>45291</v>
      </c>
      <c r="AC146" s="20">
        <v>85547</v>
      </c>
      <c r="AD146" s="20">
        <v>65520</v>
      </c>
      <c r="AE146" s="20">
        <v>57347</v>
      </c>
      <c r="AF146" s="20">
        <v>50158</v>
      </c>
      <c r="AG146" s="20">
        <v>22451</v>
      </c>
      <c r="AH146" s="20">
        <v>8378</v>
      </c>
      <c r="AI146" s="20">
        <v>7583</v>
      </c>
      <c r="AJ146" s="20">
        <v>2884</v>
      </c>
      <c r="AK146" s="20">
        <v>38037</v>
      </c>
      <c r="AL146" s="20">
        <v>33389</v>
      </c>
      <c r="AM146" s="20">
        <v>65550</v>
      </c>
      <c r="AN146" s="20">
        <v>88420</v>
      </c>
      <c r="AO146" s="155">
        <f t="shared" si="59"/>
        <v>525264</v>
      </c>
      <c r="AP146" s="20">
        <v>12</v>
      </c>
      <c r="AQ146" s="165">
        <f t="shared" si="58"/>
        <v>525264</v>
      </c>
      <c r="AR146" s="178">
        <f t="shared" si="53"/>
        <v>525264</v>
      </c>
      <c r="AS146" s="178">
        <f t="shared" si="54"/>
        <v>0</v>
      </c>
      <c r="CF146" s="179"/>
      <c r="CG146" s="179"/>
      <c r="CH146" s="179"/>
      <c r="CI146" s="179"/>
      <c r="CJ146" s="179"/>
      <c r="CK146" s="179"/>
    </row>
    <row r="147" spans="1:89" s="14" customFormat="1" ht="14.4" customHeight="1">
      <c r="A147" s="233"/>
      <c r="B147" s="99">
        <v>3</v>
      </c>
      <c r="C147" s="101" t="s">
        <v>360</v>
      </c>
      <c r="D147" s="100" t="s">
        <v>970</v>
      </c>
      <c r="E147" s="97">
        <v>7773154370</v>
      </c>
      <c r="F147" s="101" t="s">
        <v>970</v>
      </c>
      <c r="G147" s="101" t="s">
        <v>373</v>
      </c>
      <c r="H147" s="101" t="s">
        <v>338</v>
      </c>
      <c r="I147" s="101"/>
      <c r="J147" s="101" t="s">
        <v>339</v>
      </c>
      <c r="K147" s="4" t="s">
        <v>39</v>
      </c>
      <c r="L147" s="25" t="s">
        <v>410</v>
      </c>
      <c r="M147" s="97" t="s">
        <v>40</v>
      </c>
      <c r="N147" s="101" t="s">
        <v>411</v>
      </c>
      <c r="O147" s="18"/>
      <c r="P147" s="6" t="s">
        <v>41</v>
      </c>
      <c r="Q147" s="101" t="s">
        <v>42</v>
      </c>
      <c r="R147" s="197"/>
      <c r="S147" s="2" t="s">
        <v>971</v>
      </c>
      <c r="T147" s="3" t="s">
        <v>972</v>
      </c>
      <c r="U147" s="113" t="s">
        <v>389</v>
      </c>
      <c r="V147" s="110">
        <v>100</v>
      </c>
      <c r="W147" s="110">
        <v>0</v>
      </c>
      <c r="X147" s="110">
        <f t="shared" si="61"/>
        <v>100</v>
      </c>
      <c r="Y147" s="97"/>
      <c r="Z147" s="97"/>
      <c r="AA147" s="106">
        <v>44927</v>
      </c>
      <c r="AB147" s="106">
        <v>45291</v>
      </c>
      <c r="AC147" s="20">
        <v>21022</v>
      </c>
      <c r="AD147" s="20"/>
      <c r="AE147" s="20">
        <v>22905</v>
      </c>
      <c r="AF147" s="20"/>
      <c r="AG147" s="20">
        <v>9278</v>
      </c>
      <c r="AH147" s="20"/>
      <c r="AI147" s="20">
        <v>4273</v>
      </c>
      <c r="AJ147" s="20"/>
      <c r="AK147" s="20">
        <v>3522</v>
      </c>
      <c r="AL147" s="20"/>
      <c r="AM147" s="20">
        <v>9531</v>
      </c>
      <c r="AN147" s="20"/>
      <c r="AO147" s="155">
        <f t="shared" si="59"/>
        <v>70531</v>
      </c>
      <c r="AP147" s="20">
        <v>12</v>
      </c>
      <c r="AQ147" s="165">
        <f t="shared" si="58"/>
        <v>70531</v>
      </c>
      <c r="AR147" s="178">
        <f t="shared" si="53"/>
        <v>70531</v>
      </c>
      <c r="AS147" s="178">
        <f t="shared" si="54"/>
        <v>0</v>
      </c>
      <c r="CF147" s="179"/>
      <c r="CG147" s="179"/>
      <c r="CH147" s="179"/>
      <c r="CI147" s="179"/>
      <c r="CJ147" s="179"/>
      <c r="CK147" s="179"/>
    </row>
    <row r="148" spans="1:89" s="14" customFormat="1" ht="14.4" customHeight="1">
      <c r="A148" s="233"/>
      <c r="B148" s="99">
        <v>4</v>
      </c>
      <c r="C148" s="101" t="s">
        <v>360</v>
      </c>
      <c r="D148" s="100" t="s">
        <v>340</v>
      </c>
      <c r="E148" s="97">
        <v>7773154370</v>
      </c>
      <c r="F148" s="101" t="s">
        <v>340</v>
      </c>
      <c r="G148" s="101" t="s">
        <v>374</v>
      </c>
      <c r="H148" s="101" t="s">
        <v>341</v>
      </c>
      <c r="I148" s="101" t="s">
        <v>342</v>
      </c>
      <c r="J148" s="101" t="s">
        <v>371</v>
      </c>
      <c r="K148" s="4" t="s">
        <v>39</v>
      </c>
      <c r="L148" s="25" t="s">
        <v>410</v>
      </c>
      <c r="M148" s="97" t="s">
        <v>40</v>
      </c>
      <c r="N148" s="101" t="s">
        <v>411</v>
      </c>
      <c r="O148" s="18"/>
      <c r="P148" s="6" t="s">
        <v>44</v>
      </c>
      <c r="Q148" s="101" t="s">
        <v>42</v>
      </c>
      <c r="R148" s="197">
        <v>190</v>
      </c>
      <c r="S148" s="2" t="s">
        <v>888</v>
      </c>
      <c r="T148" s="3" t="s">
        <v>889</v>
      </c>
      <c r="U148" s="113" t="s">
        <v>389</v>
      </c>
      <c r="V148" s="110">
        <v>100</v>
      </c>
      <c r="W148" s="110">
        <v>0</v>
      </c>
      <c r="X148" s="110">
        <f t="shared" ref="X148:X154" si="62">SUM(V148:W148)</f>
        <v>100</v>
      </c>
      <c r="Y148" s="97"/>
      <c r="Z148" s="97"/>
      <c r="AA148" s="106">
        <v>44927</v>
      </c>
      <c r="AB148" s="106">
        <v>45291</v>
      </c>
      <c r="AC148" s="20">
        <v>89175</v>
      </c>
      <c r="AD148" s="20">
        <v>69505</v>
      </c>
      <c r="AE148" s="20">
        <v>72266</v>
      </c>
      <c r="AF148" s="20">
        <v>62222</v>
      </c>
      <c r="AG148" s="20">
        <v>32015</v>
      </c>
      <c r="AH148" s="20">
        <v>9765</v>
      </c>
      <c r="AI148" s="20">
        <v>9193</v>
      </c>
      <c r="AJ148" s="20">
        <v>11474</v>
      </c>
      <c r="AK148" s="20">
        <v>12618</v>
      </c>
      <c r="AL148" s="20">
        <v>50050</v>
      </c>
      <c r="AM148" s="20">
        <v>66590</v>
      </c>
      <c r="AN148" s="20">
        <v>95094</v>
      </c>
      <c r="AO148" s="155">
        <f t="shared" si="59"/>
        <v>579967</v>
      </c>
      <c r="AP148" s="20">
        <v>12</v>
      </c>
      <c r="AQ148" s="165">
        <f t="shared" si="58"/>
        <v>579967</v>
      </c>
      <c r="AR148" s="178">
        <f t="shared" si="53"/>
        <v>579967</v>
      </c>
      <c r="AS148" s="178">
        <f t="shared" si="54"/>
        <v>0</v>
      </c>
      <c r="CF148" s="179"/>
      <c r="CG148" s="179"/>
      <c r="CH148" s="179"/>
      <c r="CI148" s="179"/>
      <c r="CJ148" s="179"/>
      <c r="CK148" s="179"/>
    </row>
    <row r="149" spans="1:89" s="14" customFormat="1" ht="14.4" customHeight="1">
      <c r="A149" s="233"/>
      <c r="B149" s="99">
        <v>5</v>
      </c>
      <c r="C149" s="101" t="s">
        <v>360</v>
      </c>
      <c r="D149" s="100" t="s">
        <v>343</v>
      </c>
      <c r="E149" s="97">
        <v>7773154370</v>
      </c>
      <c r="F149" s="101" t="s">
        <v>343</v>
      </c>
      <c r="G149" s="101" t="s">
        <v>375</v>
      </c>
      <c r="H149" s="101" t="s">
        <v>344</v>
      </c>
      <c r="I149" s="101" t="s">
        <v>345</v>
      </c>
      <c r="J149" s="101" t="s">
        <v>346</v>
      </c>
      <c r="K149" s="4" t="s">
        <v>39</v>
      </c>
      <c r="L149" s="25" t="s">
        <v>410</v>
      </c>
      <c r="M149" s="97" t="s">
        <v>40</v>
      </c>
      <c r="N149" s="101" t="s">
        <v>411</v>
      </c>
      <c r="O149" s="18"/>
      <c r="P149" s="6" t="s">
        <v>47</v>
      </c>
      <c r="Q149" s="101" t="s">
        <v>42</v>
      </c>
      <c r="R149" s="197"/>
      <c r="S149" s="2" t="s">
        <v>1001</v>
      </c>
      <c r="T149" s="3" t="s">
        <v>1002</v>
      </c>
      <c r="U149" s="113" t="s">
        <v>389</v>
      </c>
      <c r="V149" s="110">
        <v>100</v>
      </c>
      <c r="W149" s="110">
        <v>0</v>
      </c>
      <c r="X149" s="110">
        <f t="shared" si="62"/>
        <v>100</v>
      </c>
      <c r="Y149" s="97"/>
      <c r="Z149" s="97"/>
      <c r="AA149" s="106">
        <v>44927</v>
      </c>
      <c r="AB149" s="106">
        <v>45291</v>
      </c>
      <c r="AC149" s="20"/>
      <c r="AD149" s="20">
        <v>74766</v>
      </c>
      <c r="AE149" s="20"/>
      <c r="AF149" s="20">
        <v>55868</v>
      </c>
      <c r="AG149" s="20"/>
      <c r="AH149" s="20">
        <v>10420</v>
      </c>
      <c r="AI149" s="20"/>
      <c r="AJ149" s="20">
        <v>132</v>
      </c>
      <c r="AK149" s="20"/>
      <c r="AL149" s="20">
        <v>11977</v>
      </c>
      <c r="AM149" s="20"/>
      <c r="AN149" s="20">
        <v>68320</v>
      </c>
      <c r="AO149" s="155">
        <f t="shared" si="59"/>
        <v>221483</v>
      </c>
      <c r="AP149" s="194">
        <v>12</v>
      </c>
      <c r="AQ149" s="165">
        <f t="shared" si="58"/>
        <v>221483</v>
      </c>
      <c r="AR149" s="178">
        <f t="shared" si="53"/>
        <v>221483</v>
      </c>
      <c r="AS149" s="178">
        <f t="shared" si="54"/>
        <v>0</v>
      </c>
      <c r="CF149" s="179"/>
      <c r="CG149" s="179"/>
      <c r="CH149" s="179"/>
      <c r="CI149" s="179"/>
      <c r="CJ149" s="179"/>
      <c r="CK149" s="179"/>
    </row>
    <row r="150" spans="1:89" s="14" customFormat="1" ht="14.4" customHeight="1">
      <c r="A150" s="233"/>
      <c r="B150" s="99">
        <v>6</v>
      </c>
      <c r="C150" s="101" t="s">
        <v>360</v>
      </c>
      <c r="D150" s="100" t="s">
        <v>347</v>
      </c>
      <c r="E150" s="97">
        <v>7773154370</v>
      </c>
      <c r="F150" s="101" t="s">
        <v>347</v>
      </c>
      <c r="G150" s="101" t="s">
        <v>376</v>
      </c>
      <c r="H150" s="101" t="s">
        <v>348</v>
      </c>
      <c r="I150" s="101" t="s">
        <v>336</v>
      </c>
      <c r="J150" s="101" t="s">
        <v>349</v>
      </c>
      <c r="K150" s="4" t="s">
        <v>39</v>
      </c>
      <c r="L150" s="25" t="s">
        <v>410</v>
      </c>
      <c r="M150" s="97" t="s">
        <v>40</v>
      </c>
      <c r="N150" s="101" t="s">
        <v>411</v>
      </c>
      <c r="O150" s="18"/>
      <c r="P150" s="6" t="s">
        <v>44</v>
      </c>
      <c r="Q150" s="101" t="s">
        <v>42</v>
      </c>
      <c r="R150" s="197">
        <v>230</v>
      </c>
      <c r="S150" s="2" t="s">
        <v>1032</v>
      </c>
      <c r="T150" s="3" t="s">
        <v>1033</v>
      </c>
      <c r="U150" s="113" t="s">
        <v>389</v>
      </c>
      <c r="V150" s="110">
        <v>100</v>
      </c>
      <c r="W150" s="110">
        <v>0</v>
      </c>
      <c r="X150" s="110">
        <f t="shared" si="62"/>
        <v>100</v>
      </c>
      <c r="Y150" s="97"/>
      <c r="Z150" s="1"/>
      <c r="AA150" s="106">
        <v>44927</v>
      </c>
      <c r="AB150" s="106">
        <v>45291</v>
      </c>
      <c r="AC150" s="20">
        <v>30742</v>
      </c>
      <c r="AD150" s="20">
        <v>21638</v>
      </c>
      <c r="AE150" s="20">
        <v>24951</v>
      </c>
      <c r="AF150" s="20">
        <v>15432</v>
      </c>
      <c r="AG150" s="20">
        <v>3040</v>
      </c>
      <c r="AH150" s="20">
        <v>2410</v>
      </c>
      <c r="AI150" s="20">
        <v>2250</v>
      </c>
      <c r="AJ150" s="20">
        <v>2702</v>
      </c>
      <c r="AK150" s="20">
        <v>5487</v>
      </c>
      <c r="AL150" s="20">
        <v>13685</v>
      </c>
      <c r="AM150" s="20">
        <v>22474</v>
      </c>
      <c r="AN150" s="20">
        <v>34835</v>
      </c>
      <c r="AO150" s="155">
        <f t="shared" si="59"/>
        <v>179646</v>
      </c>
      <c r="AP150" s="20">
        <v>12</v>
      </c>
      <c r="AQ150" s="165">
        <f t="shared" si="58"/>
        <v>179646</v>
      </c>
      <c r="AR150" s="178">
        <f t="shared" si="53"/>
        <v>179646</v>
      </c>
      <c r="AS150" s="178">
        <f t="shared" si="54"/>
        <v>0</v>
      </c>
      <c r="CF150" s="179"/>
      <c r="CG150" s="179"/>
      <c r="CH150" s="179"/>
      <c r="CI150" s="179"/>
      <c r="CJ150" s="179"/>
      <c r="CK150" s="179"/>
    </row>
    <row r="151" spans="1:89" s="14" customFormat="1" ht="14.4" customHeight="1">
      <c r="A151" s="233"/>
      <c r="B151" s="99">
        <v>7</v>
      </c>
      <c r="C151" s="101" t="s">
        <v>360</v>
      </c>
      <c r="D151" s="100" t="s">
        <v>350</v>
      </c>
      <c r="E151" s="97">
        <v>7773154370</v>
      </c>
      <c r="F151" s="101" t="s">
        <v>350</v>
      </c>
      <c r="G151" s="101" t="s">
        <v>375</v>
      </c>
      <c r="H151" s="101" t="s">
        <v>351</v>
      </c>
      <c r="I151" s="101" t="s">
        <v>345</v>
      </c>
      <c r="J151" s="101" t="s">
        <v>352</v>
      </c>
      <c r="K151" s="4" t="s">
        <v>39</v>
      </c>
      <c r="L151" s="99" t="s">
        <v>410</v>
      </c>
      <c r="M151" s="97" t="s">
        <v>40</v>
      </c>
      <c r="N151" s="101" t="s">
        <v>411</v>
      </c>
      <c r="O151" s="18"/>
      <c r="P151" s="6" t="s">
        <v>44</v>
      </c>
      <c r="Q151" s="101" t="s">
        <v>42</v>
      </c>
      <c r="R151" s="197">
        <v>296</v>
      </c>
      <c r="S151" s="2" t="s">
        <v>890</v>
      </c>
      <c r="T151" s="3" t="s">
        <v>353</v>
      </c>
      <c r="U151" s="113" t="s">
        <v>389</v>
      </c>
      <c r="V151" s="110">
        <v>100</v>
      </c>
      <c r="W151" s="110">
        <v>0</v>
      </c>
      <c r="X151" s="110">
        <f t="shared" si="62"/>
        <v>100</v>
      </c>
      <c r="Y151" s="97"/>
      <c r="Z151" s="97"/>
      <c r="AA151" s="106">
        <v>44927</v>
      </c>
      <c r="AB151" s="106">
        <v>45291</v>
      </c>
      <c r="AC151" s="20">
        <v>25291</v>
      </c>
      <c r="AD151" s="20">
        <v>18101</v>
      </c>
      <c r="AE151" s="20">
        <v>20620</v>
      </c>
      <c r="AF151" s="20">
        <v>15371</v>
      </c>
      <c r="AG151" s="20">
        <v>6750</v>
      </c>
      <c r="AH151" s="20">
        <v>1160</v>
      </c>
      <c r="AI151" s="20">
        <v>563</v>
      </c>
      <c r="AJ151" s="20">
        <v>265</v>
      </c>
      <c r="AK151" s="20">
        <v>1268</v>
      </c>
      <c r="AL151" s="20">
        <v>11166</v>
      </c>
      <c r="AM151" s="20">
        <v>18150</v>
      </c>
      <c r="AN151" s="20">
        <v>22888</v>
      </c>
      <c r="AO151" s="155">
        <f t="shared" si="59"/>
        <v>141593</v>
      </c>
      <c r="AP151" s="194">
        <v>12</v>
      </c>
      <c r="AQ151" s="165">
        <f t="shared" si="58"/>
        <v>141593</v>
      </c>
      <c r="AR151" s="178">
        <f t="shared" si="53"/>
        <v>141593</v>
      </c>
      <c r="AS151" s="178">
        <f t="shared" si="54"/>
        <v>0</v>
      </c>
      <c r="CF151" s="179"/>
      <c r="CG151" s="179"/>
      <c r="CH151" s="179"/>
      <c r="CI151" s="179"/>
      <c r="CJ151" s="179"/>
      <c r="CK151" s="179"/>
    </row>
    <row r="152" spans="1:89" s="14" customFormat="1" ht="14.4" customHeight="1">
      <c r="A152" s="233"/>
      <c r="B152" s="99">
        <v>8</v>
      </c>
      <c r="C152" s="101" t="s">
        <v>360</v>
      </c>
      <c r="D152" s="100" t="s">
        <v>354</v>
      </c>
      <c r="E152" s="97">
        <v>7773154370</v>
      </c>
      <c r="F152" s="101" t="s">
        <v>354</v>
      </c>
      <c r="G152" s="101" t="s">
        <v>52</v>
      </c>
      <c r="H152" s="101" t="s">
        <v>355</v>
      </c>
      <c r="I152" s="101" t="s">
        <v>336</v>
      </c>
      <c r="J152" s="101" t="s">
        <v>337</v>
      </c>
      <c r="K152" s="4" t="s">
        <v>39</v>
      </c>
      <c r="L152" s="25" t="s">
        <v>410</v>
      </c>
      <c r="M152" s="97" t="s">
        <v>40</v>
      </c>
      <c r="N152" s="101" t="s">
        <v>411</v>
      </c>
      <c r="O152" s="18"/>
      <c r="P152" s="6" t="s">
        <v>41</v>
      </c>
      <c r="Q152" s="101" t="s">
        <v>42</v>
      </c>
      <c r="R152" s="197"/>
      <c r="S152" s="2" t="s">
        <v>892</v>
      </c>
      <c r="T152" s="3" t="s">
        <v>891</v>
      </c>
      <c r="U152" s="113" t="s">
        <v>389</v>
      </c>
      <c r="V152" s="110">
        <v>100</v>
      </c>
      <c r="W152" s="110">
        <v>0</v>
      </c>
      <c r="X152" s="110">
        <f t="shared" si="62"/>
        <v>100</v>
      </c>
      <c r="Y152" s="97"/>
      <c r="Z152" s="97"/>
      <c r="AA152" s="106">
        <v>44927</v>
      </c>
      <c r="AB152" s="106">
        <v>45291</v>
      </c>
      <c r="AC152" s="20">
        <v>34456</v>
      </c>
      <c r="AD152" s="20"/>
      <c r="AE152" s="20">
        <v>30450</v>
      </c>
      <c r="AF152" s="20"/>
      <c r="AG152" s="20">
        <v>16664</v>
      </c>
      <c r="AH152" s="20"/>
      <c r="AI152" s="20">
        <v>3003</v>
      </c>
      <c r="AJ152" s="20">
        <v>1457</v>
      </c>
      <c r="AK152" s="20"/>
      <c r="AL152" s="20">
        <v>5940</v>
      </c>
      <c r="AM152" s="20"/>
      <c r="AN152" s="20">
        <v>20730</v>
      </c>
      <c r="AO152" s="155">
        <f t="shared" si="59"/>
        <v>112700</v>
      </c>
      <c r="AP152" s="20">
        <v>12</v>
      </c>
      <c r="AQ152" s="165">
        <f t="shared" si="58"/>
        <v>112700</v>
      </c>
      <c r="AR152" s="178">
        <f t="shared" si="53"/>
        <v>112700</v>
      </c>
      <c r="AS152" s="178">
        <f t="shared" si="54"/>
        <v>0</v>
      </c>
      <c r="CF152" s="179"/>
      <c r="CG152" s="179"/>
      <c r="CH152" s="179"/>
      <c r="CI152" s="179"/>
      <c r="CJ152" s="179"/>
      <c r="CK152" s="179"/>
    </row>
    <row r="153" spans="1:89" s="14" customFormat="1" ht="14.4" customHeight="1">
      <c r="A153" s="233"/>
      <c r="B153" s="99">
        <v>9</v>
      </c>
      <c r="C153" s="101" t="s">
        <v>360</v>
      </c>
      <c r="D153" s="100" t="s">
        <v>356</v>
      </c>
      <c r="E153" s="97">
        <v>7773154370</v>
      </c>
      <c r="F153" s="101" t="s">
        <v>356</v>
      </c>
      <c r="G153" s="101" t="s">
        <v>362</v>
      </c>
      <c r="H153" s="101" t="s">
        <v>315</v>
      </c>
      <c r="I153" s="101" t="s">
        <v>336</v>
      </c>
      <c r="J153" s="101" t="s">
        <v>337</v>
      </c>
      <c r="K153" s="4" t="s">
        <v>39</v>
      </c>
      <c r="L153" s="25" t="s">
        <v>410</v>
      </c>
      <c r="M153" s="97" t="s">
        <v>40</v>
      </c>
      <c r="N153" s="101" t="s">
        <v>411</v>
      </c>
      <c r="O153" s="18"/>
      <c r="P153" s="6" t="s">
        <v>44</v>
      </c>
      <c r="Q153" s="101" t="s">
        <v>42</v>
      </c>
      <c r="R153" s="197">
        <v>658</v>
      </c>
      <c r="S153" s="2" t="s">
        <v>886</v>
      </c>
      <c r="T153" s="3" t="s">
        <v>887</v>
      </c>
      <c r="U153" s="113" t="s">
        <v>389</v>
      </c>
      <c r="V153" s="110">
        <v>100</v>
      </c>
      <c r="W153" s="110">
        <v>0</v>
      </c>
      <c r="X153" s="110">
        <f t="shared" si="62"/>
        <v>100</v>
      </c>
      <c r="Y153" s="97"/>
      <c r="Z153" s="97"/>
      <c r="AA153" s="106">
        <v>44927</v>
      </c>
      <c r="AB153" s="106">
        <v>45291</v>
      </c>
      <c r="AC153" s="20">
        <v>79390</v>
      </c>
      <c r="AD153" s="20">
        <v>64993</v>
      </c>
      <c r="AE153" s="20">
        <v>69652</v>
      </c>
      <c r="AF153" s="20">
        <v>50132</v>
      </c>
      <c r="AG153" s="20">
        <v>21330</v>
      </c>
      <c r="AH153" s="20">
        <v>8615</v>
      </c>
      <c r="AI153" s="20">
        <v>7855</v>
      </c>
      <c r="AJ153" s="20">
        <v>10276</v>
      </c>
      <c r="AK153" s="20">
        <v>12098</v>
      </c>
      <c r="AL153" s="20">
        <v>33182</v>
      </c>
      <c r="AM153" s="20">
        <v>49885</v>
      </c>
      <c r="AN153" s="20">
        <v>58785</v>
      </c>
      <c r="AO153" s="155">
        <f t="shared" si="59"/>
        <v>466193</v>
      </c>
      <c r="AP153" s="194">
        <v>12</v>
      </c>
      <c r="AQ153" s="165">
        <f t="shared" si="58"/>
        <v>466193</v>
      </c>
      <c r="AR153" s="178">
        <f t="shared" si="53"/>
        <v>466193</v>
      </c>
      <c r="AS153" s="178">
        <f t="shared" si="54"/>
        <v>0</v>
      </c>
      <c r="CF153" s="179"/>
      <c r="CG153" s="179"/>
      <c r="CH153" s="179"/>
      <c r="CI153" s="179"/>
      <c r="CJ153" s="179"/>
      <c r="CK153" s="179"/>
    </row>
    <row r="154" spans="1:89" s="14" customFormat="1" ht="14.4" customHeight="1">
      <c r="A154" s="233"/>
      <c r="B154" s="99">
        <v>10</v>
      </c>
      <c r="C154" s="101" t="s">
        <v>360</v>
      </c>
      <c r="D154" s="100" t="s">
        <v>359</v>
      </c>
      <c r="E154" s="97">
        <v>7773154370</v>
      </c>
      <c r="F154" s="101" t="s">
        <v>359</v>
      </c>
      <c r="G154" s="101" t="s">
        <v>50</v>
      </c>
      <c r="H154" s="101" t="s">
        <v>357</v>
      </c>
      <c r="I154" s="101" t="s">
        <v>336</v>
      </c>
      <c r="J154" s="101" t="s">
        <v>337</v>
      </c>
      <c r="K154" s="4" t="s">
        <v>39</v>
      </c>
      <c r="L154" s="25" t="s">
        <v>410</v>
      </c>
      <c r="M154" s="97" t="s">
        <v>40</v>
      </c>
      <c r="N154" s="101" t="s">
        <v>411</v>
      </c>
      <c r="O154" s="18"/>
      <c r="P154" s="6" t="s">
        <v>41</v>
      </c>
      <c r="Q154" s="101" t="s">
        <v>42</v>
      </c>
      <c r="R154" s="197"/>
      <c r="S154" s="2" t="s">
        <v>358</v>
      </c>
      <c r="T154" s="3" t="s">
        <v>880</v>
      </c>
      <c r="U154" s="113" t="s">
        <v>389</v>
      </c>
      <c r="V154" s="110">
        <v>100</v>
      </c>
      <c r="W154" s="110">
        <v>0</v>
      </c>
      <c r="X154" s="110">
        <f t="shared" si="62"/>
        <v>100</v>
      </c>
      <c r="Y154" s="97"/>
      <c r="Z154" s="97"/>
      <c r="AA154" s="106">
        <v>44927</v>
      </c>
      <c r="AB154" s="106">
        <v>45291</v>
      </c>
      <c r="AC154" s="20">
        <v>27274</v>
      </c>
      <c r="AD154" s="20"/>
      <c r="AE154" s="20">
        <v>23345</v>
      </c>
      <c r="AF154" s="20"/>
      <c r="AG154" s="20">
        <v>21322</v>
      </c>
      <c r="AH154" s="20"/>
      <c r="AI154" s="20">
        <v>6345</v>
      </c>
      <c r="AJ154" s="20"/>
      <c r="AK154" s="20">
        <v>3198</v>
      </c>
      <c r="AL154" s="20"/>
      <c r="AM154" s="20">
        <v>12503</v>
      </c>
      <c r="AN154" s="20"/>
      <c r="AO154" s="155">
        <f t="shared" si="59"/>
        <v>93987</v>
      </c>
      <c r="AP154" s="20">
        <v>12</v>
      </c>
      <c r="AQ154" s="165">
        <f t="shared" si="58"/>
        <v>93987</v>
      </c>
      <c r="AR154" s="178">
        <f t="shared" si="53"/>
        <v>93987</v>
      </c>
      <c r="AS154" s="178">
        <f t="shared" si="54"/>
        <v>0</v>
      </c>
      <c r="CF154" s="179"/>
      <c r="CG154" s="179"/>
      <c r="CH154" s="179"/>
      <c r="CI154" s="179"/>
      <c r="CJ154" s="179"/>
      <c r="CK154" s="179"/>
    </row>
    <row r="155" spans="1:89" s="14" customFormat="1" ht="14.4" customHeight="1">
      <c r="A155" s="233"/>
      <c r="B155" s="99">
        <v>11</v>
      </c>
      <c r="C155" s="101" t="s">
        <v>360</v>
      </c>
      <c r="D155" s="100" t="s">
        <v>361</v>
      </c>
      <c r="E155" s="97">
        <v>7773154370</v>
      </c>
      <c r="F155" s="101" t="s">
        <v>361</v>
      </c>
      <c r="G155" s="101" t="s">
        <v>177</v>
      </c>
      <c r="H155" s="101" t="s">
        <v>363</v>
      </c>
      <c r="I155" s="101" t="s">
        <v>336</v>
      </c>
      <c r="J155" s="101" t="s">
        <v>337</v>
      </c>
      <c r="K155" s="4" t="s">
        <v>39</v>
      </c>
      <c r="L155" s="25" t="s">
        <v>410</v>
      </c>
      <c r="M155" s="97" t="s">
        <v>40</v>
      </c>
      <c r="N155" s="101" t="s">
        <v>411</v>
      </c>
      <c r="O155" s="18"/>
      <c r="P155" s="6" t="s">
        <v>47</v>
      </c>
      <c r="Q155" s="101" t="s">
        <v>12</v>
      </c>
      <c r="R155" s="197"/>
      <c r="S155" s="2" t="s">
        <v>893</v>
      </c>
      <c r="T155" s="3" t="s">
        <v>894</v>
      </c>
      <c r="U155" s="113" t="s">
        <v>389</v>
      </c>
      <c r="V155" s="110">
        <v>100</v>
      </c>
      <c r="W155" s="110">
        <v>0</v>
      </c>
      <c r="X155" s="110">
        <f t="shared" ref="X155:X160" si="63">SUM(V155:W155)</f>
        <v>100</v>
      </c>
      <c r="Y155" s="97"/>
      <c r="Z155" s="97"/>
      <c r="AA155" s="106">
        <v>44927</v>
      </c>
      <c r="AB155" s="106">
        <v>45291</v>
      </c>
      <c r="AC155" s="20">
        <v>49314</v>
      </c>
      <c r="AD155" s="20">
        <v>33625</v>
      </c>
      <c r="AE155" s="20">
        <v>29562</v>
      </c>
      <c r="AF155" s="20">
        <v>19537</v>
      </c>
      <c r="AG155" s="20">
        <v>20811</v>
      </c>
      <c r="AH155" s="20">
        <v>8192</v>
      </c>
      <c r="AI155" s="20">
        <v>7811</v>
      </c>
      <c r="AJ155" s="20">
        <v>7985</v>
      </c>
      <c r="AK155" s="20">
        <v>7653</v>
      </c>
      <c r="AL155" s="20">
        <v>23113</v>
      </c>
      <c r="AM155" s="20">
        <v>27666</v>
      </c>
      <c r="AN155" s="20">
        <v>45979</v>
      </c>
      <c r="AO155" s="155">
        <f t="shared" si="59"/>
        <v>281248</v>
      </c>
      <c r="AP155" s="20">
        <v>12</v>
      </c>
      <c r="AQ155" s="165">
        <f t="shared" si="58"/>
        <v>281248</v>
      </c>
      <c r="AR155" s="178">
        <f t="shared" si="53"/>
        <v>281248</v>
      </c>
      <c r="AS155" s="178">
        <f t="shared" si="54"/>
        <v>0</v>
      </c>
      <c r="CF155" s="179"/>
      <c r="CG155" s="179"/>
      <c r="CH155" s="179"/>
      <c r="CI155" s="179"/>
      <c r="CJ155" s="179"/>
      <c r="CK155" s="179"/>
    </row>
    <row r="156" spans="1:89" s="14" customFormat="1" ht="14.4" customHeight="1">
      <c r="A156" s="233"/>
      <c r="B156" s="99">
        <v>12</v>
      </c>
      <c r="C156" s="100" t="s">
        <v>364</v>
      </c>
      <c r="D156" s="100" t="s">
        <v>364</v>
      </c>
      <c r="E156" s="107">
        <v>7773323708</v>
      </c>
      <c r="F156" s="100" t="s">
        <v>364</v>
      </c>
      <c r="G156" s="100" t="s">
        <v>384</v>
      </c>
      <c r="H156" s="100" t="s">
        <v>365</v>
      </c>
      <c r="I156" s="101" t="s">
        <v>336</v>
      </c>
      <c r="J156" s="100" t="s">
        <v>337</v>
      </c>
      <c r="K156" s="102" t="s">
        <v>39</v>
      </c>
      <c r="L156" s="25" t="s">
        <v>410</v>
      </c>
      <c r="M156" s="103" t="s">
        <v>40</v>
      </c>
      <c r="N156" s="101" t="s">
        <v>411</v>
      </c>
      <c r="O156" s="104"/>
      <c r="P156" s="6" t="s">
        <v>41</v>
      </c>
      <c r="Q156" s="97" t="s">
        <v>12</v>
      </c>
      <c r="R156" s="197"/>
      <c r="S156" s="98" t="s">
        <v>1003</v>
      </c>
      <c r="T156" s="105" t="s">
        <v>1004</v>
      </c>
      <c r="U156" s="113" t="s">
        <v>389</v>
      </c>
      <c r="V156" s="110">
        <v>100</v>
      </c>
      <c r="W156" s="110">
        <v>0</v>
      </c>
      <c r="X156" s="110">
        <f t="shared" si="63"/>
        <v>100</v>
      </c>
      <c r="Y156" s="97"/>
      <c r="Z156" s="97" t="s">
        <v>1007</v>
      </c>
      <c r="AA156" s="106">
        <v>44927</v>
      </c>
      <c r="AB156" s="106">
        <v>45291</v>
      </c>
      <c r="AC156" s="20">
        <v>15632</v>
      </c>
      <c r="AD156" s="20"/>
      <c r="AE156" s="20">
        <v>17398</v>
      </c>
      <c r="AF156" s="20"/>
      <c r="AG156" s="20">
        <v>13050</v>
      </c>
      <c r="AH156" s="20"/>
      <c r="AI156" s="20">
        <v>2333</v>
      </c>
      <c r="AJ156" s="20"/>
      <c r="AK156" s="20">
        <v>0</v>
      </c>
      <c r="AL156" s="20"/>
      <c r="AM156" s="20">
        <v>5153</v>
      </c>
      <c r="AN156" s="20"/>
      <c r="AO156" s="155">
        <f t="shared" si="59"/>
        <v>53566</v>
      </c>
      <c r="AP156" s="20">
        <v>12</v>
      </c>
      <c r="AQ156" s="165">
        <f t="shared" si="58"/>
        <v>53566</v>
      </c>
      <c r="AR156" s="178">
        <f t="shared" si="53"/>
        <v>53566</v>
      </c>
      <c r="AS156" s="178">
        <f t="shared" si="54"/>
        <v>0</v>
      </c>
      <c r="CF156" s="179"/>
      <c r="CG156" s="179"/>
      <c r="CH156" s="179"/>
      <c r="CI156" s="179"/>
      <c r="CJ156" s="179"/>
      <c r="CK156" s="179"/>
    </row>
    <row r="157" spans="1:89" s="14" customFormat="1" ht="14.4" customHeight="1">
      <c r="A157" s="233"/>
      <c r="B157" s="99">
        <v>13</v>
      </c>
      <c r="C157" s="101" t="s">
        <v>360</v>
      </c>
      <c r="D157" s="100" t="s">
        <v>366</v>
      </c>
      <c r="E157" s="97">
        <v>7773154370</v>
      </c>
      <c r="F157" s="101" t="s">
        <v>366</v>
      </c>
      <c r="G157" s="101" t="s">
        <v>367</v>
      </c>
      <c r="H157" s="101" t="s">
        <v>368</v>
      </c>
      <c r="I157" s="101" t="s">
        <v>342</v>
      </c>
      <c r="J157" s="101" t="s">
        <v>371</v>
      </c>
      <c r="K157" s="4" t="s">
        <v>39</v>
      </c>
      <c r="L157" s="25" t="s">
        <v>410</v>
      </c>
      <c r="M157" s="97" t="s">
        <v>40</v>
      </c>
      <c r="N157" s="101" t="s">
        <v>411</v>
      </c>
      <c r="O157" s="18"/>
      <c r="P157" s="6" t="s">
        <v>44</v>
      </c>
      <c r="Q157" s="101" t="s">
        <v>42</v>
      </c>
      <c r="R157" s="197">
        <v>176</v>
      </c>
      <c r="S157" s="2"/>
      <c r="T157" s="3" t="s">
        <v>370</v>
      </c>
      <c r="U157" s="113" t="s">
        <v>389</v>
      </c>
      <c r="V157" s="110">
        <v>100</v>
      </c>
      <c r="W157" s="110">
        <v>0</v>
      </c>
      <c r="X157" s="110">
        <f t="shared" si="63"/>
        <v>100</v>
      </c>
      <c r="Y157" s="97"/>
      <c r="Z157" s="97"/>
      <c r="AA157" s="106">
        <v>44927</v>
      </c>
      <c r="AB157" s="106">
        <v>45291</v>
      </c>
      <c r="AC157" s="20">
        <v>27652</v>
      </c>
      <c r="AD157" s="20">
        <v>26466</v>
      </c>
      <c r="AE157" s="20">
        <v>20209</v>
      </c>
      <c r="AF157" s="20">
        <v>16993</v>
      </c>
      <c r="AG157" s="20">
        <v>6733</v>
      </c>
      <c r="AH157" s="20">
        <v>3606</v>
      </c>
      <c r="AI157" s="20">
        <v>3177</v>
      </c>
      <c r="AJ157" s="20">
        <v>3209</v>
      </c>
      <c r="AK157" s="20">
        <v>3567</v>
      </c>
      <c r="AL157" s="20">
        <v>13788</v>
      </c>
      <c r="AM157" s="20">
        <v>18199</v>
      </c>
      <c r="AN157" s="20">
        <v>25033</v>
      </c>
      <c r="AO157" s="155">
        <f t="shared" si="59"/>
        <v>168632</v>
      </c>
      <c r="AP157" s="194">
        <v>12</v>
      </c>
      <c r="AQ157" s="165">
        <f t="shared" si="58"/>
        <v>168632</v>
      </c>
      <c r="AR157" s="178">
        <f t="shared" si="53"/>
        <v>168632</v>
      </c>
      <c r="AS157" s="178">
        <f t="shared" si="54"/>
        <v>0</v>
      </c>
      <c r="CF157" s="179"/>
      <c r="CG157" s="179"/>
      <c r="CH157" s="179"/>
      <c r="CI157" s="179"/>
      <c r="CJ157" s="179"/>
      <c r="CK157" s="179"/>
    </row>
    <row r="158" spans="1:89" s="14" customFormat="1" ht="14.4" customHeight="1">
      <c r="A158" s="233"/>
      <c r="B158" s="99">
        <v>14</v>
      </c>
      <c r="C158" s="101" t="s">
        <v>360</v>
      </c>
      <c r="D158" s="100" t="s">
        <v>366</v>
      </c>
      <c r="E158" s="97">
        <v>7773154370</v>
      </c>
      <c r="F158" s="101" t="s">
        <v>366</v>
      </c>
      <c r="G158" s="101" t="s">
        <v>367</v>
      </c>
      <c r="H158" s="101" t="s">
        <v>368</v>
      </c>
      <c r="I158" s="101" t="s">
        <v>342</v>
      </c>
      <c r="J158" s="101" t="s">
        <v>371</v>
      </c>
      <c r="K158" s="4" t="s">
        <v>39</v>
      </c>
      <c r="L158" s="25" t="s">
        <v>410</v>
      </c>
      <c r="M158" s="97" t="s">
        <v>40</v>
      </c>
      <c r="N158" s="101" t="s">
        <v>411</v>
      </c>
      <c r="O158" s="18"/>
      <c r="P158" s="6" t="s">
        <v>44</v>
      </c>
      <c r="Q158" s="101" t="s">
        <v>42</v>
      </c>
      <c r="R158" s="197">
        <v>300</v>
      </c>
      <c r="S158" s="2"/>
      <c r="T158" s="3" t="s">
        <v>369</v>
      </c>
      <c r="U158" s="113" t="s">
        <v>389</v>
      </c>
      <c r="V158" s="110">
        <v>100</v>
      </c>
      <c r="W158" s="110">
        <v>0</v>
      </c>
      <c r="X158" s="110">
        <f t="shared" si="63"/>
        <v>100</v>
      </c>
      <c r="Y158" s="97"/>
      <c r="Z158" s="97"/>
      <c r="AA158" s="106">
        <v>44927</v>
      </c>
      <c r="AB158" s="106">
        <v>45291</v>
      </c>
      <c r="AC158" s="20">
        <v>46523</v>
      </c>
      <c r="AD158" s="20">
        <v>38068</v>
      </c>
      <c r="AE158" s="20">
        <v>25996</v>
      </c>
      <c r="AF158" s="20">
        <v>18696</v>
      </c>
      <c r="AG158" s="20">
        <v>7851</v>
      </c>
      <c r="AH158" s="20">
        <v>2158</v>
      </c>
      <c r="AI158" s="20">
        <v>1719</v>
      </c>
      <c r="AJ158" s="20">
        <v>1817</v>
      </c>
      <c r="AK158" s="20">
        <v>2531</v>
      </c>
      <c r="AL158" s="20">
        <v>16461</v>
      </c>
      <c r="AM158" s="20">
        <v>29725</v>
      </c>
      <c r="AN158" s="20">
        <v>45606</v>
      </c>
      <c r="AO158" s="155">
        <f t="shared" si="59"/>
        <v>237151</v>
      </c>
      <c r="AP158" s="194">
        <v>12</v>
      </c>
      <c r="AQ158" s="165">
        <f t="shared" si="58"/>
        <v>237151</v>
      </c>
      <c r="AR158" s="178">
        <f t="shared" si="53"/>
        <v>237151</v>
      </c>
      <c r="AS158" s="178">
        <f t="shared" si="54"/>
        <v>0</v>
      </c>
      <c r="CF158" s="179"/>
      <c r="CG158" s="179"/>
      <c r="CH158" s="179"/>
      <c r="CI158" s="179"/>
      <c r="CJ158" s="179"/>
      <c r="CK158" s="179"/>
    </row>
    <row r="159" spans="1:89" s="28" customFormat="1" ht="15" customHeight="1" thickBot="1">
      <c r="A159" s="233"/>
      <c r="B159" s="99">
        <v>15</v>
      </c>
      <c r="C159" s="101" t="s">
        <v>360</v>
      </c>
      <c r="D159" s="100" t="s">
        <v>381</v>
      </c>
      <c r="E159" s="97">
        <v>7773154370</v>
      </c>
      <c r="F159" s="101" t="s">
        <v>381</v>
      </c>
      <c r="G159" s="101" t="s">
        <v>382</v>
      </c>
      <c r="H159" s="101" t="s">
        <v>879</v>
      </c>
      <c r="I159" s="101" t="s">
        <v>336</v>
      </c>
      <c r="J159" s="101" t="s">
        <v>337</v>
      </c>
      <c r="K159" s="4" t="s">
        <v>39</v>
      </c>
      <c r="L159" s="25" t="s">
        <v>410</v>
      </c>
      <c r="M159" s="97" t="s">
        <v>40</v>
      </c>
      <c r="N159" s="101" t="s">
        <v>411</v>
      </c>
      <c r="O159" s="18"/>
      <c r="P159" s="6" t="s">
        <v>41</v>
      </c>
      <c r="Q159" s="101" t="s">
        <v>42</v>
      </c>
      <c r="R159" s="197"/>
      <c r="S159" s="2" t="s">
        <v>1005</v>
      </c>
      <c r="T159" s="3" t="s">
        <v>1006</v>
      </c>
      <c r="U159" s="113" t="s">
        <v>389</v>
      </c>
      <c r="V159" s="110">
        <v>100</v>
      </c>
      <c r="W159" s="110">
        <v>0</v>
      </c>
      <c r="X159" s="110">
        <f t="shared" si="63"/>
        <v>100</v>
      </c>
      <c r="Y159" s="97"/>
      <c r="Z159" s="97"/>
      <c r="AA159" s="106">
        <v>44927</v>
      </c>
      <c r="AB159" s="106">
        <v>45291</v>
      </c>
      <c r="AC159" s="20">
        <v>31280</v>
      </c>
      <c r="AD159" s="20"/>
      <c r="AE159" s="20">
        <v>31976</v>
      </c>
      <c r="AF159" s="20"/>
      <c r="AG159" s="20">
        <v>18740</v>
      </c>
      <c r="AH159" s="20"/>
      <c r="AI159" s="20">
        <v>3290</v>
      </c>
      <c r="AJ159" s="20"/>
      <c r="AK159" s="20">
        <v>3589</v>
      </c>
      <c r="AL159" s="20"/>
      <c r="AM159" s="20">
        <v>32658</v>
      </c>
      <c r="AN159" s="20"/>
      <c r="AO159" s="155">
        <f t="shared" si="59"/>
        <v>121533</v>
      </c>
      <c r="AP159" s="20">
        <v>12</v>
      </c>
      <c r="AQ159" s="165">
        <f t="shared" si="58"/>
        <v>121533</v>
      </c>
      <c r="AR159" s="178">
        <f t="shared" si="53"/>
        <v>121533</v>
      </c>
      <c r="AS159" s="178">
        <f t="shared" si="54"/>
        <v>0</v>
      </c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85"/>
      <c r="CG159" s="185"/>
      <c r="CH159" s="185"/>
      <c r="CI159" s="185"/>
      <c r="CJ159" s="185"/>
      <c r="CK159" s="185"/>
    </row>
    <row r="160" spans="1:89" s="14" customFormat="1" ht="14.4" customHeight="1">
      <c r="A160" s="234"/>
      <c r="B160" s="99">
        <v>16</v>
      </c>
      <c r="C160" s="101" t="s">
        <v>360</v>
      </c>
      <c r="D160" s="100" t="s">
        <v>881</v>
      </c>
      <c r="E160" s="97">
        <v>7773154370</v>
      </c>
      <c r="F160" s="101" t="s">
        <v>881</v>
      </c>
      <c r="G160" s="101" t="s">
        <v>327</v>
      </c>
      <c r="H160" s="101" t="s">
        <v>882</v>
      </c>
      <c r="I160" s="101" t="s">
        <v>336</v>
      </c>
      <c r="J160" s="101" t="s">
        <v>337</v>
      </c>
      <c r="K160" s="4" t="s">
        <v>39</v>
      </c>
      <c r="L160" s="25" t="s">
        <v>328</v>
      </c>
      <c r="M160" s="97" t="s">
        <v>188</v>
      </c>
      <c r="N160" s="101" t="s">
        <v>383</v>
      </c>
      <c r="O160" s="5">
        <v>44926</v>
      </c>
      <c r="P160" s="6" t="s">
        <v>44</v>
      </c>
      <c r="Q160" s="101" t="s">
        <v>42</v>
      </c>
      <c r="R160" s="197">
        <v>439</v>
      </c>
      <c r="S160" s="2"/>
      <c r="T160" s="3" t="s">
        <v>883</v>
      </c>
      <c r="U160" s="113" t="s">
        <v>389</v>
      </c>
      <c r="V160" s="110">
        <v>100</v>
      </c>
      <c r="W160" s="110">
        <v>0</v>
      </c>
      <c r="X160" s="110">
        <f t="shared" si="63"/>
        <v>100</v>
      </c>
      <c r="Y160" s="97"/>
      <c r="Z160" s="97"/>
      <c r="AA160" s="106">
        <v>44927</v>
      </c>
      <c r="AB160" s="106">
        <v>45291</v>
      </c>
      <c r="AC160" s="20">
        <v>79244</v>
      </c>
      <c r="AD160" s="20">
        <v>64531</v>
      </c>
      <c r="AE160" s="20">
        <v>67974</v>
      </c>
      <c r="AF160" s="20">
        <v>49072</v>
      </c>
      <c r="AG160" s="20">
        <v>18863</v>
      </c>
      <c r="AH160" s="20">
        <v>0</v>
      </c>
      <c r="AI160" s="20">
        <v>0</v>
      </c>
      <c r="AJ160" s="20">
        <v>0</v>
      </c>
      <c r="AK160" s="20">
        <v>8825</v>
      </c>
      <c r="AL160" s="20">
        <v>56240</v>
      </c>
      <c r="AM160" s="20">
        <v>73600</v>
      </c>
      <c r="AN160" s="20">
        <v>104752</v>
      </c>
      <c r="AO160" s="155">
        <f t="shared" si="59"/>
        <v>523101</v>
      </c>
      <c r="AP160" s="20">
        <v>12</v>
      </c>
      <c r="AQ160" s="165">
        <f t="shared" si="58"/>
        <v>523101</v>
      </c>
      <c r="AR160" s="178">
        <f t="shared" si="53"/>
        <v>523101</v>
      </c>
      <c r="AS160" s="178">
        <f t="shared" si="54"/>
        <v>0</v>
      </c>
      <c r="CF160" s="179"/>
      <c r="CG160" s="179"/>
      <c r="CH160" s="179"/>
      <c r="CI160" s="179"/>
      <c r="CJ160" s="179"/>
      <c r="CK160" s="179"/>
    </row>
    <row r="161" spans="1:83" s="91" customFormat="1">
      <c r="A161" s="228" t="s">
        <v>444</v>
      </c>
      <c r="B161" s="63">
        <v>1</v>
      </c>
      <c r="C161" s="65" t="s">
        <v>414</v>
      </c>
      <c r="D161" s="131" t="s">
        <v>415</v>
      </c>
      <c r="E161" s="65">
        <v>7772448075</v>
      </c>
      <c r="F161" s="65" t="s">
        <v>415</v>
      </c>
      <c r="G161" s="64"/>
      <c r="H161" s="65" t="s">
        <v>416</v>
      </c>
      <c r="I161" s="65"/>
      <c r="J161" s="65"/>
      <c r="K161" s="66" t="s">
        <v>39</v>
      </c>
      <c r="L161" s="65" t="s">
        <v>328</v>
      </c>
      <c r="M161" s="64" t="s">
        <v>188</v>
      </c>
      <c r="N161" s="65" t="s">
        <v>411</v>
      </c>
      <c r="O161" s="64"/>
      <c r="P161" s="67" t="s">
        <v>47</v>
      </c>
      <c r="Q161" s="67" t="s">
        <v>12</v>
      </c>
      <c r="R161" s="195"/>
      <c r="S161" s="67" t="s">
        <v>417</v>
      </c>
      <c r="T161" s="68" t="s">
        <v>418</v>
      </c>
      <c r="U161" s="140" t="s">
        <v>389</v>
      </c>
      <c r="V161" s="141">
        <v>100</v>
      </c>
      <c r="W161" s="141">
        <v>0</v>
      </c>
      <c r="X161" s="141">
        <f>SUM(V161:W161)</f>
        <v>100</v>
      </c>
      <c r="Y161" s="74" t="s">
        <v>1025</v>
      </c>
      <c r="Z161" s="64"/>
      <c r="AA161" s="71">
        <v>44927</v>
      </c>
      <c r="AB161" s="71">
        <v>45291</v>
      </c>
      <c r="AC161" s="161">
        <v>20920</v>
      </c>
      <c r="AD161" s="161">
        <v>19723</v>
      </c>
      <c r="AE161" s="161">
        <v>17291</v>
      </c>
      <c r="AF161" s="161">
        <v>11525</v>
      </c>
      <c r="AG161" s="161">
        <v>8305</v>
      </c>
      <c r="AH161" s="161">
        <v>3859</v>
      </c>
      <c r="AI161" s="161">
        <v>3850</v>
      </c>
      <c r="AJ161" s="161">
        <v>3780</v>
      </c>
      <c r="AK161" s="161">
        <v>4368</v>
      </c>
      <c r="AL161" s="161">
        <v>10460</v>
      </c>
      <c r="AM161" s="161">
        <v>14618</v>
      </c>
      <c r="AN161" s="161">
        <v>18572</v>
      </c>
      <c r="AO161" s="161">
        <f t="shared" si="59"/>
        <v>137271</v>
      </c>
      <c r="AP161" s="161">
        <v>12</v>
      </c>
      <c r="AQ161" s="166">
        <f t="shared" si="58"/>
        <v>137271</v>
      </c>
      <c r="AR161" s="177">
        <f t="shared" si="53"/>
        <v>137271</v>
      </c>
      <c r="AS161" s="177">
        <f t="shared" si="54"/>
        <v>0</v>
      </c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</row>
    <row r="162" spans="1:83" s="91" customFormat="1">
      <c r="A162" s="228"/>
      <c r="B162" s="63">
        <v>2</v>
      </c>
      <c r="C162" s="65" t="s">
        <v>414</v>
      </c>
      <c r="D162" s="131" t="s">
        <v>415</v>
      </c>
      <c r="E162" s="65">
        <v>7772448075</v>
      </c>
      <c r="F162" s="65" t="s">
        <v>415</v>
      </c>
      <c r="G162" s="64"/>
      <c r="H162" s="65" t="s">
        <v>420</v>
      </c>
      <c r="I162" s="65"/>
      <c r="J162" s="65"/>
      <c r="K162" s="66" t="s">
        <v>39</v>
      </c>
      <c r="L162" s="65" t="s">
        <v>328</v>
      </c>
      <c r="M162" s="64" t="s">
        <v>188</v>
      </c>
      <c r="N162" s="65" t="s">
        <v>411</v>
      </c>
      <c r="O162" s="64"/>
      <c r="P162" s="67" t="s">
        <v>47</v>
      </c>
      <c r="Q162" s="67" t="s">
        <v>12</v>
      </c>
      <c r="R162" s="195"/>
      <c r="S162" s="67" t="s">
        <v>422</v>
      </c>
      <c r="T162" s="68" t="s">
        <v>419</v>
      </c>
      <c r="U162" s="140" t="s">
        <v>389</v>
      </c>
      <c r="V162" s="141">
        <v>100</v>
      </c>
      <c r="W162" s="141">
        <v>0</v>
      </c>
      <c r="X162" s="141">
        <f t="shared" ref="X162:X165" si="64">SUM(V162:W162)</f>
        <v>100</v>
      </c>
      <c r="Y162" s="74"/>
      <c r="Z162" s="87"/>
      <c r="AA162" s="71">
        <v>44927</v>
      </c>
      <c r="AB162" s="71">
        <v>45291</v>
      </c>
      <c r="AC162" s="161">
        <v>21710</v>
      </c>
      <c r="AD162" s="161">
        <v>19093</v>
      </c>
      <c r="AE162" s="161">
        <v>15810</v>
      </c>
      <c r="AF162" s="161">
        <v>10779</v>
      </c>
      <c r="AG162" s="161">
        <v>10008</v>
      </c>
      <c r="AH162" s="161">
        <v>3922</v>
      </c>
      <c r="AI162" s="161">
        <v>0</v>
      </c>
      <c r="AJ162" s="161">
        <v>4536</v>
      </c>
      <c r="AK162" s="161">
        <v>5142</v>
      </c>
      <c r="AL162" s="161">
        <v>9248</v>
      </c>
      <c r="AM162" s="161">
        <v>13262</v>
      </c>
      <c r="AN162" s="161">
        <v>18251</v>
      </c>
      <c r="AO162" s="161">
        <f t="shared" si="59"/>
        <v>131761</v>
      </c>
      <c r="AP162" s="161">
        <v>12</v>
      </c>
      <c r="AQ162" s="166">
        <f t="shared" si="58"/>
        <v>131761</v>
      </c>
      <c r="AR162" s="177">
        <f t="shared" si="53"/>
        <v>131761</v>
      </c>
      <c r="AS162" s="177">
        <f t="shared" si="54"/>
        <v>0</v>
      </c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</row>
    <row r="163" spans="1:83" s="91" customFormat="1">
      <c r="A163" s="228"/>
      <c r="B163" s="63">
        <v>3</v>
      </c>
      <c r="C163" s="65" t="s">
        <v>414</v>
      </c>
      <c r="D163" s="131" t="s">
        <v>415</v>
      </c>
      <c r="E163" s="65">
        <v>7772448075</v>
      </c>
      <c r="F163" s="65" t="s">
        <v>415</v>
      </c>
      <c r="G163" s="64"/>
      <c r="H163" s="65" t="s">
        <v>421</v>
      </c>
      <c r="I163" s="65"/>
      <c r="J163" s="65"/>
      <c r="K163" s="66" t="s">
        <v>39</v>
      </c>
      <c r="L163" s="65" t="s">
        <v>328</v>
      </c>
      <c r="M163" s="64" t="s">
        <v>188</v>
      </c>
      <c r="N163" s="65" t="s">
        <v>411</v>
      </c>
      <c r="O163" s="64"/>
      <c r="P163" s="67" t="s">
        <v>41</v>
      </c>
      <c r="Q163" s="67" t="s">
        <v>12</v>
      </c>
      <c r="R163" s="195"/>
      <c r="S163" s="67" t="s">
        <v>423</v>
      </c>
      <c r="T163" s="68" t="s">
        <v>424</v>
      </c>
      <c r="U163" s="140" t="s">
        <v>389</v>
      </c>
      <c r="V163" s="141">
        <v>100</v>
      </c>
      <c r="W163" s="141">
        <v>0</v>
      </c>
      <c r="X163" s="141">
        <f t="shared" si="64"/>
        <v>100</v>
      </c>
      <c r="Y163" s="74"/>
      <c r="Z163" s="87"/>
      <c r="AA163" s="71">
        <v>44927</v>
      </c>
      <c r="AB163" s="71">
        <v>45291</v>
      </c>
      <c r="AC163" s="161">
        <v>28926</v>
      </c>
      <c r="AD163" s="161"/>
      <c r="AE163" s="161">
        <v>27838</v>
      </c>
      <c r="AF163" s="161"/>
      <c r="AG163" s="161">
        <v>16284</v>
      </c>
      <c r="AH163" s="161"/>
      <c r="AI163" s="161">
        <v>5486</v>
      </c>
      <c r="AJ163" s="161"/>
      <c r="AK163" s="161">
        <v>4956</v>
      </c>
      <c r="AL163" s="161"/>
      <c r="AM163" s="161">
        <v>15842</v>
      </c>
      <c r="AN163" s="161"/>
      <c r="AO163" s="161">
        <f t="shared" si="59"/>
        <v>99332</v>
      </c>
      <c r="AP163" s="161">
        <v>12</v>
      </c>
      <c r="AQ163" s="166">
        <f t="shared" ref="AQ163:AQ175" si="65">AC163+AD163+AE163+AF163+AG163+AH163+AI163+AJ163+AK163+AL163+AM163+AN163</f>
        <v>99332</v>
      </c>
      <c r="AR163" s="177">
        <f t="shared" si="53"/>
        <v>99332</v>
      </c>
      <c r="AS163" s="177">
        <f t="shared" si="54"/>
        <v>0</v>
      </c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</row>
    <row r="164" spans="1:83" s="91" customFormat="1">
      <c r="A164" s="228"/>
      <c r="B164" s="63">
        <v>4</v>
      </c>
      <c r="C164" s="65" t="s">
        <v>414</v>
      </c>
      <c r="D164" s="131" t="s">
        <v>415</v>
      </c>
      <c r="E164" s="65">
        <v>7772448075</v>
      </c>
      <c r="F164" s="65" t="s">
        <v>415</v>
      </c>
      <c r="G164" s="64"/>
      <c r="H164" s="65" t="s">
        <v>427</v>
      </c>
      <c r="I164" s="65"/>
      <c r="J164" s="65"/>
      <c r="K164" s="66" t="s">
        <v>39</v>
      </c>
      <c r="L164" s="65" t="s">
        <v>328</v>
      </c>
      <c r="M164" s="64" t="s">
        <v>188</v>
      </c>
      <c r="N164" s="65" t="s">
        <v>411</v>
      </c>
      <c r="O164" s="64"/>
      <c r="P164" s="67" t="s">
        <v>47</v>
      </c>
      <c r="Q164" s="67" t="s">
        <v>12</v>
      </c>
      <c r="R164" s="195"/>
      <c r="S164" s="67" t="s">
        <v>426</v>
      </c>
      <c r="T164" s="68" t="s">
        <v>425</v>
      </c>
      <c r="U164" s="140" t="s">
        <v>389</v>
      </c>
      <c r="V164" s="141">
        <v>100</v>
      </c>
      <c r="W164" s="141">
        <v>0</v>
      </c>
      <c r="X164" s="141">
        <f t="shared" si="64"/>
        <v>100</v>
      </c>
      <c r="Y164" s="74"/>
      <c r="Z164" s="87"/>
      <c r="AA164" s="71">
        <v>44927</v>
      </c>
      <c r="AB164" s="71">
        <v>45291</v>
      </c>
      <c r="AC164" s="161">
        <v>22106</v>
      </c>
      <c r="AD164" s="161">
        <v>19684</v>
      </c>
      <c r="AE164" s="161">
        <v>16849</v>
      </c>
      <c r="AF164" s="161">
        <v>11289</v>
      </c>
      <c r="AG164" s="161">
        <v>10100</v>
      </c>
      <c r="AH164" s="161">
        <v>4267</v>
      </c>
      <c r="AI164" s="161">
        <v>4112</v>
      </c>
      <c r="AJ164" s="161">
        <v>3740</v>
      </c>
      <c r="AK164" s="161">
        <v>4368</v>
      </c>
      <c r="AL164" s="161">
        <v>9456</v>
      </c>
      <c r="AM164" s="161">
        <v>14345</v>
      </c>
      <c r="AN164" s="161">
        <v>19267</v>
      </c>
      <c r="AO164" s="161">
        <f t="shared" si="59"/>
        <v>139583</v>
      </c>
      <c r="AP164" s="161">
        <v>12</v>
      </c>
      <c r="AQ164" s="166">
        <f t="shared" si="65"/>
        <v>139583</v>
      </c>
      <c r="AR164" s="177">
        <f t="shared" si="53"/>
        <v>139583</v>
      </c>
      <c r="AS164" s="177">
        <f t="shared" si="54"/>
        <v>0</v>
      </c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</row>
    <row r="165" spans="1:83" s="91" customFormat="1">
      <c r="A165" s="228"/>
      <c r="B165" s="63">
        <v>5</v>
      </c>
      <c r="C165" s="65" t="s">
        <v>414</v>
      </c>
      <c r="D165" s="131" t="s">
        <v>415</v>
      </c>
      <c r="E165" s="65">
        <v>7772448075</v>
      </c>
      <c r="F165" s="65" t="s">
        <v>415</v>
      </c>
      <c r="G165" s="64"/>
      <c r="H165" s="65" t="s">
        <v>433</v>
      </c>
      <c r="I165" s="65"/>
      <c r="J165" s="65"/>
      <c r="K165" s="66" t="s">
        <v>39</v>
      </c>
      <c r="L165" s="65" t="s">
        <v>328</v>
      </c>
      <c r="M165" s="64" t="s">
        <v>188</v>
      </c>
      <c r="N165" s="65" t="s">
        <v>411</v>
      </c>
      <c r="O165" s="64"/>
      <c r="P165" s="67" t="s">
        <v>47</v>
      </c>
      <c r="Q165" s="67" t="s">
        <v>12</v>
      </c>
      <c r="R165" s="195"/>
      <c r="S165" s="67" t="s">
        <v>429</v>
      </c>
      <c r="T165" s="68" t="s">
        <v>430</v>
      </c>
      <c r="U165" s="140" t="s">
        <v>389</v>
      </c>
      <c r="V165" s="141">
        <v>100</v>
      </c>
      <c r="W165" s="141">
        <v>0</v>
      </c>
      <c r="X165" s="141">
        <f t="shared" si="64"/>
        <v>100</v>
      </c>
      <c r="Y165" s="74"/>
      <c r="Z165" s="87"/>
      <c r="AA165" s="71">
        <v>44927</v>
      </c>
      <c r="AB165" s="71">
        <v>45291</v>
      </c>
      <c r="AC165" s="161">
        <v>20171</v>
      </c>
      <c r="AD165" s="161">
        <v>19001</v>
      </c>
      <c r="AE165" s="161">
        <v>16343</v>
      </c>
      <c r="AF165" s="161">
        <v>11132</v>
      </c>
      <c r="AG165" s="161">
        <v>10245</v>
      </c>
      <c r="AH165" s="161">
        <v>4332</v>
      </c>
      <c r="AI165" s="161">
        <v>3942</v>
      </c>
      <c r="AJ165" s="161">
        <v>3897</v>
      </c>
      <c r="AK165" s="161">
        <v>4998</v>
      </c>
      <c r="AL165" s="161">
        <v>9573</v>
      </c>
      <c r="AM165" s="161">
        <v>13469</v>
      </c>
      <c r="AN165" s="161">
        <v>14286</v>
      </c>
      <c r="AO165" s="161">
        <f t="shared" si="59"/>
        <v>131389</v>
      </c>
      <c r="AP165" s="161">
        <v>12</v>
      </c>
      <c r="AQ165" s="166">
        <f t="shared" si="65"/>
        <v>131389</v>
      </c>
      <c r="AR165" s="177">
        <f t="shared" si="53"/>
        <v>131389</v>
      </c>
      <c r="AS165" s="177">
        <f t="shared" si="54"/>
        <v>0</v>
      </c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</row>
    <row r="166" spans="1:83" s="91" customFormat="1">
      <c r="A166" s="228"/>
      <c r="B166" s="63">
        <v>6</v>
      </c>
      <c r="C166" s="65" t="s">
        <v>414</v>
      </c>
      <c r="D166" s="131" t="s">
        <v>415</v>
      </c>
      <c r="E166" s="65">
        <v>7772448075</v>
      </c>
      <c r="F166" s="65" t="s">
        <v>415</v>
      </c>
      <c r="G166" s="64"/>
      <c r="H166" s="65" t="s">
        <v>435</v>
      </c>
      <c r="I166" s="65"/>
      <c r="J166" s="65"/>
      <c r="K166" s="66" t="s">
        <v>39</v>
      </c>
      <c r="L166" s="65" t="s">
        <v>328</v>
      </c>
      <c r="M166" s="64" t="s">
        <v>188</v>
      </c>
      <c r="N166" s="65" t="s">
        <v>411</v>
      </c>
      <c r="O166" s="64"/>
      <c r="P166" s="67" t="s">
        <v>47</v>
      </c>
      <c r="Q166" s="67" t="s">
        <v>12</v>
      </c>
      <c r="R166" s="195"/>
      <c r="S166" s="67" t="s">
        <v>432</v>
      </c>
      <c r="T166" s="68" t="s">
        <v>431</v>
      </c>
      <c r="U166" s="140" t="s">
        <v>389</v>
      </c>
      <c r="V166" s="141">
        <v>100</v>
      </c>
      <c r="W166" s="141">
        <v>0</v>
      </c>
      <c r="X166" s="141">
        <f t="shared" ref="X166" si="66">SUM(V166:W166)</f>
        <v>100</v>
      </c>
      <c r="Y166" s="74"/>
      <c r="Z166" s="87"/>
      <c r="AA166" s="71">
        <v>44927</v>
      </c>
      <c r="AB166" s="71">
        <v>45291</v>
      </c>
      <c r="AC166" s="161"/>
      <c r="AD166" s="161">
        <v>29992</v>
      </c>
      <c r="AE166" s="161"/>
      <c r="AF166" s="161"/>
      <c r="AG166" s="161">
        <v>15668</v>
      </c>
      <c r="AH166" s="161"/>
      <c r="AI166" s="161">
        <v>11682</v>
      </c>
      <c r="AJ166" s="161">
        <v>7585</v>
      </c>
      <c r="AK166" s="161"/>
      <c r="AL166" s="161">
        <v>19883</v>
      </c>
      <c r="AM166" s="161"/>
      <c r="AN166" s="161">
        <v>32972</v>
      </c>
      <c r="AO166" s="161">
        <f t="shared" si="59"/>
        <v>117782</v>
      </c>
      <c r="AP166" s="161">
        <v>12</v>
      </c>
      <c r="AQ166" s="166">
        <f t="shared" si="65"/>
        <v>117782</v>
      </c>
      <c r="AR166" s="177">
        <f t="shared" si="53"/>
        <v>117782</v>
      </c>
      <c r="AS166" s="177">
        <f t="shared" si="54"/>
        <v>0</v>
      </c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</row>
    <row r="167" spans="1:83" s="91" customFormat="1">
      <c r="A167" s="228"/>
      <c r="B167" s="63">
        <v>7</v>
      </c>
      <c r="C167" s="65" t="s">
        <v>414</v>
      </c>
      <c r="D167" s="131" t="s">
        <v>415</v>
      </c>
      <c r="E167" s="65">
        <v>7772448075</v>
      </c>
      <c r="F167" s="65" t="s">
        <v>415</v>
      </c>
      <c r="G167" s="64"/>
      <c r="H167" s="65" t="s">
        <v>440</v>
      </c>
      <c r="I167" s="65"/>
      <c r="J167" s="65"/>
      <c r="K167" s="66" t="s">
        <v>39</v>
      </c>
      <c r="L167" s="65" t="s">
        <v>328</v>
      </c>
      <c r="M167" s="64" t="s">
        <v>188</v>
      </c>
      <c r="N167" s="65" t="s">
        <v>411</v>
      </c>
      <c r="O167" s="64"/>
      <c r="P167" s="67" t="s">
        <v>47</v>
      </c>
      <c r="Q167" s="67" t="s">
        <v>12</v>
      </c>
      <c r="R167" s="195"/>
      <c r="S167" s="67" t="s">
        <v>436</v>
      </c>
      <c r="T167" s="68" t="s">
        <v>437</v>
      </c>
      <c r="U167" s="140" t="s">
        <v>389</v>
      </c>
      <c r="V167" s="141">
        <v>100</v>
      </c>
      <c r="W167" s="141">
        <v>0</v>
      </c>
      <c r="X167" s="141">
        <f t="shared" ref="X167" si="67">SUM(V167:W167)</f>
        <v>100</v>
      </c>
      <c r="Y167" s="74"/>
      <c r="Z167" s="87"/>
      <c r="AA167" s="71">
        <v>44927</v>
      </c>
      <c r="AB167" s="71">
        <v>45291</v>
      </c>
      <c r="AC167" s="161">
        <v>22449</v>
      </c>
      <c r="AD167" s="161">
        <v>12703</v>
      </c>
      <c r="AE167" s="161">
        <v>13342</v>
      </c>
      <c r="AF167" s="161">
        <v>8027</v>
      </c>
      <c r="AG167" s="161">
        <v>6890</v>
      </c>
      <c r="AH167" s="161">
        <v>3939</v>
      </c>
      <c r="AI167" s="161">
        <v>2856</v>
      </c>
      <c r="AJ167" s="161">
        <v>3141</v>
      </c>
      <c r="AK167" s="161">
        <v>3686</v>
      </c>
      <c r="AL167" s="161">
        <v>7086</v>
      </c>
      <c r="AM167" s="161">
        <v>9998</v>
      </c>
      <c r="AN167" s="161">
        <v>19159</v>
      </c>
      <c r="AO167" s="161">
        <f t="shared" si="59"/>
        <v>113276</v>
      </c>
      <c r="AP167" s="161">
        <v>12</v>
      </c>
      <c r="AQ167" s="166">
        <f t="shared" si="65"/>
        <v>113276</v>
      </c>
      <c r="AR167" s="177">
        <f t="shared" si="53"/>
        <v>113276</v>
      </c>
      <c r="AS167" s="177">
        <f t="shared" si="54"/>
        <v>0</v>
      </c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</row>
    <row r="168" spans="1:83" s="91" customFormat="1">
      <c r="A168" s="228"/>
      <c r="B168" s="63">
        <v>8</v>
      </c>
      <c r="C168" s="65" t="s">
        <v>414</v>
      </c>
      <c r="D168" s="131" t="s">
        <v>415</v>
      </c>
      <c r="E168" s="65">
        <v>7772448075</v>
      </c>
      <c r="F168" s="65" t="s">
        <v>415</v>
      </c>
      <c r="G168" s="64"/>
      <c r="H168" s="65" t="s">
        <v>441</v>
      </c>
      <c r="I168" s="65"/>
      <c r="J168" s="65"/>
      <c r="K168" s="66" t="s">
        <v>39</v>
      </c>
      <c r="L168" s="65" t="s">
        <v>328</v>
      </c>
      <c r="M168" s="64" t="s">
        <v>188</v>
      </c>
      <c r="N168" s="65" t="s">
        <v>411</v>
      </c>
      <c r="O168" s="64"/>
      <c r="P168" s="67" t="s">
        <v>47</v>
      </c>
      <c r="Q168" s="67" t="s">
        <v>12</v>
      </c>
      <c r="R168" s="195"/>
      <c r="S168" s="67" t="s">
        <v>439</v>
      </c>
      <c r="T168" s="68" t="s">
        <v>438</v>
      </c>
      <c r="U168" s="140" t="s">
        <v>389</v>
      </c>
      <c r="V168" s="141">
        <v>100</v>
      </c>
      <c r="W168" s="141">
        <v>0</v>
      </c>
      <c r="X168" s="141">
        <f t="shared" ref="X168" si="68">SUM(V168:W168)</f>
        <v>100</v>
      </c>
      <c r="Y168" s="74"/>
      <c r="Z168" s="87"/>
      <c r="AA168" s="71">
        <v>44927</v>
      </c>
      <c r="AB168" s="71">
        <v>45291</v>
      </c>
      <c r="AC168" s="161">
        <v>20144</v>
      </c>
      <c r="AD168" s="161">
        <v>18608</v>
      </c>
      <c r="AE168" s="161">
        <v>15162</v>
      </c>
      <c r="AF168" s="161">
        <v>9689</v>
      </c>
      <c r="AG168" s="161">
        <v>9878</v>
      </c>
      <c r="AH168" s="161">
        <v>6302</v>
      </c>
      <c r="AI168" s="161">
        <v>3313</v>
      </c>
      <c r="AJ168" s="161">
        <v>3623</v>
      </c>
      <c r="AK168" s="161">
        <v>4710</v>
      </c>
      <c r="AL168" s="161">
        <v>8637</v>
      </c>
      <c r="AM168" s="161">
        <v>13184</v>
      </c>
      <c r="AN168" s="161">
        <v>17733</v>
      </c>
      <c r="AO168" s="161">
        <f t="shared" si="59"/>
        <v>130983</v>
      </c>
      <c r="AP168" s="161">
        <v>12</v>
      </c>
      <c r="AQ168" s="166">
        <f t="shared" si="65"/>
        <v>130983</v>
      </c>
      <c r="AR168" s="177">
        <f t="shared" si="53"/>
        <v>130983</v>
      </c>
      <c r="AS168" s="177">
        <f t="shared" si="54"/>
        <v>0</v>
      </c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</row>
    <row r="169" spans="1:83" s="91" customFormat="1">
      <c r="A169" s="228"/>
      <c r="B169" s="63">
        <v>9</v>
      </c>
      <c r="C169" s="65" t="s">
        <v>414</v>
      </c>
      <c r="D169" s="131" t="s">
        <v>415</v>
      </c>
      <c r="E169" s="65">
        <v>7772448075</v>
      </c>
      <c r="F169" s="65" t="s">
        <v>415</v>
      </c>
      <c r="G169" s="64"/>
      <c r="H169" s="65" t="s">
        <v>434</v>
      </c>
      <c r="I169" s="65"/>
      <c r="J169" s="65"/>
      <c r="K169" s="66" t="s">
        <v>39</v>
      </c>
      <c r="L169" s="65" t="s">
        <v>328</v>
      </c>
      <c r="M169" s="64" t="s">
        <v>188</v>
      </c>
      <c r="N169" s="65" t="s">
        <v>411</v>
      </c>
      <c r="O169" s="64"/>
      <c r="P169" s="67" t="s">
        <v>47</v>
      </c>
      <c r="Q169" s="67" t="s">
        <v>12</v>
      </c>
      <c r="R169" s="195"/>
      <c r="S169" s="67" t="s">
        <v>443</v>
      </c>
      <c r="T169" s="68" t="s">
        <v>442</v>
      </c>
      <c r="U169" s="140" t="s">
        <v>389</v>
      </c>
      <c r="V169" s="141">
        <v>100</v>
      </c>
      <c r="W169" s="141">
        <v>0</v>
      </c>
      <c r="X169" s="141">
        <f t="shared" ref="X169" si="69">SUM(V169:W169)</f>
        <v>100</v>
      </c>
      <c r="Y169" s="74"/>
      <c r="Z169" s="87"/>
      <c r="AA169" s="71">
        <v>44927</v>
      </c>
      <c r="AB169" s="71">
        <v>45291</v>
      </c>
      <c r="AC169" s="161">
        <v>22264</v>
      </c>
      <c r="AD169" s="161">
        <v>19578</v>
      </c>
      <c r="AE169" s="161">
        <v>15564</v>
      </c>
      <c r="AF169" s="161">
        <v>10424</v>
      </c>
      <c r="AG169" s="161">
        <v>9838</v>
      </c>
      <c r="AH169" s="161">
        <v>3603</v>
      </c>
      <c r="AI169" s="161">
        <v>3483</v>
      </c>
      <c r="AJ169" s="161">
        <v>3454</v>
      </c>
      <c r="AK169" s="161">
        <v>4092</v>
      </c>
      <c r="AL169" s="161">
        <v>9626</v>
      </c>
      <c r="AM169" s="161">
        <v>14775</v>
      </c>
      <c r="AN169" s="161">
        <v>20013</v>
      </c>
      <c r="AO169" s="161">
        <f t="shared" si="59"/>
        <v>136714</v>
      </c>
      <c r="AP169" s="161">
        <v>12</v>
      </c>
      <c r="AQ169" s="166">
        <f t="shared" si="65"/>
        <v>136714</v>
      </c>
      <c r="AR169" s="177">
        <f t="shared" si="53"/>
        <v>136714</v>
      </c>
      <c r="AS169" s="177">
        <f t="shared" si="54"/>
        <v>0</v>
      </c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</row>
    <row r="170" spans="1:83" s="91" customFormat="1">
      <c r="A170" s="228"/>
      <c r="B170" s="63">
        <v>10</v>
      </c>
      <c r="C170" s="65" t="s">
        <v>414</v>
      </c>
      <c r="D170" s="131" t="s">
        <v>415</v>
      </c>
      <c r="E170" s="65">
        <v>7772448075</v>
      </c>
      <c r="F170" s="65" t="s">
        <v>415</v>
      </c>
      <c r="G170" s="64"/>
      <c r="H170" s="65" t="s">
        <v>428</v>
      </c>
      <c r="I170" s="65"/>
      <c r="J170" s="65"/>
      <c r="K170" s="66" t="s">
        <v>39</v>
      </c>
      <c r="L170" s="65" t="s">
        <v>328</v>
      </c>
      <c r="M170" s="64" t="s">
        <v>188</v>
      </c>
      <c r="N170" s="65" t="s">
        <v>411</v>
      </c>
      <c r="O170" s="64"/>
      <c r="P170" s="67" t="s">
        <v>47</v>
      </c>
      <c r="Q170" s="67" t="s">
        <v>12</v>
      </c>
      <c r="R170" s="195"/>
      <c r="S170" s="67" t="s">
        <v>852</v>
      </c>
      <c r="T170" s="142" t="s">
        <v>853</v>
      </c>
      <c r="U170" s="140" t="s">
        <v>389</v>
      </c>
      <c r="V170" s="141">
        <v>95</v>
      </c>
      <c r="W170" s="141">
        <v>5</v>
      </c>
      <c r="X170" s="141">
        <f t="shared" ref="X170" si="70">SUM(V170:W170)</f>
        <v>100</v>
      </c>
      <c r="Y170" s="74"/>
      <c r="Z170" s="87"/>
      <c r="AA170" s="71">
        <v>44927</v>
      </c>
      <c r="AB170" s="71">
        <v>45291</v>
      </c>
      <c r="AC170" s="161">
        <v>47267</v>
      </c>
      <c r="AD170" s="161">
        <v>43567</v>
      </c>
      <c r="AE170" s="161">
        <v>33816</v>
      </c>
      <c r="AF170" s="161">
        <v>22238</v>
      </c>
      <c r="AG170" s="161">
        <v>21721</v>
      </c>
      <c r="AH170" s="161">
        <v>6376</v>
      </c>
      <c r="AI170" s="161">
        <v>6693</v>
      </c>
      <c r="AJ170" s="161">
        <v>7339</v>
      </c>
      <c r="AK170" s="161">
        <v>8396</v>
      </c>
      <c r="AL170" s="161">
        <v>20581</v>
      </c>
      <c r="AM170" s="161">
        <v>29942</v>
      </c>
      <c r="AN170" s="161">
        <v>40577</v>
      </c>
      <c r="AO170" s="161">
        <f t="shared" si="59"/>
        <v>288513</v>
      </c>
      <c r="AP170" s="161">
        <v>12</v>
      </c>
      <c r="AQ170" s="166">
        <f t="shared" si="65"/>
        <v>288513</v>
      </c>
      <c r="AR170" s="177">
        <f t="shared" si="53"/>
        <v>274087</v>
      </c>
      <c r="AS170" s="177">
        <f t="shared" si="54"/>
        <v>14426</v>
      </c>
      <c r="AT170" s="60"/>
      <c r="AU170" s="60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</row>
    <row r="171" spans="1:83">
      <c r="A171" s="202" t="s">
        <v>1093</v>
      </c>
      <c r="B171" s="99">
        <v>1</v>
      </c>
      <c r="C171" s="101" t="s">
        <v>532</v>
      </c>
      <c r="D171" s="100" t="s">
        <v>532</v>
      </c>
      <c r="E171" s="101">
        <v>7771447984</v>
      </c>
      <c r="F171" s="101" t="s">
        <v>532</v>
      </c>
      <c r="G171" s="97"/>
      <c r="H171" s="101" t="s">
        <v>581</v>
      </c>
      <c r="I171" s="101"/>
      <c r="J171" s="101" t="s">
        <v>337</v>
      </c>
      <c r="K171" s="4" t="s">
        <v>39</v>
      </c>
      <c r="L171" s="101" t="s">
        <v>328</v>
      </c>
      <c r="M171" s="97" t="s">
        <v>188</v>
      </c>
      <c r="N171" s="101" t="s">
        <v>533</v>
      </c>
      <c r="O171" s="97"/>
      <c r="P171" s="6" t="s">
        <v>44</v>
      </c>
      <c r="Q171" s="6" t="s">
        <v>12</v>
      </c>
      <c r="R171" s="197">
        <v>176</v>
      </c>
      <c r="S171" s="6"/>
      <c r="T171" s="2" t="s">
        <v>534</v>
      </c>
      <c r="U171" s="143" t="s">
        <v>389</v>
      </c>
      <c r="V171" s="144">
        <v>100</v>
      </c>
      <c r="W171" s="144">
        <v>0</v>
      </c>
      <c r="X171" s="144">
        <f t="shared" ref="X171:X177" si="71">SUM(V171:W171)</f>
        <v>100</v>
      </c>
      <c r="Y171" s="7" t="s">
        <v>1026</v>
      </c>
      <c r="Z171" s="1"/>
      <c r="AA171" s="106">
        <v>44927</v>
      </c>
      <c r="AB171" s="106">
        <v>45291</v>
      </c>
      <c r="AC171" s="20">
        <v>33319</v>
      </c>
      <c r="AD171" s="20">
        <v>30984</v>
      </c>
      <c r="AE171" s="20">
        <v>26513</v>
      </c>
      <c r="AF171" s="20">
        <v>18874</v>
      </c>
      <c r="AG171" s="20">
        <v>4396</v>
      </c>
      <c r="AH171" s="20">
        <v>0</v>
      </c>
      <c r="AI171" s="20">
        <v>0</v>
      </c>
      <c r="AJ171" s="20">
        <v>0</v>
      </c>
      <c r="AK171" s="20">
        <v>3865</v>
      </c>
      <c r="AL171" s="20">
        <v>14526</v>
      </c>
      <c r="AM171" s="20">
        <v>23660</v>
      </c>
      <c r="AN171" s="20">
        <v>34859</v>
      </c>
      <c r="AO171" s="155">
        <f t="shared" si="59"/>
        <v>190996</v>
      </c>
      <c r="AP171" s="20">
        <v>12</v>
      </c>
      <c r="AQ171" s="155">
        <f t="shared" si="65"/>
        <v>190996</v>
      </c>
      <c r="AR171" s="192">
        <f t="shared" si="53"/>
        <v>190996</v>
      </c>
      <c r="AS171" s="178">
        <f t="shared" si="54"/>
        <v>0</v>
      </c>
    </row>
    <row r="172" spans="1:83" s="91" customFormat="1" ht="12" customHeight="1">
      <c r="A172" s="228" t="s">
        <v>1094</v>
      </c>
      <c r="B172" s="63">
        <v>1</v>
      </c>
      <c r="C172" s="65" t="s">
        <v>579</v>
      </c>
      <c r="D172" s="131" t="s">
        <v>579</v>
      </c>
      <c r="E172" s="65">
        <v>7772655851</v>
      </c>
      <c r="F172" s="131" t="s">
        <v>579</v>
      </c>
      <c r="G172" s="65" t="s">
        <v>615</v>
      </c>
      <c r="H172" s="65" t="s">
        <v>620</v>
      </c>
      <c r="I172" s="65"/>
      <c r="J172" s="65" t="s">
        <v>582</v>
      </c>
      <c r="K172" s="66" t="s">
        <v>39</v>
      </c>
      <c r="L172" s="65" t="s">
        <v>328</v>
      </c>
      <c r="M172" s="64" t="s">
        <v>40</v>
      </c>
      <c r="N172" s="65" t="s">
        <v>618</v>
      </c>
      <c r="O172" s="64"/>
      <c r="P172" s="67" t="s">
        <v>44</v>
      </c>
      <c r="Q172" s="67" t="s">
        <v>12</v>
      </c>
      <c r="R172" s="195">
        <v>155</v>
      </c>
      <c r="S172" s="67"/>
      <c r="T172" s="68" t="s">
        <v>583</v>
      </c>
      <c r="U172" s="140" t="s">
        <v>389</v>
      </c>
      <c r="V172" s="141">
        <v>100</v>
      </c>
      <c r="W172" s="141">
        <v>0</v>
      </c>
      <c r="X172" s="141">
        <f t="shared" si="71"/>
        <v>100</v>
      </c>
      <c r="Y172" s="74" t="s">
        <v>1008</v>
      </c>
      <c r="Z172" s="64"/>
      <c r="AA172" s="93">
        <v>44986</v>
      </c>
      <c r="AB172" s="71">
        <v>45291</v>
      </c>
      <c r="AC172" s="161"/>
      <c r="AD172" s="161"/>
      <c r="AE172" s="161">
        <v>49836</v>
      </c>
      <c r="AF172" s="161">
        <v>22265</v>
      </c>
      <c r="AG172" s="161">
        <v>12811</v>
      </c>
      <c r="AH172" s="161">
        <v>3161</v>
      </c>
      <c r="AI172" s="161">
        <v>2588</v>
      </c>
      <c r="AJ172" s="161">
        <v>3651</v>
      </c>
      <c r="AK172" s="161">
        <v>5281</v>
      </c>
      <c r="AL172" s="161">
        <v>19109</v>
      </c>
      <c r="AM172" s="161">
        <v>33166</v>
      </c>
      <c r="AN172" s="161">
        <v>61323</v>
      </c>
      <c r="AO172" s="161">
        <f t="shared" si="59"/>
        <v>213191</v>
      </c>
      <c r="AP172" s="153">
        <v>10</v>
      </c>
      <c r="AQ172" s="166">
        <f t="shared" si="65"/>
        <v>213191</v>
      </c>
      <c r="AR172" s="177">
        <f t="shared" si="53"/>
        <v>213191</v>
      </c>
      <c r="AS172" s="177">
        <f t="shared" si="54"/>
        <v>0</v>
      </c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</row>
    <row r="173" spans="1:83" s="91" customFormat="1">
      <c r="A173" s="228"/>
      <c r="B173" s="63">
        <v>2</v>
      </c>
      <c r="C173" s="65" t="s">
        <v>579</v>
      </c>
      <c r="D173" s="131" t="s">
        <v>579</v>
      </c>
      <c r="E173" s="65">
        <v>7772655851</v>
      </c>
      <c r="F173" s="131" t="s">
        <v>579</v>
      </c>
      <c r="G173" s="65" t="s">
        <v>616</v>
      </c>
      <c r="H173" s="65" t="s">
        <v>584</v>
      </c>
      <c r="I173" s="65"/>
      <c r="J173" s="65" t="s">
        <v>582</v>
      </c>
      <c r="K173" s="66" t="s">
        <v>39</v>
      </c>
      <c r="L173" s="65" t="s">
        <v>328</v>
      </c>
      <c r="M173" s="64" t="s">
        <v>40</v>
      </c>
      <c r="N173" s="65" t="s">
        <v>618</v>
      </c>
      <c r="O173" s="64"/>
      <c r="P173" s="67" t="s">
        <v>41</v>
      </c>
      <c r="Q173" s="67" t="s">
        <v>12</v>
      </c>
      <c r="R173" s="195"/>
      <c r="S173" s="67" t="s">
        <v>585</v>
      </c>
      <c r="T173" s="68" t="s">
        <v>586</v>
      </c>
      <c r="U173" s="140" t="s">
        <v>389</v>
      </c>
      <c r="V173" s="141">
        <v>100</v>
      </c>
      <c r="W173" s="141">
        <v>0</v>
      </c>
      <c r="X173" s="141">
        <f t="shared" si="71"/>
        <v>100</v>
      </c>
      <c r="Y173" s="74"/>
      <c r="Z173" s="87"/>
      <c r="AA173" s="93">
        <v>44986</v>
      </c>
      <c r="AB173" s="71">
        <v>45291</v>
      </c>
      <c r="AC173" s="161"/>
      <c r="AD173" s="161"/>
      <c r="AE173" s="161">
        <v>10235</v>
      </c>
      <c r="AF173" s="161">
        <v>6125</v>
      </c>
      <c r="AG173" s="161">
        <v>4623</v>
      </c>
      <c r="AH173" s="161">
        <v>4682</v>
      </c>
      <c r="AI173" s="161">
        <v>4689</v>
      </c>
      <c r="AJ173" s="161">
        <v>4569</v>
      </c>
      <c r="AK173" s="161">
        <v>5985</v>
      </c>
      <c r="AL173" s="161">
        <v>5986</v>
      </c>
      <c r="AM173" s="161">
        <v>5562</v>
      </c>
      <c r="AN173" s="161">
        <v>15227</v>
      </c>
      <c r="AO173" s="161">
        <f t="shared" si="59"/>
        <v>67683</v>
      </c>
      <c r="AP173" s="153">
        <v>10</v>
      </c>
      <c r="AQ173" s="166">
        <f t="shared" si="65"/>
        <v>67683</v>
      </c>
      <c r="AR173" s="177">
        <f t="shared" si="53"/>
        <v>67683</v>
      </c>
      <c r="AS173" s="177">
        <f t="shared" si="54"/>
        <v>0</v>
      </c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</row>
    <row r="174" spans="1:83" s="91" customFormat="1">
      <c r="A174" s="228"/>
      <c r="B174" s="63">
        <v>3</v>
      </c>
      <c r="C174" s="65" t="s">
        <v>579</v>
      </c>
      <c r="D174" s="131" t="s">
        <v>579</v>
      </c>
      <c r="E174" s="65">
        <v>7772655851</v>
      </c>
      <c r="F174" s="131" t="s">
        <v>579</v>
      </c>
      <c r="G174" s="65" t="s">
        <v>580</v>
      </c>
      <c r="H174" s="65" t="s">
        <v>587</v>
      </c>
      <c r="I174" s="65"/>
      <c r="J174" s="65" t="s">
        <v>582</v>
      </c>
      <c r="K174" s="66" t="s">
        <v>39</v>
      </c>
      <c r="L174" s="65" t="s">
        <v>328</v>
      </c>
      <c r="M174" s="64" t="s">
        <v>40</v>
      </c>
      <c r="N174" s="65" t="s">
        <v>618</v>
      </c>
      <c r="O174" s="64"/>
      <c r="P174" s="67" t="s">
        <v>41</v>
      </c>
      <c r="Q174" s="67" t="s">
        <v>12</v>
      </c>
      <c r="R174" s="195"/>
      <c r="S174" s="67" t="s">
        <v>588</v>
      </c>
      <c r="T174" s="68" t="s">
        <v>589</v>
      </c>
      <c r="U174" s="140" t="s">
        <v>389</v>
      </c>
      <c r="V174" s="141">
        <v>100</v>
      </c>
      <c r="W174" s="141">
        <v>0</v>
      </c>
      <c r="X174" s="141">
        <f t="shared" si="71"/>
        <v>100</v>
      </c>
      <c r="Y174" s="74"/>
      <c r="Z174" s="87"/>
      <c r="AA174" s="93">
        <v>44986</v>
      </c>
      <c r="AB174" s="71">
        <v>45291</v>
      </c>
      <c r="AC174" s="161"/>
      <c r="AD174" s="161"/>
      <c r="AE174" s="161">
        <v>7598</v>
      </c>
      <c r="AF174" s="161"/>
      <c r="AG174" s="161">
        <v>6846</v>
      </c>
      <c r="AH174" s="161"/>
      <c r="AI174" s="161">
        <v>220</v>
      </c>
      <c r="AJ174" s="161"/>
      <c r="AK174" s="161">
        <v>247</v>
      </c>
      <c r="AL174" s="161"/>
      <c r="AM174" s="161">
        <v>7255</v>
      </c>
      <c r="AN174" s="161"/>
      <c r="AO174" s="161">
        <f t="shared" si="59"/>
        <v>22166</v>
      </c>
      <c r="AP174" s="153">
        <v>10</v>
      </c>
      <c r="AQ174" s="166">
        <f t="shared" si="65"/>
        <v>22166</v>
      </c>
      <c r="AR174" s="177">
        <f t="shared" si="53"/>
        <v>22166</v>
      </c>
      <c r="AS174" s="177">
        <f t="shared" si="54"/>
        <v>0</v>
      </c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</row>
    <row r="175" spans="1:83" s="91" customFormat="1">
      <c r="A175" s="228"/>
      <c r="B175" s="63">
        <v>4</v>
      </c>
      <c r="C175" s="65" t="s">
        <v>590</v>
      </c>
      <c r="D175" s="131" t="s">
        <v>591</v>
      </c>
      <c r="E175" s="65">
        <v>7773159692</v>
      </c>
      <c r="F175" s="131" t="s">
        <v>591</v>
      </c>
      <c r="G175" s="65" t="s">
        <v>617</v>
      </c>
      <c r="H175" s="65" t="s">
        <v>592</v>
      </c>
      <c r="I175" s="65"/>
      <c r="J175" s="65" t="s">
        <v>582</v>
      </c>
      <c r="K175" s="66" t="s">
        <v>39</v>
      </c>
      <c r="L175" s="65" t="s">
        <v>328</v>
      </c>
      <c r="M175" s="64" t="s">
        <v>40</v>
      </c>
      <c r="N175" s="65" t="s">
        <v>619</v>
      </c>
      <c r="O175" s="64"/>
      <c r="P175" s="67" t="s">
        <v>41</v>
      </c>
      <c r="Q175" s="67" t="s">
        <v>42</v>
      </c>
      <c r="R175" s="195"/>
      <c r="S175" s="67" t="s">
        <v>593</v>
      </c>
      <c r="T175" s="68" t="s">
        <v>594</v>
      </c>
      <c r="U175" s="140" t="s">
        <v>389</v>
      </c>
      <c r="V175" s="141">
        <v>100</v>
      </c>
      <c r="W175" s="141">
        <v>0</v>
      </c>
      <c r="X175" s="141">
        <f t="shared" si="71"/>
        <v>100</v>
      </c>
      <c r="Y175" s="74"/>
      <c r="Z175" s="87"/>
      <c r="AA175" s="93">
        <v>45017</v>
      </c>
      <c r="AB175" s="71">
        <v>45291</v>
      </c>
      <c r="AC175" s="161"/>
      <c r="AD175" s="161"/>
      <c r="AE175" s="161"/>
      <c r="AF175" s="161"/>
      <c r="AG175" s="161">
        <v>14437</v>
      </c>
      <c r="AH175" s="161"/>
      <c r="AI175" s="161">
        <v>3303</v>
      </c>
      <c r="AJ175" s="161"/>
      <c r="AK175" s="161">
        <v>9973</v>
      </c>
      <c r="AL175" s="161"/>
      <c r="AM175" s="161">
        <v>10086</v>
      </c>
      <c r="AN175" s="161"/>
      <c r="AO175" s="161">
        <f t="shared" si="59"/>
        <v>37799</v>
      </c>
      <c r="AP175" s="153">
        <v>9</v>
      </c>
      <c r="AQ175" s="166">
        <f t="shared" si="65"/>
        <v>37799</v>
      </c>
      <c r="AR175" s="177">
        <f t="shared" si="53"/>
        <v>37799</v>
      </c>
      <c r="AS175" s="177">
        <f t="shared" si="54"/>
        <v>0</v>
      </c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</row>
    <row r="176" spans="1:83" s="91" customFormat="1">
      <c r="A176" s="228"/>
      <c r="B176" s="63">
        <v>5</v>
      </c>
      <c r="C176" s="65" t="s">
        <v>590</v>
      </c>
      <c r="D176" s="131" t="s">
        <v>590</v>
      </c>
      <c r="E176" s="65">
        <v>7773159692</v>
      </c>
      <c r="F176" s="131" t="s">
        <v>590</v>
      </c>
      <c r="G176" s="65" t="s">
        <v>177</v>
      </c>
      <c r="H176" s="65" t="s">
        <v>595</v>
      </c>
      <c r="I176" s="65"/>
      <c r="J176" s="65" t="s">
        <v>582</v>
      </c>
      <c r="K176" s="66" t="s">
        <v>39</v>
      </c>
      <c r="L176" s="65" t="s">
        <v>328</v>
      </c>
      <c r="M176" s="64" t="s">
        <v>40</v>
      </c>
      <c r="N176" s="65" t="s">
        <v>619</v>
      </c>
      <c r="O176" s="64"/>
      <c r="P176" s="67" t="s">
        <v>41</v>
      </c>
      <c r="Q176" s="67" t="s">
        <v>42</v>
      </c>
      <c r="R176" s="195"/>
      <c r="S176" s="67" t="s">
        <v>596</v>
      </c>
      <c r="T176" s="68" t="s">
        <v>597</v>
      </c>
      <c r="U176" s="140" t="s">
        <v>389</v>
      </c>
      <c r="V176" s="141">
        <v>100</v>
      </c>
      <c r="W176" s="141">
        <v>0</v>
      </c>
      <c r="X176" s="141">
        <f t="shared" si="71"/>
        <v>100</v>
      </c>
      <c r="Y176" s="74"/>
      <c r="Z176" s="87"/>
      <c r="AA176" s="93">
        <v>45017</v>
      </c>
      <c r="AB176" s="71">
        <v>45291</v>
      </c>
      <c r="AC176" s="161"/>
      <c r="AD176" s="161"/>
      <c r="AE176" s="161"/>
      <c r="AF176" s="161"/>
      <c r="AG176" s="161">
        <v>8188</v>
      </c>
      <c r="AH176" s="161"/>
      <c r="AI176" s="161">
        <v>15</v>
      </c>
      <c r="AJ176" s="161"/>
      <c r="AK176" s="161">
        <v>20</v>
      </c>
      <c r="AL176" s="161"/>
      <c r="AM176" s="161">
        <v>5683</v>
      </c>
      <c r="AN176" s="161">
        <v>10151</v>
      </c>
      <c r="AO176" s="161">
        <f t="shared" si="59"/>
        <v>24057</v>
      </c>
      <c r="AP176" s="153">
        <v>9</v>
      </c>
      <c r="AQ176" s="166">
        <f t="shared" ref="AQ176:AQ193" si="72">AC176+AD176+AE176+AF176+AG176+AH176+AI176+AJ176+AK176+AL176+AM176+AN176</f>
        <v>24057</v>
      </c>
      <c r="AR176" s="177">
        <f t="shared" si="53"/>
        <v>24057</v>
      </c>
      <c r="AS176" s="177">
        <f t="shared" si="54"/>
        <v>0</v>
      </c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</row>
    <row r="177" spans="1:83" s="91" customFormat="1">
      <c r="A177" s="228"/>
      <c r="B177" s="63">
        <v>6</v>
      </c>
      <c r="C177" s="65" t="s">
        <v>590</v>
      </c>
      <c r="D177" s="131" t="s">
        <v>590</v>
      </c>
      <c r="E177" s="65">
        <v>7773159692</v>
      </c>
      <c r="F177" s="131" t="s">
        <v>590</v>
      </c>
      <c r="G177" s="65" t="s">
        <v>598</v>
      </c>
      <c r="H177" s="65" t="s">
        <v>599</v>
      </c>
      <c r="I177" s="65"/>
      <c r="J177" s="65" t="s">
        <v>582</v>
      </c>
      <c r="K177" s="66" t="s">
        <v>39</v>
      </c>
      <c r="L177" s="65" t="s">
        <v>328</v>
      </c>
      <c r="M177" s="64" t="s">
        <v>40</v>
      </c>
      <c r="N177" s="65" t="s">
        <v>619</v>
      </c>
      <c r="O177" s="64"/>
      <c r="P177" s="67" t="s">
        <v>41</v>
      </c>
      <c r="Q177" s="67" t="s">
        <v>42</v>
      </c>
      <c r="R177" s="195"/>
      <c r="S177" s="67" t="s">
        <v>600</v>
      </c>
      <c r="T177" s="68" t="s">
        <v>601</v>
      </c>
      <c r="U177" s="140" t="s">
        <v>389</v>
      </c>
      <c r="V177" s="141">
        <v>100</v>
      </c>
      <c r="W177" s="141">
        <v>0</v>
      </c>
      <c r="X177" s="141">
        <f t="shared" si="71"/>
        <v>100</v>
      </c>
      <c r="Y177" s="74"/>
      <c r="Z177" s="87"/>
      <c r="AA177" s="93">
        <v>45017</v>
      </c>
      <c r="AB177" s="71">
        <v>45291</v>
      </c>
      <c r="AC177" s="161"/>
      <c r="AD177" s="161"/>
      <c r="AE177" s="161"/>
      <c r="AF177" s="161"/>
      <c r="AG177" s="161">
        <v>11541</v>
      </c>
      <c r="AH177" s="161"/>
      <c r="AI177" s="161">
        <v>3998</v>
      </c>
      <c r="AJ177" s="161"/>
      <c r="AK177" s="161">
        <v>3691</v>
      </c>
      <c r="AL177" s="161"/>
      <c r="AM177" s="161">
        <v>9906</v>
      </c>
      <c r="AN177" s="161"/>
      <c r="AO177" s="161">
        <f t="shared" si="59"/>
        <v>29136</v>
      </c>
      <c r="AP177" s="153">
        <v>9</v>
      </c>
      <c r="AQ177" s="166">
        <f t="shared" si="72"/>
        <v>29136</v>
      </c>
      <c r="AR177" s="177">
        <f t="shared" si="53"/>
        <v>29136</v>
      </c>
      <c r="AS177" s="177">
        <f t="shared" si="54"/>
        <v>0</v>
      </c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</row>
    <row r="178" spans="1:83" s="91" customFormat="1">
      <c r="A178" s="228"/>
      <c r="B178" s="63">
        <v>7</v>
      </c>
      <c r="C178" s="65" t="s">
        <v>590</v>
      </c>
      <c r="D178" s="131" t="s">
        <v>604</v>
      </c>
      <c r="E178" s="65">
        <v>7773159692</v>
      </c>
      <c r="F178" s="131" t="s">
        <v>604</v>
      </c>
      <c r="G178" s="65" t="s">
        <v>603</v>
      </c>
      <c r="H178" s="65" t="s">
        <v>592</v>
      </c>
      <c r="I178" s="65"/>
      <c r="J178" s="65" t="s">
        <v>582</v>
      </c>
      <c r="K178" s="66" t="s">
        <v>39</v>
      </c>
      <c r="L178" s="65" t="s">
        <v>328</v>
      </c>
      <c r="M178" s="64" t="s">
        <v>40</v>
      </c>
      <c r="N178" s="65" t="s">
        <v>619</v>
      </c>
      <c r="O178" s="64"/>
      <c r="P178" s="67" t="s">
        <v>44</v>
      </c>
      <c r="Q178" s="67" t="s">
        <v>42</v>
      </c>
      <c r="R178" s="195">
        <v>135</v>
      </c>
      <c r="S178" s="67" t="s">
        <v>605</v>
      </c>
      <c r="T178" s="68" t="s">
        <v>606</v>
      </c>
      <c r="U178" s="140" t="s">
        <v>389</v>
      </c>
      <c r="V178" s="141">
        <v>100</v>
      </c>
      <c r="W178" s="141">
        <v>0</v>
      </c>
      <c r="X178" s="141">
        <f>SUM(V178:W178)</f>
        <v>100</v>
      </c>
      <c r="Y178" s="74"/>
      <c r="Z178" s="87"/>
      <c r="AA178" s="93">
        <v>45017</v>
      </c>
      <c r="AB178" s="71">
        <v>45291</v>
      </c>
      <c r="AC178" s="161"/>
      <c r="AD178" s="161"/>
      <c r="AE178" s="161"/>
      <c r="AF178" s="161">
        <v>29673</v>
      </c>
      <c r="AG178" s="161">
        <v>10528</v>
      </c>
      <c r="AH178" s="161">
        <v>4373</v>
      </c>
      <c r="AI178" s="161">
        <v>3044</v>
      </c>
      <c r="AJ178" s="161">
        <v>1689</v>
      </c>
      <c r="AK178" s="161">
        <v>5269</v>
      </c>
      <c r="AL178" s="161">
        <v>15952</v>
      </c>
      <c r="AM178" s="161">
        <v>42533</v>
      </c>
      <c r="AN178" s="161">
        <v>59822</v>
      </c>
      <c r="AO178" s="161">
        <f t="shared" si="59"/>
        <v>172883</v>
      </c>
      <c r="AP178" s="153">
        <v>9</v>
      </c>
      <c r="AQ178" s="166">
        <f t="shared" si="72"/>
        <v>172883</v>
      </c>
      <c r="AR178" s="177">
        <f t="shared" si="53"/>
        <v>172883</v>
      </c>
      <c r="AS178" s="177">
        <f t="shared" si="54"/>
        <v>0</v>
      </c>
      <c r="AT178" s="14"/>
      <c r="AU178" s="14"/>
      <c r="AV178" s="14"/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14"/>
      <c r="BI178" s="14"/>
      <c r="BJ178" s="14"/>
      <c r="BK178" s="14"/>
      <c r="BL178" s="14"/>
      <c r="BM178" s="14"/>
      <c r="BN178" s="14"/>
      <c r="BO178" s="14"/>
      <c r="BP178" s="14"/>
      <c r="BQ178" s="14"/>
      <c r="BR178" s="14"/>
      <c r="BS178" s="14"/>
      <c r="BT178" s="14"/>
      <c r="BU178" s="14"/>
      <c r="BV178" s="14"/>
      <c r="BW178" s="14"/>
      <c r="BX178" s="14"/>
      <c r="BY178" s="14"/>
      <c r="BZ178" s="14"/>
      <c r="CA178" s="14"/>
      <c r="CB178" s="14"/>
      <c r="CC178" s="14"/>
      <c r="CD178" s="14"/>
      <c r="CE178" s="14"/>
    </row>
    <row r="179" spans="1:83" s="91" customFormat="1">
      <c r="A179" s="228"/>
      <c r="B179" s="63">
        <v>8</v>
      </c>
      <c r="C179" s="65" t="s">
        <v>590</v>
      </c>
      <c r="D179" s="131" t="s">
        <v>604</v>
      </c>
      <c r="E179" s="65">
        <v>7773159692</v>
      </c>
      <c r="F179" s="131" t="s">
        <v>604</v>
      </c>
      <c r="G179" s="65" t="s">
        <v>603</v>
      </c>
      <c r="H179" s="65" t="s">
        <v>592</v>
      </c>
      <c r="I179" s="65"/>
      <c r="J179" s="65" t="s">
        <v>582</v>
      </c>
      <c r="K179" s="66" t="s">
        <v>39</v>
      </c>
      <c r="L179" s="65" t="s">
        <v>328</v>
      </c>
      <c r="M179" s="64" t="s">
        <v>40</v>
      </c>
      <c r="N179" s="65" t="s">
        <v>619</v>
      </c>
      <c r="O179" s="64"/>
      <c r="P179" s="67" t="s">
        <v>44</v>
      </c>
      <c r="Q179" s="67" t="s">
        <v>42</v>
      </c>
      <c r="R179" s="195">
        <v>439</v>
      </c>
      <c r="S179" s="67" t="s">
        <v>607</v>
      </c>
      <c r="T179" s="68" t="s">
        <v>608</v>
      </c>
      <c r="U179" s="140" t="s">
        <v>389</v>
      </c>
      <c r="V179" s="141">
        <v>100</v>
      </c>
      <c r="W179" s="141">
        <v>0</v>
      </c>
      <c r="X179" s="141">
        <f>SUM(V179:W179)</f>
        <v>100</v>
      </c>
      <c r="Y179" s="74"/>
      <c r="Z179" s="87"/>
      <c r="AA179" s="93">
        <v>45017</v>
      </c>
      <c r="AB179" s="71">
        <v>45291</v>
      </c>
      <c r="AC179" s="161"/>
      <c r="AD179" s="161"/>
      <c r="AE179" s="161"/>
      <c r="AF179" s="161">
        <v>21715</v>
      </c>
      <c r="AG179" s="161">
        <v>10292</v>
      </c>
      <c r="AH179" s="161">
        <v>3424</v>
      </c>
      <c r="AI179" s="161">
        <v>3732</v>
      </c>
      <c r="AJ179" s="161">
        <v>4183</v>
      </c>
      <c r="AK179" s="161">
        <v>12908</v>
      </c>
      <c r="AL179" s="161">
        <v>43242</v>
      </c>
      <c r="AM179" s="161">
        <v>63101</v>
      </c>
      <c r="AN179" s="161">
        <v>94896</v>
      </c>
      <c r="AO179" s="161">
        <f t="shared" si="59"/>
        <v>257493</v>
      </c>
      <c r="AP179" s="153">
        <v>9</v>
      </c>
      <c r="AQ179" s="166">
        <f t="shared" si="72"/>
        <v>257493</v>
      </c>
      <c r="AR179" s="177">
        <f t="shared" si="53"/>
        <v>257493</v>
      </c>
      <c r="AS179" s="177">
        <f t="shared" si="54"/>
        <v>0</v>
      </c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</row>
    <row r="180" spans="1:83" s="91" customFormat="1">
      <c r="A180" s="228"/>
      <c r="B180" s="63">
        <v>9</v>
      </c>
      <c r="C180" s="65" t="s">
        <v>590</v>
      </c>
      <c r="D180" s="131" t="s">
        <v>604</v>
      </c>
      <c r="E180" s="65">
        <v>7773159692</v>
      </c>
      <c r="F180" s="131" t="s">
        <v>604</v>
      </c>
      <c r="G180" s="65" t="s">
        <v>603</v>
      </c>
      <c r="H180" s="65" t="s">
        <v>592</v>
      </c>
      <c r="I180" s="65"/>
      <c r="J180" s="65" t="s">
        <v>582</v>
      </c>
      <c r="K180" s="66" t="s">
        <v>39</v>
      </c>
      <c r="L180" s="65" t="s">
        <v>328</v>
      </c>
      <c r="M180" s="64" t="s">
        <v>40</v>
      </c>
      <c r="N180" s="65" t="s">
        <v>619</v>
      </c>
      <c r="O180" s="64"/>
      <c r="P180" s="67" t="s">
        <v>54</v>
      </c>
      <c r="Q180" s="69" t="s">
        <v>12</v>
      </c>
      <c r="R180" s="195"/>
      <c r="S180" s="67" t="s">
        <v>609</v>
      </c>
      <c r="T180" s="68" t="s">
        <v>610</v>
      </c>
      <c r="U180" s="140" t="s">
        <v>389</v>
      </c>
      <c r="V180" s="141">
        <v>100</v>
      </c>
      <c r="W180" s="141">
        <v>0</v>
      </c>
      <c r="X180" s="141">
        <f>SUM(V180:W180)</f>
        <v>100</v>
      </c>
      <c r="Y180" s="74"/>
      <c r="Z180" s="87"/>
      <c r="AA180" s="93">
        <v>45017</v>
      </c>
      <c r="AB180" s="71">
        <v>45291</v>
      </c>
      <c r="AC180" s="161"/>
      <c r="AD180" s="161"/>
      <c r="AE180" s="161"/>
      <c r="AF180" s="161">
        <v>684</v>
      </c>
      <c r="AG180" s="161">
        <v>684</v>
      </c>
      <c r="AH180" s="161">
        <v>684</v>
      </c>
      <c r="AI180" s="161">
        <v>684</v>
      </c>
      <c r="AJ180" s="161">
        <v>684</v>
      </c>
      <c r="AK180" s="161">
        <v>684</v>
      </c>
      <c r="AL180" s="161">
        <v>632</v>
      </c>
      <c r="AM180" s="161">
        <v>632</v>
      </c>
      <c r="AN180" s="161">
        <v>632</v>
      </c>
      <c r="AO180" s="161">
        <f t="shared" si="59"/>
        <v>6000</v>
      </c>
      <c r="AP180" s="153">
        <v>9</v>
      </c>
      <c r="AQ180" s="166">
        <f t="shared" si="72"/>
        <v>6000</v>
      </c>
      <c r="AR180" s="177">
        <f t="shared" si="53"/>
        <v>6000</v>
      </c>
      <c r="AS180" s="177">
        <f t="shared" si="54"/>
        <v>0</v>
      </c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</row>
    <row r="181" spans="1:83" s="91" customFormat="1">
      <c r="A181" s="228"/>
      <c r="B181" s="63">
        <v>10</v>
      </c>
      <c r="C181" s="65" t="s">
        <v>590</v>
      </c>
      <c r="D181" s="131" t="s">
        <v>614</v>
      </c>
      <c r="E181" s="65">
        <v>7773159692</v>
      </c>
      <c r="F181" s="131" t="s">
        <v>614</v>
      </c>
      <c r="G181" s="65" t="s">
        <v>327</v>
      </c>
      <c r="H181" s="65" t="s">
        <v>611</v>
      </c>
      <c r="I181" s="65"/>
      <c r="J181" s="65" t="s">
        <v>582</v>
      </c>
      <c r="K181" s="66" t="s">
        <v>39</v>
      </c>
      <c r="L181" s="65" t="s">
        <v>328</v>
      </c>
      <c r="M181" s="64" t="s">
        <v>40</v>
      </c>
      <c r="N181" s="65" t="s">
        <v>619</v>
      </c>
      <c r="O181" s="64"/>
      <c r="P181" s="67" t="s">
        <v>44</v>
      </c>
      <c r="Q181" s="67" t="s">
        <v>42</v>
      </c>
      <c r="R181" s="195">
        <v>439</v>
      </c>
      <c r="S181" s="67" t="s">
        <v>613</v>
      </c>
      <c r="T181" s="68" t="s">
        <v>612</v>
      </c>
      <c r="U181" s="140" t="s">
        <v>389</v>
      </c>
      <c r="V181" s="141">
        <v>100</v>
      </c>
      <c r="W181" s="141">
        <v>0</v>
      </c>
      <c r="X181" s="141">
        <f>SUM(V181:W181)</f>
        <v>100</v>
      </c>
      <c r="Y181" s="74"/>
      <c r="Z181" s="87"/>
      <c r="AA181" s="93">
        <v>45017</v>
      </c>
      <c r="AB181" s="71">
        <v>45291</v>
      </c>
      <c r="AC181" s="161"/>
      <c r="AD181" s="161"/>
      <c r="AE181" s="161"/>
      <c r="AF181" s="161">
        <v>71925</v>
      </c>
      <c r="AG181" s="161">
        <v>40833</v>
      </c>
      <c r="AH181" s="161">
        <v>5928</v>
      </c>
      <c r="AI181" s="161">
        <v>15</v>
      </c>
      <c r="AJ181" s="161">
        <v>15</v>
      </c>
      <c r="AK181" s="161">
        <v>14725</v>
      </c>
      <c r="AL181" s="161">
        <v>65705</v>
      </c>
      <c r="AM181" s="161">
        <v>98325</v>
      </c>
      <c r="AN181" s="161">
        <v>133830</v>
      </c>
      <c r="AO181" s="161">
        <f t="shared" si="59"/>
        <v>431301</v>
      </c>
      <c r="AP181" s="153">
        <v>9</v>
      </c>
      <c r="AQ181" s="166">
        <f t="shared" si="72"/>
        <v>431301</v>
      </c>
      <c r="AR181" s="177">
        <f t="shared" si="53"/>
        <v>431301</v>
      </c>
      <c r="AS181" s="177">
        <f t="shared" si="54"/>
        <v>0</v>
      </c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</row>
    <row r="182" spans="1:83">
      <c r="A182" s="235" t="s">
        <v>1121</v>
      </c>
      <c r="B182" s="25">
        <v>1</v>
      </c>
      <c r="C182" s="118" t="s">
        <v>649</v>
      </c>
      <c r="D182" s="134" t="s">
        <v>649</v>
      </c>
      <c r="E182" s="118">
        <v>7773157115</v>
      </c>
      <c r="F182" s="118" t="s">
        <v>649</v>
      </c>
      <c r="G182" s="118" t="s">
        <v>652</v>
      </c>
      <c r="H182" s="118" t="s">
        <v>653</v>
      </c>
      <c r="I182" s="118" t="s">
        <v>651</v>
      </c>
      <c r="J182" s="118" t="s">
        <v>650</v>
      </c>
      <c r="K182" s="119" t="s">
        <v>39</v>
      </c>
      <c r="L182" s="118" t="s">
        <v>328</v>
      </c>
      <c r="M182" s="115" t="s">
        <v>188</v>
      </c>
      <c r="N182" s="118" t="s">
        <v>678</v>
      </c>
      <c r="O182" s="118"/>
      <c r="P182" s="120" t="s">
        <v>41</v>
      </c>
      <c r="Q182" s="120" t="s">
        <v>12</v>
      </c>
      <c r="R182" s="200"/>
      <c r="S182" s="120" t="s">
        <v>654</v>
      </c>
      <c r="T182" s="122" t="s">
        <v>655</v>
      </c>
      <c r="U182" s="146" t="s">
        <v>389</v>
      </c>
      <c r="V182" s="146">
        <v>100</v>
      </c>
      <c r="W182" s="147">
        <v>0</v>
      </c>
      <c r="X182" s="144">
        <f t="shared" ref="X182:X184" si="73">SUM(V182:W182)</f>
        <v>100</v>
      </c>
      <c r="Y182" s="126" t="s">
        <v>1023</v>
      </c>
      <c r="Z182" s="115"/>
      <c r="AA182" s="121">
        <v>44927</v>
      </c>
      <c r="AB182" s="121">
        <v>45291</v>
      </c>
      <c r="AC182" s="125"/>
      <c r="AD182" s="125">
        <v>20703</v>
      </c>
      <c r="AE182" s="125"/>
      <c r="AF182" s="125">
        <v>15332</v>
      </c>
      <c r="AG182" s="125"/>
      <c r="AH182" s="125">
        <v>5733</v>
      </c>
      <c r="AI182" s="125"/>
      <c r="AJ182" s="125">
        <v>13</v>
      </c>
      <c r="AK182" s="125"/>
      <c r="AL182" s="125">
        <v>238</v>
      </c>
      <c r="AM182" s="125"/>
      <c r="AN182" s="125">
        <v>13005</v>
      </c>
      <c r="AO182" s="155">
        <f t="shared" ref="AO182:AO201" si="74">SUM(AC182:AN182)</f>
        <v>55024</v>
      </c>
      <c r="AP182" s="125">
        <v>12</v>
      </c>
      <c r="AQ182" s="165">
        <f t="shared" si="72"/>
        <v>55024</v>
      </c>
      <c r="AR182" s="178">
        <f t="shared" si="53"/>
        <v>55024</v>
      </c>
      <c r="AS182" s="178">
        <f t="shared" si="54"/>
        <v>0</v>
      </c>
    </row>
    <row r="183" spans="1:83">
      <c r="A183" s="235"/>
      <c r="B183" s="25">
        <v>2</v>
      </c>
      <c r="C183" s="118" t="s">
        <v>649</v>
      </c>
      <c r="D183" s="134" t="s">
        <v>649</v>
      </c>
      <c r="E183" s="118">
        <v>7773157115</v>
      </c>
      <c r="F183" s="118" t="s">
        <v>649</v>
      </c>
      <c r="G183" s="118" t="s">
        <v>652</v>
      </c>
      <c r="H183" s="118" t="s">
        <v>656</v>
      </c>
      <c r="I183" s="118" t="s">
        <v>657</v>
      </c>
      <c r="J183" s="118" t="s">
        <v>658</v>
      </c>
      <c r="K183" s="119" t="s">
        <v>39</v>
      </c>
      <c r="L183" s="118" t="s">
        <v>328</v>
      </c>
      <c r="M183" s="115" t="s">
        <v>188</v>
      </c>
      <c r="N183" s="118" t="s">
        <v>679</v>
      </c>
      <c r="O183" s="118"/>
      <c r="P183" s="120" t="s">
        <v>41</v>
      </c>
      <c r="Q183" s="120" t="s">
        <v>12</v>
      </c>
      <c r="R183" s="200"/>
      <c r="S183" s="118" t="s">
        <v>660</v>
      </c>
      <c r="T183" s="122" t="s">
        <v>659</v>
      </c>
      <c r="U183" s="146" t="s">
        <v>389</v>
      </c>
      <c r="V183" s="146">
        <v>100</v>
      </c>
      <c r="W183" s="147">
        <v>0</v>
      </c>
      <c r="X183" s="144">
        <f t="shared" si="73"/>
        <v>100</v>
      </c>
      <c r="Y183" s="126"/>
      <c r="Z183" s="115"/>
      <c r="AA183" s="121">
        <v>44927</v>
      </c>
      <c r="AB183" s="121">
        <v>45291</v>
      </c>
      <c r="AC183" s="125"/>
      <c r="AD183" s="125">
        <v>9026</v>
      </c>
      <c r="AE183" s="125"/>
      <c r="AF183" s="125">
        <v>7448</v>
      </c>
      <c r="AG183" s="125"/>
      <c r="AH183" s="125">
        <v>3731</v>
      </c>
      <c r="AI183" s="125"/>
      <c r="AJ183" s="125">
        <v>91</v>
      </c>
      <c r="AK183" s="125"/>
      <c r="AL183" s="125">
        <v>308</v>
      </c>
      <c r="AM183" s="125"/>
      <c r="AN183" s="125">
        <v>4823</v>
      </c>
      <c r="AO183" s="155">
        <f t="shared" si="74"/>
        <v>25427</v>
      </c>
      <c r="AP183" s="125">
        <v>12</v>
      </c>
      <c r="AQ183" s="165">
        <f t="shared" si="72"/>
        <v>25427</v>
      </c>
      <c r="AR183" s="178">
        <f t="shared" si="53"/>
        <v>25427</v>
      </c>
      <c r="AS183" s="178">
        <f t="shared" si="54"/>
        <v>0</v>
      </c>
    </row>
    <row r="184" spans="1:83">
      <c r="A184" s="235"/>
      <c r="B184" s="25">
        <v>3</v>
      </c>
      <c r="C184" s="118" t="s">
        <v>649</v>
      </c>
      <c r="D184" s="134" t="s">
        <v>649</v>
      </c>
      <c r="E184" s="118">
        <v>7773157115</v>
      </c>
      <c r="F184" s="118" t="s">
        <v>649</v>
      </c>
      <c r="G184" s="118" t="s">
        <v>984</v>
      </c>
      <c r="H184" s="118" t="s">
        <v>661</v>
      </c>
      <c r="I184" s="118" t="s">
        <v>657</v>
      </c>
      <c r="J184" s="118" t="s">
        <v>658</v>
      </c>
      <c r="K184" s="119" t="s">
        <v>39</v>
      </c>
      <c r="L184" s="118" t="s">
        <v>328</v>
      </c>
      <c r="M184" s="115" t="s">
        <v>188</v>
      </c>
      <c r="N184" s="118" t="s">
        <v>680</v>
      </c>
      <c r="O184" s="118"/>
      <c r="P184" s="120" t="s">
        <v>41</v>
      </c>
      <c r="Q184" s="120" t="s">
        <v>12</v>
      </c>
      <c r="R184" s="200"/>
      <c r="S184" s="118" t="s">
        <v>662</v>
      </c>
      <c r="T184" s="122" t="s">
        <v>663</v>
      </c>
      <c r="U184" s="146" t="s">
        <v>389</v>
      </c>
      <c r="V184" s="146">
        <v>100</v>
      </c>
      <c r="W184" s="147">
        <v>0</v>
      </c>
      <c r="X184" s="144">
        <f t="shared" si="73"/>
        <v>100</v>
      </c>
      <c r="Y184" s="126"/>
      <c r="Z184" s="115"/>
      <c r="AA184" s="121">
        <v>44927</v>
      </c>
      <c r="AB184" s="121">
        <v>45291</v>
      </c>
      <c r="AC184" s="125"/>
      <c r="AD184" s="125">
        <v>19374</v>
      </c>
      <c r="AE184" s="125"/>
      <c r="AF184" s="125">
        <v>14285</v>
      </c>
      <c r="AG184" s="125"/>
      <c r="AH184" s="125">
        <v>8457</v>
      </c>
      <c r="AI184" s="125"/>
      <c r="AJ184" s="125">
        <v>245</v>
      </c>
      <c r="AK184" s="125"/>
      <c r="AL184" s="125">
        <v>731</v>
      </c>
      <c r="AM184" s="125"/>
      <c r="AN184" s="125">
        <v>9438</v>
      </c>
      <c r="AO184" s="155">
        <f t="shared" si="74"/>
        <v>52530</v>
      </c>
      <c r="AP184" s="125">
        <v>12</v>
      </c>
      <c r="AQ184" s="165">
        <f t="shared" si="72"/>
        <v>52530</v>
      </c>
      <c r="AR184" s="178">
        <f t="shared" si="53"/>
        <v>52530</v>
      </c>
      <c r="AS184" s="178">
        <f t="shared" si="54"/>
        <v>0</v>
      </c>
    </row>
    <row r="185" spans="1:83">
      <c r="A185" s="235"/>
      <c r="B185" s="25">
        <v>4</v>
      </c>
      <c r="C185" s="118" t="s">
        <v>649</v>
      </c>
      <c r="D185" s="134" t="s">
        <v>649</v>
      </c>
      <c r="E185" s="118">
        <v>7773157115</v>
      </c>
      <c r="F185" s="118" t="s">
        <v>649</v>
      </c>
      <c r="G185" s="118" t="s">
        <v>984</v>
      </c>
      <c r="H185" s="118" t="s">
        <v>664</v>
      </c>
      <c r="I185" s="118" t="s">
        <v>668</v>
      </c>
      <c r="J185" s="118" t="s">
        <v>665</v>
      </c>
      <c r="K185" s="119" t="s">
        <v>39</v>
      </c>
      <c r="L185" s="118" t="s">
        <v>328</v>
      </c>
      <c r="M185" s="115" t="s">
        <v>188</v>
      </c>
      <c r="N185" s="118" t="s">
        <v>681</v>
      </c>
      <c r="O185" s="118"/>
      <c r="P185" s="120" t="s">
        <v>41</v>
      </c>
      <c r="Q185" s="120" t="s">
        <v>12</v>
      </c>
      <c r="R185" s="200"/>
      <c r="S185" s="118" t="s">
        <v>666</v>
      </c>
      <c r="T185" s="122" t="s">
        <v>667</v>
      </c>
      <c r="U185" s="145" t="s">
        <v>389</v>
      </c>
      <c r="V185" s="146">
        <v>100</v>
      </c>
      <c r="W185" s="146">
        <v>0</v>
      </c>
      <c r="X185" s="144">
        <f t="shared" ref="X185" si="75">SUM(V185:W185)</f>
        <v>100</v>
      </c>
      <c r="Y185" s="126"/>
      <c r="Z185" s="115"/>
      <c r="AA185" s="121">
        <v>44927</v>
      </c>
      <c r="AB185" s="121">
        <v>45291</v>
      </c>
      <c r="AC185" s="125"/>
      <c r="AD185" s="125">
        <v>6879</v>
      </c>
      <c r="AE185" s="125"/>
      <c r="AF185" s="125">
        <v>9921</v>
      </c>
      <c r="AG185" s="125"/>
      <c r="AH185" s="125">
        <v>4041</v>
      </c>
      <c r="AI185" s="125"/>
      <c r="AJ185" s="125">
        <v>276</v>
      </c>
      <c r="AK185" s="125"/>
      <c r="AL185" s="125">
        <v>15</v>
      </c>
      <c r="AM185" s="125"/>
      <c r="AN185" s="125">
        <v>4840</v>
      </c>
      <c r="AO185" s="155">
        <f t="shared" si="74"/>
        <v>25972</v>
      </c>
      <c r="AP185" s="125">
        <v>12</v>
      </c>
      <c r="AQ185" s="165">
        <f t="shared" si="72"/>
        <v>25972</v>
      </c>
      <c r="AR185" s="178">
        <f t="shared" si="53"/>
        <v>25972</v>
      </c>
      <c r="AS185" s="178">
        <f t="shared" si="54"/>
        <v>0</v>
      </c>
    </row>
    <row r="186" spans="1:83">
      <c r="A186" s="235"/>
      <c r="B186" s="25">
        <v>5</v>
      </c>
      <c r="C186" s="118" t="s">
        <v>649</v>
      </c>
      <c r="D186" s="134" t="s">
        <v>649</v>
      </c>
      <c r="E186" s="118">
        <v>7773157115</v>
      </c>
      <c r="F186" s="118" t="s">
        <v>649</v>
      </c>
      <c r="G186" s="118" t="s">
        <v>144</v>
      </c>
      <c r="H186" s="118" t="s">
        <v>670</v>
      </c>
      <c r="I186" s="118" t="s">
        <v>651</v>
      </c>
      <c r="J186" s="118" t="s">
        <v>669</v>
      </c>
      <c r="K186" s="119" t="s">
        <v>39</v>
      </c>
      <c r="L186" s="118" t="s">
        <v>328</v>
      </c>
      <c r="M186" s="115" t="s">
        <v>188</v>
      </c>
      <c r="N186" s="118" t="s">
        <v>682</v>
      </c>
      <c r="O186" s="118"/>
      <c r="P186" s="120" t="s">
        <v>54</v>
      </c>
      <c r="Q186" s="120" t="s">
        <v>12</v>
      </c>
      <c r="R186" s="200"/>
      <c r="S186" s="118"/>
      <c r="T186" s="122" t="s">
        <v>671</v>
      </c>
      <c r="U186" s="145" t="s">
        <v>389</v>
      </c>
      <c r="V186" s="146">
        <v>100</v>
      </c>
      <c r="W186" s="146">
        <v>0</v>
      </c>
      <c r="X186" s="144">
        <f t="shared" ref="X186:X189" si="76">SUM(V186:W186)</f>
        <v>100</v>
      </c>
      <c r="Y186" s="126"/>
      <c r="Z186" s="115"/>
      <c r="AA186" s="121">
        <v>44927</v>
      </c>
      <c r="AB186" s="121">
        <v>45291</v>
      </c>
      <c r="AC186" s="125"/>
      <c r="AD186" s="125">
        <v>1850</v>
      </c>
      <c r="AE186" s="125"/>
      <c r="AF186" s="125">
        <v>1850</v>
      </c>
      <c r="AG186" s="125"/>
      <c r="AH186" s="125">
        <v>1850</v>
      </c>
      <c r="AI186" s="125"/>
      <c r="AJ186" s="125">
        <v>1850</v>
      </c>
      <c r="AK186" s="125"/>
      <c r="AL186" s="125">
        <v>1850</v>
      </c>
      <c r="AM186" s="125"/>
      <c r="AN186" s="125">
        <v>1850</v>
      </c>
      <c r="AO186" s="155">
        <f t="shared" si="74"/>
        <v>11100</v>
      </c>
      <c r="AP186" s="125">
        <v>12</v>
      </c>
      <c r="AQ186" s="165">
        <f t="shared" si="72"/>
        <v>11100</v>
      </c>
      <c r="AR186" s="178">
        <f t="shared" si="53"/>
        <v>11100</v>
      </c>
      <c r="AS186" s="178">
        <f t="shared" si="54"/>
        <v>0</v>
      </c>
    </row>
    <row r="187" spans="1:83">
      <c r="A187" s="235"/>
      <c r="B187" s="25">
        <v>6</v>
      </c>
      <c r="C187" s="118" t="s">
        <v>649</v>
      </c>
      <c r="D187" s="134" t="s">
        <v>649</v>
      </c>
      <c r="E187" s="118">
        <v>7773157115</v>
      </c>
      <c r="F187" s="118" t="s">
        <v>649</v>
      </c>
      <c r="G187" s="118" t="s">
        <v>985</v>
      </c>
      <c r="H187" s="118" t="s">
        <v>672</v>
      </c>
      <c r="I187" s="118" t="s">
        <v>668</v>
      </c>
      <c r="J187" s="118" t="s">
        <v>673</v>
      </c>
      <c r="K187" s="119" t="s">
        <v>39</v>
      </c>
      <c r="L187" s="118" t="s">
        <v>328</v>
      </c>
      <c r="M187" s="115" t="s">
        <v>188</v>
      </c>
      <c r="N187" s="118" t="s">
        <v>683</v>
      </c>
      <c r="O187" s="118"/>
      <c r="P187" s="120" t="s">
        <v>41</v>
      </c>
      <c r="Q187" s="118" t="s">
        <v>12</v>
      </c>
      <c r="R187" s="200"/>
      <c r="S187" s="118" t="s">
        <v>674</v>
      </c>
      <c r="T187" s="122" t="s">
        <v>675</v>
      </c>
      <c r="U187" s="145" t="s">
        <v>389</v>
      </c>
      <c r="V187" s="146">
        <v>100</v>
      </c>
      <c r="W187" s="146">
        <v>0</v>
      </c>
      <c r="X187" s="144">
        <f t="shared" si="76"/>
        <v>100</v>
      </c>
      <c r="Y187" s="126"/>
      <c r="Z187" s="115"/>
      <c r="AA187" s="121">
        <v>44927</v>
      </c>
      <c r="AB187" s="121">
        <v>45291</v>
      </c>
      <c r="AC187" s="125">
        <v>11951</v>
      </c>
      <c r="AD187" s="125"/>
      <c r="AE187" s="125">
        <v>8135</v>
      </c>
      <c r="AF187" s="125"/>
      <c r="AG187" s="125">
        <v>21312</v>
      </c>
      <c r="AH187" s="125"/>
      <c r="AI187" s="125">
        <v>224</v>
      </c>
      <c r="AJ187" s="125"/>
      <c r="AK187" s="125">
        <v>53</v>
      </c>
      <c r="AL187" s="125"/>
      <c r="AM187" s="125">
        <v>6935</v>
      </c>
      <c r="AN187" s="125"/>
      <c r="AO187" s="155">
        <f t="shared" si="74"/>
        <v>48610</v>
      </c>
      <c r="AP187" s="125">
        <v>12</v>
      </c>
      <c r="AQ187" s="165">
        <f t="shared" si="72"/>
        <v>48610</v>
      </c>
      <c r="AR187" s="178">
        <f t="shared" si="53"/>
        <v>48610</v>
      </c>
      <c r="AS187" s="178">
        <f t="shared" si="54"/>
        <v>0</v>
      </c>
    </row>
    <row r="188" spans="1:83">
      <c r="A188" s="235"/>
      <c r="B188" s="25">
        <v>7</v>
      </c>
      <c r="C188" s="118" t="s">
        <v>649</v>
      </c>
      <c r="D188" s="134" t="s">
        <v>649</v>
      </c>
      <c r="E188" s="118">
        <v>7773157115</v>
      </c>
      <c r="F188" s="118" t="s">
        <v>649</v>
      </c>
      <c r="G188" s="118" t="s">
        <v>144</v>
      </c>
      <c r="H188" s="118" t="s">
        <v>676</v>
      </c>
      <c r="I188" s="118" t="s">
        <v>668</v>
      </c>
      <c r="J188" s="118" t="s">
        <v>677</v>
      </c>
      <c r="K188" s="119" t="s">
        <v>39</v>
      </c>
      <c r="L188" s="118" t="s">
        <v>328</v>
      </c>
      <c r="M188" s="115" t="s">
        <v>188</v>
      </c>
      <c r="N188" s="118" t="s">
        <v>684</v>
      </c>
      <c r="O188" s="118"/>
      <c r="P188" s="120" t="s">
        <v>41</v>
      </c>
      <c r="Q188" s="118" t="s">
        <v>12</v>
      </c>
      <c r="R188" s="200"/>
      <c r="S188" s="118" t="s">
        <v>685</v>
      </c>
      <c r="T188" s="122" t="s">
        <v>686</v>
      </c>
      <c r="U188" s="145" t="s">
        <v>389</v>
      </c>
      <c r="V188" s="146">
        <v>100</v>
      </c>
      <c r="W188" s="146">
        <v>0</v>
      </c>
      <c r="X188" s="144">
        <f t="shared" si="76"/>
        <v>100</v>
      </c>
      <c r="Y188" s="126"/>
      <c r="Z188" s="115"/>
      <c r="AA188" s="121">
        <v>44927</v>
      </c>
      <c r="AB188" s="121">
        <v>45291</v>
      </c>
      <c r="AC188" s="125">
        <v>7853</v>
      </c>
      <c r="AD188" s="125"/>
      <c r="AE188" s="125">
        <v>10003</v>
      </c>
      <c r="AF188" s="125"/>
      <c r="AG188" s="125">
        <v>593</v>
      </c>
      <c r="AH188" s="125"/>
      <c r="AI188" s="125">
        <v>916</v>
      </c>
      <c r="AJ188" s="125"/>
      <c r="AK188" s="125">
        <v>1515</v>
      </c>
      <c r="AL188" s="125"/>
      <c r="AM188" s="125">
        <v>5007</v>
      </c>
      <c r="AN188" s="125"/>
      <c r="AO188" s="155">
        <f t="shared" si="74"/>
        <v>25887</v>
      </c>
      <c r="AP188" s="125">
        <v>12</v>
      </c>
      <c r="AQ188" s="165">
        <f t="shared" si="72"/>
        <v>25887</v>
      </c>
      <c r="AR188" s="178">
        <f t="shared" si="53"/>
        <v>25887</v>
      </c>
      <c r="AS188" s="178">
        <f t="shared" si="54"/>
        <v>0</v>
      </c>
    </row>
    <row r="189" spans="1:83">
      <c r="A189" s="235"/>
      <c r="B189" s="25">
        <v>8</v>
      </c>
      <c r="C189" s="118" t="s">
        <v>649</v>
      </c>
      <c r="D189" s="134" t="s">
        <v>649</v>
      </c>
      <c r="E189" s="118">
        <v>7773157115</v>
      </c>
      <c r="F189" s="118" t="s">
        <v>649</v>
      </c>
      <c r="G189" s="118" t="s">
        <v>986</v>
      </c>
      <c r="H189" s="118" t="s">
        <v>687</v>
      </c>
      <c r="I189" s="118" t="s">
        <v>657</v>
      </c>
      <c r="J189" s="118" t="s">
        <v>658</v>
      </c>
      <c r="K189" s="119" t="s">
        <v>39</v>
      </c>
      <c r="L189" s="118" t="s">
        <v>328</v>
      </c>
      <c r="M189" s="115" t="s">
        <v>188</v>
      </c>
      <c r="N189" s="118" t="s">
        <v>688</v>
      </c>
      <c r="O189" s="118"/>
      <c r="P189" s="120" t="s">
        <v>41</v>
      </c>
      <c r="Q189" s="118" t="s">
        <v>12</v>
      </c>
      <c r="R189" s="200"/>
      <c r="S189" s="120" t="s">
        <v>689</v>
      </c>
      <c r="T189" s="122" t="s">
        <v>690</v>
      </c>
      <c r="U189" s="145" t="s">
        <v>389</v>
      </c>
      <c r="V189" s="146">
        <v>100</v>
      </c>
      <c r="W189" s="146">
        <v>0</v>
      </c>
      <c r="X189" s="144">
        <f t="shared" si="76"/>
        <v>100</v>
      </c>
      <c r="Y189" s="126"/>
      <c r="Z189" s="115"/>
      <c r="AA189" s="121">
        <v>44927</v>
      </c>
      <c r="AB189" s="121">
        <v>45291</v>
      </c>
      <c r="AC189" s="125"/>
      <c r="AD189" s="125">
        <v>8803</v>
      </c>
      <c r="AE189" s="125"/>
      <c r="AF189" s="125">
        <v>8205</v>
      </c>
      <c r="AG189" s="125"/>
      <c r="AH189" s="125">
        <v>3668</v>
      </c>
      <c r="AI189" s="125"/>
      <c r="AJ189" s="125">
        <v>0</v>
      </c>
      <c r="AK189" s="125"/>
      <c r="AL189" s="125">
        <v>0</v>
      </c>
      <c r="AM189" s="125"/>
      <c r="AN189" s="125"/>
      <c r="AO189" s="155">
        <f t="shared" si="74"/>
        <v>20676</v>
      </c>
      <c r="AP189" s="125">
        <v>12</v>
      </c>
      <c r="AQ189" s="165">
        <f t="shared" si="72"/>
        <v>20676</v>
      </c>
      <c r="AR189" s="178">
        <f t="shared" si="53"/>
        <v>20676</v>
      </c>
      <c r="AS189" s="178">
        <f t="shared" si="54"/>
        <v>0</v>
      </c>
    </row>
    <row r="190" spans="1:83">
      <c r="A190" s="235"/>
      <c r="B190" s="25">
        <v>9</v>
      </c>
      <c r="C190" s="118" t="s">
        <v>649</v>
      </c>
      <c r="D190" s="134" t="s">
        <v>649</v>
      </c>
      <c r="E190" s="118">
        <v>7773157115</v>
      </c>
      <c r="F190" s="118" t="s">
        <v>649</v>
      </c>
      <c r="G190" s="118" t="s">
        <v>987</v>
      </c>
      <c r="H190" s="118" t="s">
        <v>691</v>
      </c>
      <c r="I190" s="118" t="s">
        <v>651</v>
      </c>
      <c r="J190" s="118" t="s">
        <v>650</v>
      </c>
      <c r="K190" s="119" t="s">
        <v>39</v>
      </c>
      <c r="L190" s="118" t="s">
        <v>328</v>
      </c>
      <c r="M190" s="115" t="s">
        <v>188</v>
      </c>
      <c r="N190" s="118" t="s">
        <v>692</v>
      </c>
      <c r="O190" s="118"/>
      <c r="P190" s="120" t="s">
        <v>41</v>
      </c>
      <c r="Q190" s="118" t="s">
        <v>12</v>
      </c>
      <c r="R190" s="200"/>
      <c r="S190" s="120" t="s">
        <v>694</v>
      </c>
      <c r="T190" s="122" t="s">
        <v>693</v>
      </c>
      <c r="U190" s="145" t="s">
        <v>389</v>
      </c>
      <c r="V190" s="146">
        <v>100</v>
      </c>
      <c r="W190" s="146">
        <v>0</v>
      </c>
      <c r="X190" s="144">
        <f t="shared" ref="X190:X199" si="77">SUM(V190:W190)</f>
        <v>100</v>
      </c>
      <c r="Y190" s="126"/>
      <c r="Z190" s="115"/>
      <c r="AA190" s="121">
        <v>44927</v>
      </c>
      <c r="AB190" s="121">
        <v>45291</v>
      </c>
      <c r="AC190" s="125">
        <v>12812</v>
      </c>
      <c r="AD190" s="125"/>
      <c r="AE190" s="125">
        <v>7760</v>
      </c>
      <c r="AF190" s="125"/>
      <c r="AG190" s="125">
        <v>2213</v>
      </c>
      <c r="AH190" s="125"/>
      <c r="AI190" s="125">
        <v>16</v>
      </c>
      <c r="AJ190" s="125"/>
      <c r="AK190" s="125">
        <v>0</v>
      </c>
      <c r="AL190" s="125"/>
      <c r="AM190" s="125">
        <v>4480</v>
      </c>
      <c r="AN190" s="125"/>
      <c r="AO190" s="155">
        <f t="shared" si="74"/>
        <v>27281</v>
      </c>
      <c r="AP190" s="125">
        <v>12</v>
      </c>
      <c r="AQ190" s="165">
        <f t="shared" si="72"/>
        <v>27281</v>
      </c>
      <c r="AR190" s="178">
        <f t="shared" si="53"/>
        <v>27281</v>
      </c>
      <c r="AS190" s="178">
        <f t="shared" si="54"/>
        <v>0</v>
      </c>
    </row>
    <row r="191" spans="1:83">
      <c r="A191" s="235"/>
      <c r="B191" s="25">
        <v>10</v>
      </c>
      <c r="C191" s="118" t="s">
        <v>649</v>
      </c>
      <c r="D191" s="134" t="s">
        <v>649</v>
      </c>
      <c r="E191" s="118">
        <v>7773157115</v>
      </c>
      <c r="F191" s="118" t="s">
        <v>649</v>
      </c>
      <c r="G191" s="118" t="s">
        <v>988</v>
      </c>
      <c r="H191" s="118" t="s">
        <v>698</v>
      </c>
      <c r="I191" s="118" t="s">
        <v>657</v>
      </c>
      <c r="J191" s="118" t="s">
        <v>658</v>
      </c>
      <c r="K191" s="119" t="s">
        <v>39</v>
      </c>
      <c r="L191" s="118" t="s">
        <v>328</v>
      </c>
      <c r="M191" s="115" t="s">
        <v>188</v>
      </c>
      <c r="N191" s="118" t="s">
        <v>695</v>
      </c>
      <c r="O191" s="118"/>
      <c r="P191" s="120" t="s">
        <v>41</v>
      </c>
      <c r="Q191" s="118" t="s">
        <v>12</v>
      </c>
      <c r="R191" s="200"/>
      <c r="S191" s="120" t="s">
        <v>696</v>
      </c>
      <c r="T191" s="122" t="s">
        <v>697</v>
      </c>
      <c r="U191" s="145" t="s">
        <v>389</v>
      </c>
      <c r="V191" s="146">
        <v>100</v>
      </c>
      <c r="W191" s="146">
        <v>0</v>
      </c>
      <c r="X191" s="144">
        <f t="shared" si="77"/>
        <v>100</v>
      </c>
      <c r="Y191" s="126"/>
      <c r="Z191" s="115"/>
      <c r="AA191" s="121">
        <v>44927</v>
      </c>
      <c r="AB191" s="121">
        <v>45291</v>
      </c>
      <c r="AC191" s="125"/>
      <c r="AD191" s="125">
        <v>11682</v>
      </c>
      <c r="AE191" s="125"/>
      <c r="AF191" s="125">
        <v>10105</v>
      </c>
      <c r="AG191" s="125"/>
      <c r="AH191" s="125">
        <v>0</v>
      </c>
      <c r="AI191" s="125"/>
      <c r="AJ191" s="125">
        <v>0</v>
      </c>
      <c r="AK191" s="125"/>
      <c r="AL191" s="125">
        <v>0</v>
      </c>
      <c r="AM191" s="125"/>
      <c r="AN191" s="125">
        <v>12989</v>
      </c>
      <c r="AO191" s="155">
        <f t="shared" si="74"/>
        <v>34776</v>
      </c>
      <c r="AP191" s="125">
        <v>12</v>
      </c>
      <c r="AQ191" s="165">
        <f t="shared" si="72"/>
        <v>34776</v>
      </c>
      <c r="AR191" s="178">
        <f t="shared" si="53"/>
        <v>34776</v>
      </c>
      <c r="AS191" s="178">
        <f t="shared" si="54"/>
        <v>0</v>
      </c>
    </row>
    <row r="192" spans="1:83">
      <c r="A192" s="235"/>
      <c r="B192" s="25">
        <v>11</v>
      </c>
      <c r="C192" s="118" t="s">
        <v>649</v>
      </c>
      <c r="D192" s="134" t="s">
        <v>649</v>
      </c>
      <c r="E192" s="118">
        <v>7773157115</v>
      </c>
      <c r="F192" s="118" t="s">
        <v>649</v>
      </c>
      <c r="G192" s="118" t="s">
        <v>645</v>
      </c>
      <c r="H192" s="118" t="s">
        <v>702</v>
      </c>
      <c r="I192" s="118" t="s">
        <v>651</v>
      </c>
      <c r="J192" s="118" t="s">
        <v>650</v>
      </c>
      <c r="K192" s="119" t="s">
        <v>39</v>
      </c>
      <c r="L192" s="118" t="s">
        <v>328</v>
      </c>
      <c r="M192" s="115" t="s">
        <v>188</v>
      </c>
      <c r="N192" s="118" t="s">
        <v>700</v>
      </c>
      <c r="O192" s="118"/>
      <c r="P192" s="118" t="s">
        <v>41</v>
      </c>
      <c r="Q192" s="118" t="s">
        <v>42</v>
      </c>
      <c r="R192" s="200"/>
      <c r="S192" s="118" t="s">
        <v>707</v>
      </c>
      <c r="T192" s="122" t="s">
        <v>701</v>
      </c>
      <c r="U192" s="145" t="s">
        <v>389</v>
      </c>
      <c r="V192" s="146">
        <v>100</v>
      </c>
      <c r="W192" s="146">
        <v>0</v>
      </c>
      <c r="X192" s="144">
        <f t="shared" si="77"/>
        <v>100</v>
      </c>
      <c r="Y192" s="126"/>
      <c r="Z192" s="115"/>
      <c r="AA192" s="121">
        <v>44927</v>
      </c>
      <c r="AB192" s="121">
        <v>45291</v>
      </c>
      <c r="AC192" s="125"/>
      <c r="AD192" s="125">
        <v>5698</v>
      </c>
      <c r="AE192" s="125"/>
      <c r="AF192" s="125">
        <v>8970</v>
      </c>
      <c r="AG192" s="125"/>
      <c r="AH192" s="125">
        <v>4230</v>
      </c>
      <c r="AI192" s="125"/>
      <c r="AJ192" s="125">
        <v>223</v>
      </c>
      <c r="AK192" s="237">
        <v>4568</v>
      </c>
      <c r="AL192" s="238"/>
      <c r="AM192" s="239"/>
      <c r="AN192" s="125">
        <v>8596</v>
      </c>
      <c r="AO192" s="155">
        <f t="shared" si="74"/>
        <v>32285</v>
      </c>
      <c r="AP192" s="160">
        <v>12</v>
      </c>
      <c r="AQ192" s="165">
        <f t="shared" si="72"/>
        <v>32285</v>
      </c>
      <c r="AR192" s="178">
        <f t="shared" si="53"/>
        <v>32285</v>
      </c>
      <c r="AS192" s="178">
        <f t="shared" si="54"/>
        <v>0</v>
      </c>
    </row>
    <row r="193" spans="1:89" s="55" customFormat="1">
      <c r="A193" s="235"/>
      <c r="B193" s="25">
        <v>12</v>
      </c>
      <c r="C193" s="115" t="s">
        <v>710</v>
      </c>
      <c r="D193" s="135" t="s">
        <v>710</v>
      </c>
      <c r="E193" s="115">
        <v>7772655868</v>
      </c>
      <c r="F193" s="115" t="s">
        <v>710</v>
      </c>
      <c r="G193" s="115" t="s">
        <v>716</v>
      </c>
      <c r="H193" s="115" t="s">
        <v>602</v>
      </c>
      <c r="I193" s="115" t="s">
        <v>657</v>
      </c>
      <c r="J193" s="115" t="s">
        <v>658</v>
      </c>
      <c r="K193" s="123" t="s">
        <v>39</v>
      </c>
      <c r="L193" s="115" t="s">
        <v>328</v>
      </c>
      <c r="M193" s="115" t="s">
        <v>188</v>
      </c>
      <c r="N193" s="115" t="s">
        <v>709</v>
      </c>
      <c r="O193" s="151">
        <v>44926</v>
      </c>
      <c r="P193" s="115" t="s">
        <v>44</v>
      </c>
      <c r="Q193" s="115" t="s">
        <v>12</v>
      </c>
      <c r="R193" s="201">
        <v>121</v>
      </c>
      <c r="S193" s="115"/>
      <c r="T193" s="117" t="s">
        <v>712</v>
      </c>
      <c r="U193" s="145" t="s">
        <v>389</v>
      </c>
      <c r="V193" s="146">
        <v>100</v>
      </c>
      <c r="W193" s="146">
        <v>0</v>
      </c>
      <c r="X193" s="144">
        <f t="shared" si="77"/>
        <v>100</v>
      </c>
      <c r="Y193" s="126" t="s">
        <v>1027</v>
      </c>
      <c r="Z193" s="115"/>
      <c r="AA193" s="124">
        <v>44927</v>
      </c>
      <c r="AB193" s="121">
        <v>45291</v>
      </c>
      <c r="AC193" s="125">
        <v>38807</v>
      </c>
      <c r="AD193" s="125">
        <v>29412</v>
      </c>
      <c r="AE193" s="125">
        <v>23500</v>
      </c>
      <c r="AF193" s="125">
        <v>18814</v>
      </c>
      <c r="AG193" s="125">
        <v>6500</v>
      </c>
      <c r="AH193" s="125">
        <v>1289</v>
      </c>
      <c r="AI193" s="125">
        <v>1289</v>
      </c>
      <c r="AJ193" s="125">
        <v>1973</v>
      </c>
      <c r="AK193" s="125">
        <v>4794</v>
      </c>
      <c r="AL193" s="125">
        <v>15190</v>
      </c>
      <c r="AM193" s="125">
        <v>25492</v>
      </c>
      <c r="AN193" s="125">
        <v>31315</v>
      </c>
      <c r="AO193" s="155">
        <f t="shared" si="74"/>
        <v>198375</v>
      </c>
      <c r="AP193" s="160">
        <v>12</v>
      </c>
      <c r="AQ193" s="165">
        <f t="shared" si="72"/>
        <v>198375</v>
      </c>
      <c r="AR193" s="178">
        <f t="shared" si="53"/>
        <v>198375</v>
      </c>
      <c r="AS193" s="178">
        <f t="shared" si="54"/>
        <v>0</v>
      </c>
      <c r="AT193" s="56"/>
      <c r="AU193" s="13"/>
      <c r="AV193" s="13"/>
      <c r="AW193" s="13"/>
      <c r="AX193" s="13"/>
      <c r="AY193" s="13"/>
      <c r="AZ193" s="13"/>
      <c r="BA193" s="13"/>
      <c r="BB193" s="13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3"/>
      <c r="BR193" s="13"/>
      <c r="BS193" s="13"/>
      <c r="BT193" s="13"/>
      <c r="BU193" s="13"/>
      <c r="BV193" s="13"/>
      <c r="BW193" s="13"/>
      <c r="BX193" s="13"/>
      <c r="BY193" s="13"/>
      <c r="BZ193" s="13"/>
      <c r="CA193" s="13"/>
      <c r="CB193" s="13"/>
      <c r="CC193" s="13"/>
      <c r="CD193" s="13"/>
      <c r="CE193" s="13"/>
      <c r="CF193" s="186"/>
      <c r="CG193" s="186"/>
      <c r="CH193" s="186"/>
      <c r="CI193" s="186"/>
      <c r="CJ193" s="186"/>
      <c r="CK193" s="186"/>
    </row>
    <row r="194" spans="1:89" s="55" customFormat="1">
      <c r="A194" s="235"/>
      <c r="B194" s="25">
        <v>13</v>
      </c>
      <c r="C194" s="115" t="s">
        <v>710</v>
      </c>
      <c r="D194" s="135" t="s">
        <v>710</v>
      </c>
      <c r="E194" s="115">
        <v>7772655868</v>
      </c>
      <c r="F194" s="115" t="s">
        <v>710</v>
      </c>
      <c r="G194" s="115" t="s">
        <v>714</v>
      </c>
      <c r="H194" s="115" t="s">
        <v>715</v>
      </c>
      <c r="I194" s="115"/>
      <c r="J194" s="115" t="s">
        <v>650</v>
      </c>
      <c r="K194" s="123" t="s">
        <v>39</v>
      </c>
      <c r="L194" s="115" t="s">
        <v>328</v>
      </c>
      <c r="M194" s="115" t="s">
        <v>188</v>
      </c>
      <c r="N194" s="115" t="s">
        <v>711</v>
      </c>
      <c r="O194" s="151">
        <v>44926</v>
      </c>
      <c r="P194" s="115" t="s">
        <v>44</v>
      </c>
      <c r="Q194" s="115" t="s">
        <v>12</v>
      </c>
      <c r="R194" s="201">
        <v>370</v>
      </c>
      <c r="S194" s="115"/>
      <c r="T194" s="117" t="s">
        <v>713</v>
      </c>
      <c r="U194" s="145" t="s">
        <v>389</v>
      </c>
      <c r="V194" s="146">
        <v>100</v>
      </c>
      <c r="W194" s="146">
        <v>0</v>
      </c>
      <c r="X194" s="144">
        <f t="shared" si="77"/>
        <v>100</v>
      </c>
      <c r="Y194" s="148"/>
      <c r="Z194" s="115"/>
      <c r="AA194" s="124">
        <v>44927</v>
      </c>
      <c r="AB194" s="121">
        <v>45291</v>
      </c>
      <c r="AC194" s="125">
        <v>127839</v>
      </c>
      <c r="AD194" s="125">
        <v>98078</v>
      </c>
      <c r="AE194" s="125">
        <v>83869</v>
      </c>
      <c r="AF194" s="125">
        <v>64516</v>
      </c>
      <c r="AG194" s="125">
        <v>22885</v>
      </c>
      <c r="AH194" s="125">
        <v>7409</v>
      </c>
      <c r="AI194" s="125">
        <v>5988</v>
      </c>
      <c r="AJ194" s="125">
        <v>7050</v>
      </c>
      <c r="AK194" s="125">
        <v>17936</v>
      </c>
      <c r="AL194" s="125">
        <v>56439</v>
      </c>
      <c r="AM194" s="125">
        <v>83744</v>
      </c>
      <c r="AN194" s="125">
        <v>138323</v>
      </c>
      <c r="AO194" s="155">
        <f t="shared" si="74"/>
        <v>714076</v>
      </c>
      <c r="AP194" s="160">
        <v>12</v>
      </c>
      <c r="AQ194" s="165">
        <f>AC194+AD194+AE194+AF194+AG194+AH194+AI194+AJ194+AK194+AL194+AM194+AN194</f>
        <v>714076</v>
      </c>
      <c r="AR194" s="178">
        <f t="shared" si="53"/>
        <v>714076</v>
      </c>
      <c r="AS194" s="178">
        <f t="shared" si="54"/>
        <v>0</v>
      </c>
      <c r="AT194" s="56"/>
      <c r="AU194" s="13"/>
      <c r="AV194" s="13"/>
      <c r="AW194" s="13"/>
      <c r="AX194" s="13"/>
      <c r="AY194" s="13"/>
      <c r="AZ194" s="13"/>
      <c r="BA194" s="13"/>
      <c r="BB194" s="13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3"/>
      <c r="BR194" s="13"/>
      <c r="BS194" s="13"/>
      <c r="BT194" s="13"/>
      <c r="BU194" s="13"/>
      <c r="BV194" s="13"/>
      <c r="BW194" s="13"/>
      <c r="BX194" s="13"/>
      <c r="BY194" s="13"/>
      <c r="BZ194" s="13"/>
      <c r="CA194" s="13"/>
      <c r="CB194" s="13"/>
      <c r="CC194" s="13"/>
      <c r="CD194" s="13"/>
      <c r="CE194" s="13"/>
      <c r="CF194" s="186"/>
      <c r="CG194" s="186"/>
      <c r="CH194" s="186"/>
      <c r="CI194" s="186"/>
      <c r="CJ194" s="186"/>
      <c r="CK194" s="186"/>
    </row>
    <row r="195" spans="1:89" s="55" customFormat="1">
      <c r="A195" s="235"/>
      <c r="B195" s="25">
        <v>14</v>
      </c>
      <c r="C195" s="115" t="s">
        <v>710</v>
      </c>
      <c r="D195" s="135" t="s">
        <v>710</v>
      </c>
      <c r="E195" s="115">
        <v>7772655868</v>
      </c>
      <c r="F195" s="115" t="s">
        <v>710</v>
      </c>
      <c r="G195" s="115" t="s">
        <v>717</v>
      </c>
      <c r="H195" s="115" t="s">
        <v>715</v>
      </c>
      <c r="I195" s="115"/>
      <c r="J195" s="115" t="s">
        <v>650</v>
      </c>
      <c r="K195" s="126" t="s">
        <v>39</v>
      </c>
      <c r="L195" s="115" t="s">
        <v>328</v>
      </c>
      <c r="M195" s="115" t="s">
        <v>188</v>
      </c>
      <c r="N195" s="115" t="s">
        <v>718</v>
      </c>
      <c r="O195" s="115"/>
      <c r="P195" s="120" t="s">
        <v>41</v>
      </c>
      <c r="Q195" s="115" t="s">
        <v>12</v>
      </c>
      <c r="R195" s="201"/>
      <c r="S195" s="115" t="s">
        <v>720</v>
      </c>
      <c r="T195" s="117" t="s">
        <v>719</v>
      </c>
      <c r="U195" s="145" t="s">
        <v>389</v>
      </c>
      <c r="V195" s="146">
        <v>100</v>
      </c>
      <c r="W195" s="146">
        <v>0</v>
      </c>
      <c r="X195" s="144">
        <f t="shared" si="77"/>
        <v>100</v>
      </c>
      <c r="Y195" s="148"/>
      <c r="Z195" s="115"/>
      <c r="AA195" s="124">
        <v>44927</v>
      </c>
      <c r="AB195" s="121">
        <v>45291</v>
      </c>
      <c r="AC195" s="125"/>
      <c r="AD195" s="125">
        <v>27872</v>
      </c>
      <c r="AE195" s="125"/>
      <c r="AF195" s="125">
        <v>21156</v>
      </c>
      <c r="AG195" s="125"/>
      <c r="AH195" s="125">
        <v>10815</v>
      </c>
      <c r="AI195" s="125"/>
      <c r="AJ195" s="125">
        <v>2673</v>
      </c>
      <c r="AK195" s="125"/>
      <c r="AL195" s="125">
        <v>7079</v>
      </c>
      <c r="AM195" s="125"/>
      <c r="AN195" s="125">
        <v>12966</v>
      </c>
      <c r="AO195" s="155">
        <f t="shared" si="74"/>
        <v>82561</v>
      </c>
      <c r="AP195" s="160">
        <v>12</v>
      </c>
      <c r="AQ195" s="165">
        <f t="shared" ref="AQ195:AQ226" si="78">AC195+AD195+AE195+AF195+AG195+AH195+AI195+AJ195+AK195+AL195+AM195+AN195</f>
        <v>82561</v>
      </c>
      <c r="AR195" s="178">
        <f t="shared" si="53"/>
        <v>82561</v>
      </c>
      <c r="AS195" s="178">
        <f t="shared" si="54"/>
        <v>0</v>
      </c>
      <c r="AT195" s="56"/>
      <c r="AU195" s="13"/>
      <c r="AV195" s="13"/>
      <c r="AW195" s="13"/>
      <c r="AX195" s="13"/>
      <c r="AY195" s="13"/>
      <c r="AZ195" s="13"/>
      <c r="BA195" s="13"/>
      <c r="BB195" s="13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3"/>
      <c r="BR195" s="13"/>
      <c r="BS195" s="13"/>
      <c r="BT195" s="13"/>
      <c r="BU195" s="13"/>
      <c r="BV195" s="13"/>
      <c r="BW195" s="13"/>
      <c r="BX195" s="13"/>
      <c r="BY195" s="13"/>
      <c r="BZ195" s="13"/>
      <c r="CA195" s="13"/>
      <c r="CB195" s="13"/>
      <c r="CC195" s="13"/>
      <c r="CD195" s="13"/>
      <c r="CE195" s="13"/>
      <c r="CF195" s="186"/>
      <c r="CG195" s="186"/>
      <c r="CH195" s="186"/>
      <c r="CI195" s="186"/>
      <c r="CJ195" s="186"/>
      <c r="CK195" s="186"/>
    </row>
    <row r="196" spans="1:89" s="8" customFormat="1">
      <c r="A196" s="235"/>
      <c r="B196" s="25">
        <v>15</v>
      </c>
      <c r="C196" s="115" t="s">
        <v>649</v>
      </c>
      <c r="D196" s="135" t="s">
        <v>1059</v>
      </c>
      <c r="E196" s="115">
        <v>7773157115</v>
      </c>
      <c r="F196" s="115" t="s">
        <v>725</v>
      </c>
      <c r="G196" s="115" t="s">
        <v>733</v>
      </c>
      <c r="H196" s="115" t="s">
        <v>705</v>
      </c>
      <c r="I196" s="115" t="s">
        <v>657</v>
      </c>
      <c r="J196" s="115" t="s">
        <v>658</v>
      </c>
      <c r="K196" s="126" t="s">
        <v>39</v>
      </c>
      <c r="L196" s="115" t="s">
        <v>328</v>
      </c>
      <c r="M196" s="115" t="s">
        <v>188</v>
      </c>
      <c r="N196" s="115" t="s">
        <v>699</v>
      </c>
      <c r="O196" s="115"/>
      <c r="P196" s="115" t="s">
        <v>44</v>
      </c>
      <c r="Q196" s="115" t="s">
        <v>42</v>
      </c>
      <c r="R196" s="201">
        <v>111</v>
      </c>
      <c r="S196" s="115"/>
      <c r="T196" s="117" t="s">
        <v>706</v>
      </c>
      <c r="U196" s="145" t="s">
        <v>389</v>
      </c>
      <c r="V196" s="146">
        <v>100</v>
      </c>
      <c r="W196" s="146">
        <v>0</v>
      </c>
      <c r="X196" s="144">
        <f t="shared" si="77"/>
        <v>100</v>
      </c>
      <c r="Y196" s="126"/>
      <c r="Z196" s="115"/>
      <c r="AA196" s="124">
        <v>44927</v>
      </c>
      <c r="AB196" s="121">
        <v>45291</v>
      </c>
      <c r="AC196" s="125">
        <v>62331</v>
      </c>
      <c r="AD196" s="125">
        <v>47451</v>
      </c>
      <c r="AE196" s="125">
        <v>46112</v>
      </c>
      <c r="AF196" s="125">
        <v>34274</v>
      </c>
      <c r="AG196" s="125">
        <v>20342</v>
      </c>
      <c r="AH196" s="125">
        <v>6659</v>
      </c>
      <c r="AI196" s="125">
        <v>4895</v>
      </c>
      <c r="AJ196" s="125">
        <v>6395</v>
      </c>
      <c r="AK196" s="125">
        <v>10075</v>
      </c>
      <c r="AL196" s="125">
        <v>24905</v>
      </c>
      <c r="AM196" s="125">
        <v>39117</v>
      </c>
      <c r="AN196" s="125">
        <v>60450</v>
      </c>
      <c r="AO196" s="155">
        <f t="shared" si="74"/>
        <v>363006</v>
      </c>
      <c r="AP196" s="160">
        <v>12</v>
      </c>
      <c r="AQ196" s="165">
        <f t="shared" si="78"/>
        <v>363006</v>
      </c>
      <c r="AR196" s="178">
        <f t="shared" ref="AR196:AR226" si="79">ROUND((AQ196*V196)/100,0)</f>
        <v>363006</v>
      </c>
      <c r="AS196" s="178">
        <f t="shared" ref="AS196:AS226" si="80">ROUND((AQ196*W196)/100,0)</f>
        <v>0</v>
      </c>
      <c r="AT196" s="127"/>
      <c r="AU196" s="128"/>
      <c r="AV196" s="128"/>
      <c r="AW196" s="128"/>
      <c r="AX196" s="128"/>
      <c r="AY196" s="128"/>
      <c r="AZ196" s="128"/>
      <c r="BA196" s="128"/>
      <c r="BB196" s="128"/>
      <c r="BC196" s="128"/>
      <c r="BD196" s="128"/>
      <c r="BE196" s="128"/>
      <c r="BF196" s="128"/>
      <c r="BG196" s="128"/>
      <c r="BH196" s="128"/>
      <c r="BI196" s="128"/>
      <c r="BJ196" s="128"/>
      <c r="BK196" s="128"/>
      <c r="BL196" s="128"/>
      <c r="BM196" s="128"/>
      <c r="BN196" s="128"/>
      <c r="BO196" s="128"/>
      <c r="BP196" s="128"/>
      <c r="BQ196" s="128"/>
      <c r="BR196" s="128"/>
      <c r="BS196" s="128"/>
      <c r="BT196" s="128"/>
      <c r="BU196" s="128"/>
      <c r="BV196" s="128"/>
      <c r="BW196" s="128"/>
      <c r="BX196" s="128"/>
      <c r="BY196" s="128"/>
      <c r="BZ196" s="128"/>
      <c r="CA196" s="128"/>
      <c r="CB196" s="128"/>
      <c r="CC196" s="128"/>
      <c r="CD196" s="128"/>
      <c r="CE196" s="128"/>
      <c r="CF196" s="187"/>
      <c r="CG196" s="187"/>
      <c r="CH196" s="187"/>
      <c r="CI196" s="187"/>
      <c r="CJ196" s="187"/>
      <c r="CK196" s="187"/>
    </row>
    <row r="197" spans="1:89" s="8" customFormat="1">
      <c r="A197" s="235"/>
      <c r="B197" s="25">
        <v>16</v>
      </c>
      <c r="C197" s="115" t="s">
        <v>649</v>
      </c>
      <c r="D197" s="135" t="s">
        <v>1060</v>
      </c>
      <c r="E197" s="115">
        <v>7773157115</v>
      </c>
      <c r="F197" s="115" t="s">
        <v>725</v>
      </c>
      <c r="G197" s="115" t="s">
        <v>726</v>
      </c>
      <c r="H197" s="115" t="s">
        <v>705</v>
      </c>
      <c r="I197" s="115" t="s">
        <v>657</v>
      </c>
      <c r="J197" s="115" t="s">
        <v>658</v>
      </c>
      <c r="K197" s="126" t="s">
        <v>39</v>
      </c>
      <c r="L197" s="115" t="s">
        <v>328</v>
      </c>
      <c r="M197" s="115" t="s">
        <v>188</v>
      </c>
      <c r="N197" s="115" t="s">
        <v>721</v>
      </c>
      <c r="O197" s="115"/>
      <c r="P197" s="115" t="s">
        <v>89</v>
      </c>
      <c r="Q197" s="115" t="s">
        <v>42</v>
      </c>
      <c r="R197" s="201"/>
      <c r="S197" s="115" t="s">
        <v>727</v>
      </c>
      <c r="T197" s="117" t="s">
        <v>728</v>
      </c>
      <c r="U197" s="145" t="s">
        <v>389</v>
      </c>
      <c r="V197" s="146">
        <v>100</v>
      </c>
      <c r="W197" s="146">
        <v>0</v>
      </c>
      <c r="X197" s="144">
        <f t="shared" si="77"/>
        <v>100</v>
      </c>
      <c r="Y197" s="126"/>
      <c r="Z197" s="115"/>
      <c r="AA197" s="124">
        <v>44927</v>
      </c>
      <c r="AB197" s="121">
        <v>45291</v>
      </c>
      <c r="AC197" s="236">
        <v>27128</v>
      </c>
      <c r="AD197" s="236"/>
      <c r="AE197" s="236"/>
      <c r="AF197" s="236"/>
      <c r="AG197" s="236"/>
      <c r="AH197" s="236"/>
      <c r="AI197" s="236"/>
      <c r="AJ197" s="236"/>
      <c r="AK197" s="236"/>
      <c r="AL197" s="236"/>
      <c r="AM197" s="236"/>
      <c r="AN197" s="236"/>
      <c r="AO197" s="155">
        <f t="shared" si="74"/>
        <v>27128</v>
      </c>
      <c r="AP197" s="160">
        <v>12</v>
      </c>
      <c r="AQ197" s="165">
        <f t="shared" si="78"/>
        <v>27128</v>
      </c>
      <c r="AR197" s="178">
        <f t="shared" si="79"/>
        <v>27128</v>
      </c>
      <c r="AS197" s="178">
        <f t="shared" si="80"/>
        <v>0</v>
      </c>
      <c r="AT197" s="127"/>
      <c r="AU197" s="128"/>
      <c r="AV197" s="128"/>
      <c r="AW197" s="128"/>
      <c r="AX197" s="128"/>
      <c r="AY197" s="128"/>
      <c r="AZ197" s="128"/>
      <c r="BA197" s="128"/>
      <c r="BB197" s="128"/>
      <c r="BC197" s="128"/>
      <c r="BD197" s="128"/>
      <c r="BE197" s="128"/>
      <c r="BF197" s="128"/>
      <c r="BG197" s="128"/>
      <c r="BH197" s="128"/>
      <c r="BI197" s="128"/>
      <c r="BJ197" s="128"/>
      <c r="BK197" s="128"/>
      <c r="BL197" s="128"/>
      <c r="BM197" s="128"/>
      <c r="BN197" s="128"/>
      <c r="BO197" s="128"/>
      <c r="BP197" s="128"/>
      <c r="BQ197" s="128"/>
      <c r="BR197" s="128"/>
      <c r="BS197" s="128"/>
      <c r="BT197" s="128"/>
      <c r="BU197" s="128"/>
      <c r="BV197" s="128"/>
      <c r="BW197" s="128"/>
      <c r="BX197" s="128"/>
      <c r="BY197" s="128"/>
      <c r="BZ197" s="128"/>
      <c r="CA197" s="128"/>
      <c r="CB197" s="128"/>
      <c r="CC197" s="128"/>
      <c r="CD197" s="128"/>
      <c r="CE197" s="128"/>
      <c r="CF197" s="187"/>
      <c r="CG197" s="187"/>
      <c r="CH197" s="187"/>
      <c r="CI197" s="187"/>
      <c r="CJ197" s="187"/>
      <c r="CK197" s="187"/>
    </row>
    <row r="198" spans="1:89" s="8" customFormat="1">
      <c r="A198" s="235"/>
      <c r="B198" s="25">
        <v>17</v>
      </c>
      <c r="C198" s="115" t="s">
        <v>649</v>
      </c>
      <c r="D198" s="135" t="s">
        <v>1061</v>
      </c>
      <c r="E198" s="115">
        <v>7773157115</v>
      </c>
      <c r="F198" s="115" t="s">
        <v>649</v>
      </c>
      <c r="G198" s="115" t="s">
        <v>732</v>
      </c>
      <c r="H198" s="115" t="s">
        <v>602</v>
      </c>
      <c r="I198" s="115" t="s">
        <v>657</v>
      </c>
      <c r="J198" s="115" t="s">
        <v>658</v>
      </c>
      <c r="K198" s="123" t="s">
        <v>39</v>
      </c>
      <c r="L198" s="115" t="s">
        <v>328</v>
      </c>
      <c r="M198" s="115" t="s">
        <v>188</v>
      </c>
      <c r="N198" s="115" t="s">
        <v>1063</v>
      </c>
      <c r="O198" s="115"/>
      <c r="P198" s="115" t="s">
        <v>47</v>
      </c>
      <c r="Q198" s="115" t="s">
        <v>42</v>
      </c>
      <c r="R198" s="201"/>
      <c r="S198" s="115" t="s">
        <v>703</v>
      </c>
      <c r="T198" s="117" t="s">
        <v>704</v>
      </c>
      <c r="U198" s="145" t="s">
        <v>389</v>
      </c>
      <c r="V198" s="146">
        <v>100</v>
      </c>
      <c r="W198" s="146">
        <v>0</v>
      </c>
      <c r="X198" s="144">
        <f t="shared" si="77"/>
        <v>100</v>
      </c>
      <c r="Y198" s="126"/>
      <c r="Z198" s="115"/>
      <c r="AA198" s="124">
        <v>44927</v>
      </c>
      <c r="AB198" s="121">
        <v>45291</v>
      </c>
      <c r="AC198" s="125">
        <v>30930</v>
      </c>
      <c r="AD198" s="125">
        <v>24410</v>
      </c>
      <c r="AE198" s="125">
        <v>18189</v>
      </c>
      <c r="AF198" s="125">
        <v>1627</v>
      </c>
      <c r="AG198" s="125">
        <v>11840</v>
      </c>
      <c r="AH198" s="125">
        <v>550</v>
      </c>
      <c r="AI198" s="125">
        <v>0</v>
      </c>
      <c r="AJ198" s="125">
        <v>0</v>
      </c>
      <c r="AK198" s="125">
        <v>0</v>
      </c>
      <c r="AL198" s="125">
        <v>11647</v>
      </c>
      <c r="AM198" s="125">
        <v>21870</v>
      </c>
      <c r="AN198" s="125">
        <v>30116</v>
      </c>
      <c r="AO198" s="155">
        <f t="shared" si="74"/>
        <v>151179</v>
      </c>
      <c r="AP198" s="160">
        <v>12</v>
      </c>
      <c r="AQ198" s="165">
        <f t="shared" si="78"/>
        <v>151179</v>
      </c>
      <c r="AR198" s="178">
        <f t="shared" si="79"/>
        <v>151179</v>
      </c>
      <c r="AS198" s="178">
        <f t="shared" si="80"/>
        <v>0</v>
      </c>
      <c r="AT198" s="127"/>
      <c r="AU198" s="128"/>
      <c r="AV198" s="128"/>
      <c r="AW198" s="128"/>
      <c r="AX198" s="128"/>
      <c r="AY198" s="128"/>
      <c r="AZ198" s="128"/>
      <c r="BA198" s="128"/>
      <c r="BB198" s="128"/>
      <c r="BC198" s="128"/>
      <c r="BD198" s="128"/>
      <c r="BE198" s="128"/>
      <c r="BF198" s="128"/>
      <c r="BG198" s="128"/>
      <c r="BH198" s="128"/>
      <c r="BI198" s="128"/>
      <c r="BJ198" s="128"/>
      <c r="BK198" s="128"/>
      <c r="BL198" s="128"/>
      <c r="BM198" s="128"/>
      <c r="BN198" s="128"/>
      <c r="BO198" s="128"/>
      <c r="BP198" s="128"/>
      <c r="BQ198" s="128"/>
      <c r="BR198" s="128"/>
      <c r="BS198" s="128"/>
      <c r="BT198" s="128"/>
      <c r="BU198" s="128"/>
      <c r="BV198" s="128"/>
      <c r="BW198" s="128"/>
      <c r="BX198" s="128"/>
      <c r="BY198" s="128"/>
      <c r="BZ198" s="128"/>
      <c r="CA198" s="128"/>
      <c r="CB198" s="128"/>
      <c r="CC198" s="128"/>
      <c r="CD198" s="128"/>
      <c r="CE198" s="128"/>
      <c r="CF198" s="187"/>
      <c r="CG198" s="187"/>
      <c r="CH198" s="187"/>
      <c r="CI198" s="187"/>
      <c r="CJ198" s="187"/>
      <c r="CK198" s="187"/>
    </row>
    <row r="199" spans="1:89" s="8" customFormat="1">
      <c r="A199" s="235"/>
      <c r="B199" s="25">
        <v>18</v>
      </c>
      <c r="C199" s="115" t="s">
        <v>649</v>
      </c>
      <c r="D199" s="135" t="s">
        <v>1062</v>
      </c>
      <c r="E199" s="115">
        <v>7773157115</v>
      </c>
      <c r="F199" s="115" t="s">
        <v>729</v>
      </c>
      <c r="G199" s="115" t="s">
        <v>726</v>
      </c>
      <c r="H199" s="115" t="s">
        <v>715</v>
      </c>
      <c r="I199" s="115" t="s">
        <v>651</v>
      </c>
      <c r="J199" s="115" t="s">
        <v>650</v>
      </c>
      <c r="K199" s="126" t="s">
        <v>39</v>
      </c>
      <c r="L199" s="115" t="s">
        <v>328</v>
      </c>
      <c r="M199" s="115" t="s">
        <v>188</v>
      </c>
      <c r="N199" s="115" t="s">
        <v>724</v>
      </c>
      <c r="O199" s="115"/>
      <c r="P199" s="115" t="s">
        <v>54</v>
      </c>
      <c r="Q199" s="115" t="s">
        <v>42</v>
      </c>
      <c r="R199" s="201"/>
      <c r="S199" s="115" t="s">
        <v>730</v>
      </c>
      <c r="T199" s="117" t="s">
        <v>731</v>
      </c>
      <c r="U199" s="145" t="s">
        <v>389</v>
      </c>
      <c r="V199" s="146">
        <v>100</v>
      </c>
      <c r="W199" s="146">
        <v>0</v>
      </c>
      <c r="X199" s="144">
        <f t="shared" si="77"/>
        <v>100</v>
      </c>
      <c r="Y199" s="126"/>
      <c r="Z199" s="115"/>
      <c r="AA199" s="124">
        <v>44927</v>
      </c>
      <c r="AB199" s="121">
        <v>45291</v>
      </c>
      <c r="AC199" s="236">
        <v>13961</v>
      </c>
      <c r="AD199" s="236"/>
      <c r="AE199" s="236"/>
      <c r="AF199" s="236"/>
      <c r="AG199" s="236"/>
      <c r="AH199" s="236"/>
      <c r="AI199" s="236"/>
      <c r="AJ199" s="236"/>
      <c r="AK199" s="236"/>
      <c r="AL199" s="236"/>
      <c r="AM199" s="236"/>
      <c r="AN199" s="236"/>
      <c r="AO199" s="155">
        <f t="shared" ref="AO199" si="81">SUM(AC199:AN199)</f>
        <v>13961</v>
      </c>
      <c r="AP199" s="160">
        <v>12</v>
      </c>
      <c r="AQ199" s="165">
        <f t="shared" si="78"/>
        <v>13961</v>
      </c>
      <c r="AR199" s="178">
        <f t="shared" si="79"/>
        <v>13961</v>
      </c>
      <c r="AS199" s="178">
        <f t="shared" si="80"/>
        <v>0</v>
      </c>
      <c r="AT199" s="127"/>
      <c r="AU199" s="128"/>
      <c r="AV199" s="128"/>
      <c r="AW199" s="128"/>
      <c r="AX199" s="128"/>
      <c r="AY199" s="128"/>
      <c r="AZ199" s="128"/>
      <c r="BA199" s="128"/>
      <c r="BB199" s="128"/>
      <c r="BC199" s="128"/>
      <c r="BD199" s="128"/>
      <c r="BE199" s="128"/>
      <c r="BF199" s="128"/>
      <c r="BG199" s="128"/>
      <c r="BH199" s="128"/>
      <c r="BI199" s="128"/>
      <c r="BJ199" s="128"/>
      <c r="BK199" s="128"/>
      <c r="BL199" s="128"/>
      <c r="BM199" s="128"/>
      <c r="BN199" s="128"/>
      <c r="BO199" s="128"/>
      <c r="BP199" s="128"/>
      <c r="BQ199" s="128"/>
      <c r="BR199" s="128"/>
      <c r="BS199" s="128"/>
      <c r="BT199" s="128"/>
      <c r="BU199" s="128"/>
      <c r="BV199" s="128"/>
      <c r="BW199" s="128"/>
      <c r="BX199" s="128"/>
      <c r="BY199" s="128"/>
      <c r="BZ199" s="128"/>
      <c r="CA199" s="128"/>
      <c r="CB199" s="128"/>
      <c r="CC199" s="128"/>
      <c r="CD199" s="128"/>
      <c r="CE199" s="128"/>
      <c r="CF199" s="187"/>
      <c r="CG199" s="187"/>
      <c r="CH199" s="187"/>
      <c r="CI199" s="187"/>
      <c r="CJ199" s="187"/>
      <c r="CK199" s="187"/>
    </row>
    <row r="200" spans="1:89" s="8" customFormat="1">
      <c r="A200" s="235"/>
      <c r="B200" s="25">
        <v>19</v>
      </c>
      <c r="C200" s="115" t="s">
        <v>649</v>
      </c>
      <c r="D200" s="135" t="s">
        <v>1070</v>
      </c>
      <c r="E200" s="115">
        <v>7773157115</v>
      </c>
      <c r="F200" s="135" t="s">
        <v>1070</v>
      </c>
      <c r="G200" s="115" t="s">
        <v>735</v>
      </c>
      <c r="H200" s="115" t="s">
        <v>602</v>
      </c>
      <c r="I200" s="115" t="s">
        <v>657</v>
      </c>
      <c r="J200" s="115" t="s">
        <v>658</v>
      </c>
      <c r="K200" s="126" t="s">
        <v>39</v>
      </c>
      <c r="L200" s="115" t="s">
        <v>328</v>
      </c>
      <c r="M200" s="115" t="s">
        <v>188</v>
      </c>
      <c r="N200" s="115" t="s">
        <v>721</v>
      </c>
      <c r="O200" s="115"/>
      <c r="P200" s="115" t="s">
        <v>54</v>
      </c>
      <c r="Q200" s="115" t="s">
        <v>42</v>
      </c>
      <c r="R200" s="201"/>
      <c r="S200" s="115"/>
      <c r="T200" s="3" t="s">
        <v>989</v>
      </c>
      <c r="U200" s="143" t="s">
        <v>389</v>
      </c>
      <c r="V200" s="146">
        <v>100</v>
      </c>
      <c r="W200" s="146">
        <v>0</v>
      </c>
      <c r="X200" s="144">
        <f t="shared" ref="X200" si="82">SUM(V200:W200)</f>
        <v>100</v>
      </c>
      <c r="Y200" s="126"/>
      <c r="Z200" s="115"/>
      <c r="AA200" s="124">
        <v>44927</v>
      </c>
      <c r="AB200" s="124">
        <v>45291</v>
      </c>
      <c r="AC200" s="237">
        <v>12056</v>
      </c>
      <c r="AD200" s="238"/>
      <c r="AE200" s="238"/>
      <c r="AF200" s="238"/>
      <c r="AG200" s="238"/>
      <c r="AH200" s="238"/>
      <c r="AI200" s="238"/>
      <c r="AJ200" s="238"/>
      <c r="AK200" s="238"/>
      <c r="AL200" s="238"/>
      <c r="AM200" s="238"/>
      <c r="AN200" s="239"/>
      <c r="AO200" s="155">
        <f t="shared" si="74"/>
        <v>12056</v>
      </c>
      <c r="AP200" s="160">
        <v>12</v>
      </c>
      <c r="AQ200" s="165">
        <f t="shared" si="78"/>
        <v>12056</v>
      </c>
      <c r="AR200" s="178">
        <f t="shared" si="79"/>
        <v>12056</v>
      </c>
      <c r="AS200" s="178">
        <f t="shared" si="80"/>
        <v>0</v>
      </c>
      <c r="AT200" s="127"/>
      <c r="AU200" s="128"/>
      <c r="AV200" s="128"/>
      <c r="AW200" s="128"/>
      <c r="AX200" s="128"/>
      <c r="AY200" s="128"/>
      <c r="AZ200" s="128"/>
      <c r="BA200" s="128"/>
      <c r="BB200" s="128"/>
      <c r="BC200" s="128"/>
      <c r="BD200" s="128"/>
      <c r="BE200" s="128"/>
      <c r="BF200" s="128"/>
      <c r="BG200" s="128"/>
      <c r="BH200" s="128"/>
      <c r="BI200" s="128"/>
      <c r="BJ200" s="128"/>
      <c r="BK200" s="128"/>
      <c r="BL200" s="128"/>
      <c r="BM200" s="128"/>
      <c r="BN200" s="128"/>
      <c r="BO200" s="128"/>
      <c r="BP200" s="128"/>
      <c r="BQ200" s="128"/>
      <c r="BR200" s="128"/>
      <c r="BS200" s="128"/>
      <c r="BT200" s="128"/>
      <c r="BU200" s="128"/>
      <c r="BV200" s="128"/>
      <c r="BW200" s="128"/>
      <c r="BX200" s="128"/>
      <c r="BY200" s="128"/>
      <c r="BZ200" s="128"/>
      <c r="CA200" s="128"/>
      <c r="CB200" s="128"/>
      <c r="CC200" s="128"/>
      <c r="CD200" s="128"/>
      <c r="CE200" s="128"/>
      <c r="CF200" s="187"/>
      <c r="CG200" s="187"/>
      <c r="CH200" s="187"/>
      <c r="CI200" s="187"/>
      <c r="CJ200" s="187"/>
      <c r="CK200" s="187"/>
    </row>
    <row r="201" spans="1:89" s="55" customFormat="1">
      <c r="A201" s="235"/>
      <c r="B201" s="25">
        <v>20</v>
      </c>
      <c r="C201" s="115" t="s">
        <v>649</v>
      </c>
      <c r="D201" s="135" t="s">
        <v>974</v>
      </c>
      <c r="E201" s="115">
        <v>7773157115</v>
      </c>
      <c r="F201" s="115" t="s">
        <v>736</v>
      </c>
      <c r="G201" s="115" t="s">
        <v>734</v>
      </c>
      <c r="H201" s="115" t="s">
        <v>722</v>
      </c>
      <c r="I201" s="115" t="s">
        <v>651</v>
      </c>
      <c r="J201" s="115" t="s">
        <v>650</v>
      </c>
      <c r="K201" s="126" t="s">
        <v>39</v>
      </c>
      <c r="L201" s="115" t="s">
        <v>328</v>
      </c>
      <c r="M201" s="115" t="s">
        <v>188</v>
      </c>
      <c r="N201" s="115" t="s">
        <v>723</v>
      </c>
      <c r="O201" s="115"/>
      <c r="P201" s="115" t="s">
        <v>41</v>
      </c>
      <c r="Q201" s="115" t="s">
        <v>42</v>
      </c>
      <c r="R201" s="201"/>
      <c r="S201" s="115" t="s">
        <v>708</v>
      </c>
      <c r="T201" s="117" t="s">
        <v>975</v>
      </c>
      <c r="U201" s="145" t="s">
        <v>389</v>
      </c>
      <c r="V201" s="146">
        <v>100</v>
      </c>
      <c r="W201" s="146">
        <v>0</v>
      </c>
      <c r="X201" s="144">
        <f t="shared" ref="X201" si="83">SUM(V201:W201)</f>
        <v>100</v>
      </c>
      <c r="Y201" s="148"/>
      <c r="Z201" s="115"/>
      <c r="AA201" s="124">
        <v>44927</v>
      </c>
      <c r="AB201" s="121">
        <v>45291</v>
      </c>
      <c r="AC201" s="125"/>
      <c r="AD201" s="125">
        <v>9510</v>
      </c>
      <c r="AE201" s="125"/>
      <c r="AF201" s="125">
        <v>6751</v>
      </c>
      <c r="AG201" s="125"/>
      <c r="AH201" s="125">
        <v>1523</v>
      </c>
      <c r="AI201" s="125"/>
      <c r="AJ201" s="125">
        <v>569</v>
      </c>
      <c r="AK201" s="125"/>
      <c r="AL201" s="125">
        <v>4597</v>
      </c>
      <c r="AM201" s="125"/>
      <c r="AN201" s="125">
        <v>4071</v>
      </c>
      <c r="AO201" s="155">
        <f t="shared" si="74"/>
        <v>27021</v>
      </c>
      <c r="AP201" s="160">
        <v>12</v>
      </c>
      <c r="AQ201" s="165">
        <f t="shared" si="78"/>
        <v>27021</v>
      </c>
      <c r="AR201" s="178">
        <f t="shared" si="79"/>
        <v>27021</v>
      </c>
      <c r="AS201" s="178">
        <f t="shared" si="80"/>
        <v>0</v>
      </c>
      <c r="AT201" s="56"/>
      <c r="AU201" s="13"/>
      <c r="AV201" s="13"/>
      <c r="AW201" s="13"/>
      <c r="AX201" s="13"/>
      <c r="AY201" s="13"/>
      <c r="AZ201" s="13"/>
      <c r="BA201" s="13"/>
      <c r="BB201" s="13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3"/>
      <c r="BR201" s="13"/>
      <c r="BS201" s="13"/>
      <c r="BT201" s="13"/>
      <c r="BU201" s="13"/>
      <c r="BV201" s="13"/>
      <c r="BW201" s="13"/>
      <c r="BX201" s="13"/>
      <c r="BY201" s="13"/>
      <c r="BZ201" s="13"/>
      <c r="CA201" s="13"/>
      <c r="CB201" s="13"/>
      <c r="CC201" s="13"/>
      <c r="CD201" s="13"/>
      <c r="CE201" s="13"/>
      <c r="CF201" s="186"/>
      <c r="CG201" s="186"/>
      <c r="CH201" s="186"/>
      <c r="CI201" s="186"/>
      <c r="CJ201" s="186"/>
      <c r="CK201" s="186"/>
    </row>
    <row r="202" spans="1:89" s="92" customFormat="1">
      <c r="A202" s="228" t="s">
        <v>1097</v>
      </c>
      <c r="B202" s="74">
        <v>1</v>
      </c>
      <c r="C202" s="64" t="s">
        <v>747</v>
      </c>
      <c r="D202" s="130" t="s">
        <v>748</v>
      </c>
      <c r="E202" s="64">
        <v>7773145371</v>
      </c>
      <c r="F202" s="64" t="s">
        <v>748</v>
      </c>
      <c r="G202" s="64" t="s">
        <v>749</v>
      </c>
      <c r="H202" s="64" t="s">
        <v>766</v>
      </c>
      <c r="I202" s="64" t="s">
        <v>767</v>
      </c>
      <c r="J202" s="64" t="s">
        <v>768</v>
      </c>
      <c r="K202" s="74" t="s">
        <v>39</v>
      </c>
      <c r="L202" s="64" t="s">
        <v>328</v>
      </c>
      <c r="M202" s="64" t="s">
        <v>188</v>
      </c>
      <c r="N202" s="64" t="s">
        <v>643</v>
      </c>
      <c r="O202" s="64"/>
      <c r="P202" s="64" t="s">
        <v>41</v>
      </c>
      <c r="Q202" s="64" t="s">
        <v>42</v>
      </c>
      <c r="R202" s="196"/>
      <c r="S202" s="64" t="s">
        <v>793</v>
      </c>
      <c r="T202" s="84" t="s">
        <v>811</v>
      </c>
      <c r="U202" s="140" t="s">
        <v>389</v>
      </c>
      <c r="V202" s="141">
        <v>100</v>
      </c>
      <c r="W202" s="141">
        <v>0</v>
      </c>
      <c r="X202" s="141">
        <f t="shared" ref="X202:X218" si="84">SUM(V202:W202)</f>
        <v>100</v>
      </c>
      <c r="Y202" s="74" t="s">
        <v>1023</v>
      </c>
      <c r="Z202" s="64"/>
      <c r="AA202" s="76">
        <v>44927</v>
      </c>
      <c r="AB202" s="76">
        <v>45291</v>
      </c>
      <c r="AC202" s="161">
        <v>12851</v>
      </c>
      <c r="AD202" s="161">
        <v>11508</v>
      </c>
      <c r="AE202" s="161">
        <v>6895</v>
      </c>
      <c r="AF202" s="161">
        <v>6894</v>
      </c>
      <c r="AG202" s="161">
        <v>559</v>
      </c>
      <c r="AH202" s="161">
        <v>559</v>
      </c>
      <c r="AI202" s="161">
        <v>1649</v>
      </c>
      <c r="AJ202" s="161">
        <v>1650</v>
      </c>
      <c r="AK202" s="161">
        <v>4230</v>
      </c>
      <c r="AL202" s="161">
        <v>4231</v>
      </c>
      <c r="AM202" s="161">
        <v>9061</v>
      </c>
      <c r="AN202" s="161">
        <v>9061</v>
      </c>
      <c r="AO202" s="161">
        <f t="shared" ref="AO202:AO226" si="85">SUM(AC202:AN202)</f>
        <v>69148</v>
      </c>
      <c r="AP202" s="161">
        <v>12</v>
      </c>
      <c r="AQ202" s="166">
        <f t="shared" si="78"/>
        <v>69148</v>
      </c>
      <c r="AR202" s="177">
        <f t="shared" si="79"/>
        <v>69148</v>
      </c>
      <c r="AS202" s="177">
        <f t="shared" si="80"/>
        <v>0</v>
      </c>
      <c r="AT202" s="127"/>
      <c r="AU202" s="128"/>
      <c r="AV202" s="128"/>
      <c r="AW202" s="128"/>
      <c r="AX202" s="128"/>
      <c r="AY202" s="128"/>
      <c r="AZ202" s="128"/>
      <c r="BA202" s="128"/>
      <c r="BB202" s="128"/>
      <c r="BC202" s="128"/>
      <c r="BD202" s="128"/>
      <c r="BE202" s="128"/>
      <c r="BF202" s="128"/>
      <c r="BG202" s="128"/>
      <c r="BH202" s="128"/>
      <c r="BI202" s="128"/>
      <c r="BJ202" s="128"/>
      <c r="BK202" s="128"/>
      <c r="BL202" s="128"/>
      <c r="BM202" s="128"/>
      <c r="BN202" s="128"/>
      <c r="BO202" s="128"/>
      <c r="BP202" s="128"/>
      <c r="BQ202" s="128"/>
      <c r="BR202" s="128"/>
      <c r="BS202" s="128"/>
      <c r="BT202" s="128"/>
      <c r="BU202" s="128"/>
      <c r="BV202" s="128"/>
      <c r="BW202" s="128"/>
      <c r="BX202" s="128"/>
      <c r="BY202" s="128"/>
      <c r="BZ202" s="128"/>
      <c r="CA202" s="128"/>
      <c r="CB202" s="128"/>
      <c r="CC202" s="128"/>
      <c r="CD202" s="128"/>
      <c r="CE202" s="128"/>
    </row>
    <row r="203" spans="1:89" s="91" customFormat="1">
      <c r="A203" s="228"/>
      <c r="B203" s="63">
        <v>2</v>
      </c>
      <c r="C203" s="65" t="s">
        <v>747</v>
      </c>
      <c r="D203" s="131" t="s">
        <v>748</v>
      </c>
      <c r="E203" s="65">
        <v>7773145371</v>
      </c>
      <c r="F203" s="65" t="s">
        <v>748</v>
      </c>
      <c r="G203" s="65" t="s">
        <v>750</v>
      </c>
      <c r="H203" s="65" t="s">
        <v>769</v>
      </c>
      <c r="I203" s="65" t="s">
        <v>767</v>
      </c>
      <c r="J203" s="65" t="s">
        <v>770</v>
      </c>
      <c r="K203" s="63" t="s">
        <v>39</v>
      </c>
      <c r="L203" s="64" t="s">
        <v>328</v>
      </c>
      <c r="M203" s="64" t="s">
        <v>188</v>
      </c>
      <c r="N203" s="64" t="s">
        <v>643</v>
      </c>
      <c r="O203" s="65"/>
      <c r="P203" s="65" t="s">
        <v>47</v>
      </c>
      <c r="Q203" s="65" t="s">
        <v>42</v>
      </c>
      <c r="R203" s="195"/>
      <c r="S203" s="65" t="s">
        <v>794</v>
      </c>
      <c r="T203" s="80" t="s">
        <v>812</v>
      </c>
      <c r="U203" s="140" t="s">
        <v>389</v>
      </c>
      <c r="V203" s="141">
        <v>100</v>
      </c>
      <c r="W203" s="141">
        <v>0</v>
      </c>
      <c r="X203" s="141">
        <f t="shared" si="84"/>
        <v>100</v>
      </c>
      <c r="Y203" s="74"/>
      <c r="Z203" s="87"/>
      <c r="AA203" s="76">
        <v>44927</v>
      </c>
      <c r="AB203" s="76">
        <v>45291</v>
      </c>
      <c r="AC203" s="161">
        <v>16373</v>
      </c>
      <c r="AD203" s="161">
        <v>14461</v>
      </c>
      <c r="AE203" s="161">
        <v>13694</v>
      </c>
      <c r="AF203" s="161">
        <v>9199</v>
      </c>
      <c r="AG203" s="161">
        <v>9546</v>
      </c>
      <c r="AH203" s="161">
        <v>2939</v>
      </c>
      <c r="AI203" s="161">
        <v>2462</v>
      </c>
      <c r="AJ203" s="161">
        <v>1876</v>
      </c>
      <c r="AK203" s="161">
        <v>6086</v>
      </c>
      <c r="AL203" s="161">
        <v>12644</v>
      </c>
      <c r="AM203" s="161">
        <v>11610</v>
      </c>
      <c r="AN203" s="161">
        <v>17103</v>
      </c>
      <c r="AO203" s="161">
        <f t="shared" si="85"/>
        <v>117993</v>
      </c>
      <c r="AP203" s="161">
        <v>12</v>
      </c>
      <c r="AQ203" s="166">
        <f t="shared" si="78"/>
        <v>117993</v>
      </c>
      <c r="AR203" s="177">
        <f t="shared" si="79"/>
        <v>117993</v>
      </c>
      <c r="AS203" s="177">
        <f t="shared" si="80"/>
        <v>0</v>
      </c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</row>
    <row r="204" spans="1:89" s="91" customFormat="1">
      <c r="A204" s="228"/>
      <c r="B204" s="63">
        <v>3</v>
      </c>
      <c r="C204" s="65" t="s">
        <v>747</v>
      </c>
      <c r="D204" s="131" t="s">
        <v>748</v>
      </c>
      <c r="E204" s="65">
        <v>7773145371</v>
      </c>
      <c r="F204" s="65" t="s">
        <v>748</v>
      </c>
      <c r="G204" s="65" t="s">
        <v>751</v>
      </c>
      <c r="H204" s="65" t="s">
        <v>771</v>
      </c>
      <c r="I204" s="65" t="s">
        <v>767</v>
      </c>
      <c r="J204" s="65" t="s">
        <v>768</v>
      </c>
      <c r="K204" s="63" t="s">
        <v>39</v>
      </c>
      <c r="L204" s="64" t="s">
        <v>328</v>
      </c>
      <c r="M204" s="64" t="s">
        <v>188</v>
      </c>
      <c r="N204" s="64" t="s">
        <v>643</v>
      </c>
      <c r="O204" s="65"/>
      <c r="P204" s="65" t="s">
        <v>54</v>
      </c>
      <c r="Q204" s="65" t="s">
        <v>42</v>
      </c>
      <c r="R204" s="195"/>
      <c r="S204" s="65" t="s">
        <v>795</v>
      </c>
      <c r="T204" s="80" t="s">
        <v>813</v>
      </c>
      <c r="U204" s="140" t="s">
        <v>389</v>
      </c>
      <c r="V204" s="141">
        <v>100</v>
      </c>
      <c r="W204" s="141">
        <v>0</v>
      </c>
      <c r="X204" s="141">
        <f t="shared" si="84"/>
        <v>100</v>
      </c>
      <c r="Y204" s="74"/>
      <c r="Z204" s="87"/>
      <c r="AA204" s="76">
        <v>44927</v>
      </c>
      <c r="AB204" s="76">
        <v>45291</v>
      </c>
      <c r="AC204" s="161">
        <v>815</v>
      </c>
      <c r="AD204" s="161">
        <v>815</v>
      </c>
      <c r="AE204" s="161">
        <v>815</v>
      </c>
      <c r="AF204" s="161">
        <v>815</v>
      </c>
      <c r="AG204" s="161">
        <v>815</v>
      </c>
      <c r="AH204" s="161">
        <v>815</v>
      </c>
      <c r="AI204" s="161">
        <v>815</v>
      </c>
      <c r="AJ204" s="161">
        <v>815</v>
      </c>
      <c r="AK204" s="161">
        <v>815</v>
      </c>
      <c r="AL204" s="161">
        <v>815</v>
      </c>
      <c r="AM204" s="161">
        <v>814</v>
      </c>
      <c r="AN204" s="161">
        <v>815</v>
      </c>
      <c r="AO204" s="161">
        <f t="shared" si="85"/>
        <v>9779</v>
      </c>
      <c r="AP204" s="161">
        <v>12</v>
      </c>
      <c r="AQ204" s="166">
        <f t="shared" si="78"/>
        <v>9779</v>
      </c>
      <c r="AR204" s="177">
        <f t="shared" si="79"/>
        <v>9779</v>
      </c>
      <c r="AS204" s="177">
        <f t="shared" si="80"/>
        <v>0</v>
      </c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</row>
    <row r="205" spans="1:89" s="91" customFormat="1">
      <c r="A205" s="228"/>
      <c r="B205" s="74">
        <v>4</v>
      </c>
      <c r="C205" s="65" t="s">
        <v>747</v>
      </c>
      <c r="D205" s="131" t="s">
        <v>748</v>
      </c>
      <c r="E205" s="65">
        <v>7773145371</v>
      </c>
      <c r="F205" s="65" t="s">
        <v>748</v>
      </c>
      <c r="G205" s="65" t="s">
        <v>752</v>
      </c>
      <c r="H205" s="65" t="s">
        <v>772</v>
      </c>
      <c r="I205" s="65" t="s">
        <v>767</v>
      </c>
      <c r="J205" s="65" t="s">
        <v>770</v>
      </c>
      <c r="K205" s="63" t="s">
        <v>39</v>
      </c>
      <c r="L205" s="64" t="s">
        <v>328</v>
      </c>
      <c r="M205" s="64" t="s">
        <v>188</v>
      </c>
      <c r="N205" s="64" t="s">
        <v>643</v>
      </c>
      <c r="O205" s="65"/>
      <c r="P205" s="65" t="s">
        <v>89</v>
      </c>
      <c r="Q205" s="65" t="s">
        <v>12</v>
      </c>
      <c r="R205" s="195"/>
      <c r="S205" s="65" t="s">
        <v>796</v>
      </c>
      <c r="T205" s="80" t="s">
        <v>814</v>
      </c>
      <c r="U205" s="140" t="s">
        <v>389</v>
      </c>
      <c r="V205" s="141">
        <v>100</v>
      </c>
      <c r="W205" s="141">
        <v>0</v>
      </c>
      <c r="X205" s="141">
        <f t="shared" si="84"/>
        <v>100</v>
      </c>
      <c r="Y205" s="74"/>
      <c r="Z205" s="87"/>
      <c r="AA205" s="76">
        <v>44927</v>
      </c>
      <c r="AB205" s="76">
        <v>45291</v>
      </c>
      <c r="AC205" s="161">
        <v>136</v>
      </c>
      <c r="AD205" s="161">
        <v>135</v>
      </c>
      <c r="AE205" s="161">
        <v>135</v>
      </c>
      <c r="AF205" s="161">
        <v>135</v>
      </c>
      <c r="AG205" s="161">
        <v>135</v>
      </c>
      <c r="AH205" s="161">
        <v>135</v>
      </c>
      <c r="AI205" s="161">
        <v>135</v>
      </c>
      <c r="AJ205" s="161">
        <v>135</v>
      </c>
      <c r="AK205" s="161">
        <v>135</v>
      </c>
      <c r="AL205" s="161">
        <v>135</v>
      </c>
      <c r="AM205" s="161">
        <v>135</v>
      </c>
      <c r="AN205" s="161">
        <v>135</v>
      </c>
      <c r="AO205" s="161">
        <f t="shared" si="85"/>
        <v>1621</v>
      </c>
      <c r="AP205" s="161">
        <v>12</v>
      </c>
      <c r="AQ205" s="166">
        <f t="shared" si="78"/>
        <v>1621</v>
      </c>
      <c r="AR205" s="177">
        <f t="shared" si="79"/>
        <v>1621</v>
      </c>
      <c r="AS205" s="177">
        <f t="shared" si="80"/>
        <v>0</v>
      </c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</row>
    <row r="206" spans="1:89" s="91" customFormat="1">
      <c r="A206" s="228"/>
      <c r="B206" s="63">
        <v>5</v>
      </c>
      <c r="C206" s="65" t="s">
        <v>747</v>
      </c>
      <c r="D206" s="131" t="s">
        <v>748</v>
      </c>
      <c r="E206" s="65">
        <v>7773145371</v>
      </c>
      <c r="F206" s="65" t="s">
        <v>748</v>
      </c>
      <c r="G206" s="65" t="s">
        <v>752</v>
      </c>
      <c r="H206" s="65" t="s">
        <v>772</v>
      </c>
      <c r="I206" s="65" t="s">
        <v>767</v>
      </c>
      <c r="J206" s="65" t="s">
        <v>770</v>
      </c>
      <c r="K206" s="63" t="s">
        <v>39</v>
      </c>
      <c r="L206" s="64" t="s">
        <v>328</v>
      </c>
      <c r="M206" s="64" t="s">
        <v>188</v>
      </c>
      <c r="N206" s="64" t="s">
        <v>643</v>
      </c>
      <c r="O206" s="65"/>
      <c r="P206" s="65" t="s">
        <v>47</v>
      </c>
      <c r="Q206" s="65" t="s">
        <v>42</v>
      </c>
      <c r="R206" s="195"/>
      <c r="S206" s="65" t="s">
        <v>797</v>
      </c>
      <c r="T206" s="80" t="s">
        <v>815</v>
      </c>
      <c r="U206" s="140" t="s">
        <v>389</v>
      </c>
      <c r="V206" s="141">
        <v>100</v>
      </c>
      <c r="W206" s="141">
        <v>0</v>
      </c>
      <c r="X206" s="141">
        <f t="shared" si="84"/>
        <v>100</v>
      </c>
      <c r="Y206" s="74"/>
      <c r="Z206" s="87"/>
      <c r="AA206" s="76">
        <v>44927</v>
      </c>
      <c r="AB206" s="76">
        <v>45291</v>
      </c>
      <c r="AC206" s="161">
        <v>34181</v>
      </c>
      <c r="AD206" s="161">
        <v>35750</v>
      </c>
      <c r="AE206" s="161">
        <v>30312</v>
      </c>
      <c r="AF206" s="161">
        <v>20891</v>
      </c>
      <c r="AG206" s="161">
        <v>18921</v>
      </c>
      <c r="AH206" s="161">
        <v>3437</v>
      </c>
      <c r="AI206" s="161">
        <v>2056</v>
      </c>
      <c r="AJ206" s="161">
        <v>5091</v>
      </c>
      <c r="AK206" s="161">
        <v>10237</v>
      </c>
      <c r="AL206" s="161">
        <v>16223</v>
      </c>
      <c r="AM206" s="161">
        <v>21249</v>
      </c>
      <c r="AN206" s="161">
        <v>33021</v>
      </c>
      <c r="AO206" s="161">
        <f t="shared" si="85"/>
        <v>231369</v>
      </c>
      <c r="AP206" s="161">
        <v>12</v>
      </c>
      <c r="AQ206" s="166">
        <f t="shared" si="78"/>
        <v>231369</v>
      </c>
      <c r="AR206" s="177">
        <f t="shared" si="79"/>
        <v>231369</v>
      </c>
      <c r="AS206" s="177">
        <f t="shared" si="80"/>
        <v>0</v>
      </c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</row>
    <row r="207" spans="1:89" s="91" customFormat="1">
      <c r="A207" s="228"/>
      <c r="B207" s="63">
        <v>6</v>
      </c>
      <c r="C207" s="65" t="s">
        <v>747</v>
      </c>
      <c r="D207" s="131" t="s">
        <v>753</v>
      </c>
      <c r="E207" s="65">
        <v>7773145371</v>
      </c>
      <c r="F207" s="65" t="s">
        <v>753</v>
      </c>
      <c r="G207" s="65" t="s">
        <v>253</v>
      </c>
      <c r="H207" s="65" t="s">
        <v>773</v>
      </c>
      <c r="I207" s="65" t="s">
        <v>774</v>
      </c>
      <c r="J207" s="65" t="s">
        <v>775</v>
      </c>
      <c r="K207" s="63" t="s">
        <v>39</v>
      </c>
      <c r="L207" s="64" t="s">
        <v>328</v>
      </c>
      <c r="M207" s="64" t="s">
        <v>188</v>
      </c>
      <c r="N207" s="64" t="s">
        <v>643</v>
      </c>
      <c r="O207" s="65"/>
      <c r="P207" s="65" t="s">
        <v>47</v>
      </c>
      <c r="Q207" s="65" t="s">
        <v>42</v>
      </c>
      <c r="R207" s="195"/>
      <c r="S207" s="65" t="s">
        <v>798</v>
      </c>
      <c r="T207" s="80" t="s">
        <v>816</v>
      </c>
      <c r="U207" s="140" t="s">
        <v>389</v>
      </c>
      <c r="V207" s="141">
        <v>100</v>
      </c>
      <c r="W207" s="141">
        <v>0</v>
      </c>
      <c r="X207" s="141">
        <f t="shared" si="84"/>
        <v>100</v>
      </c>
      <c r="Y207" s="74"/>
      <c r="Z207" s="87"/>
      <c r="AA207" s="76">
        <v>44927</v>
      </c>
      <c r="AB207" s="76">
        <v>45291</v>
      </c>
      <c r="AC207" s="161">
        <v>18855</v>
      </c>
      <c r="AD207" s="161">
        <v>16581</v>
      </c>
      <c r="AE207" s="161">
        <v>16627</v>
      </c>
      <c r="AF207" s="161">
        <v>10918</v>
      </c>
      <c r="AG207" s="161">
        <v>11001</v>
      </c>
      <c r="AH207" s="161">
        <v>3437</v>
      </c>
      <c r="AI207" s="161">
        <v>2540</v>
      </c>
      <c r="AJ207" s="161">
        <v>2888</v>
      </c>
      <c r="AK207" s="161">
        <v>5132</v>
      </c>
      <c r="AL207" s="161">
        <v>10474</v>
      </c>
      <c r="AM207" s="161">
        <v>14242</v>
      </c>
      <c r="AN207" s="161">
        <v>21094</v>
      </c>
      <c r="AO207" s="161">
        <f t="shared" si="85"/>
        <v>133789</v>
      </c>
      <c r="AP207" s="161">
        <v>12</v>
      </c>
      <c r="AQ207" s="166">
        <f t="shared" si="78"/>
        <v>133789</v>
      </c>
      <c r="AR207" s="177">
        <f t="shared" si="79"/>
        <v>133789</v>
      </c>
      <c r="AS207" s="177">
        <f t="shared" si="80"/>
        <v>0</v>
      </c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</row>
    <row r="208" spans="1:89" s="91" customFormat="1">
      <c r="A208" s="228"/>
      <c r="B208" s="74">
        <v>7</v>
      </c>
      <c r="C208" s="65" t="s">
        <v>747</v>
      </c>
      <c r="D208" s="131" t="s">
        <v>753</v>
      </c>
      <c r="E208" s="65">
        <v>7773145371</v>
      </c>
      <c r="F208" s="65" t="s">
        <v>753</v>
      </c>
      <c r="G208" s="65" t="s">
        <v>253</v>
      </c>
      <c r="H208" s="65" t="s">
        <v>776</v>
      </c>
      <c r="I208" s="65" t="s">
        <v>774</v>
      </c>
      <c r="J208" s="65" t="s">
        <v>775</v>
      </c>
      <c r="K208" s="63" t="s">
        <v>39</v>
      </c>
      <c r="L208" s="64" t="s">
        <v>328</v>
      </c>
      <c r="M208" s="64" t="s">
        <v>188</v>
      </c>
      <c r="N208" s="64" t="s">
        <v>643</v>
      </c>
      <c r="O208" s="65"/>
      <c r="P208" s="65" t="s">
        <v>47</v>
      </c>
      <c r="Q208" s="65" t="s">
        <v>42</v>
      </c>
      <c r="R208" s="195"/>
      <c r="S208" s="65" t="s">
        <v>799</v>
      </c>
      <c r="T208" s="80" t="s">
        <v>817</v>
      </c>
      <c r="U208" s="140" t="s">
        <v>389</v>
      </c>
      <c r="V208" s="141">
        <v>100</v>
      </c>
      <c r="W208" s="141">
        <v>0</v>
      </c>
      <c r="X208" s="141">
        <f t="shared" si="84"/>
        <v>100</v>
      </c>
      <c r="Y208" s="74"/>
      <c r="Z208" s="87"/>
      <c r="AA208" s="76">
        <v>44927</v>
      </c>
      <c r="AB208" s="76">
        <v>45291</v>
      </c>
      <c r="AC208" s="161">
        <v>27331</v>
      </c>
      <c r="AD208" s="161">
        <v>22204</v>
      </c>
      <c r="AE208" s="161">
        <v>20779</v>
      </c>
      <c r="AF208" s="161">
        <v>14607</v>
      </c>
      <c r="AG208" s="161">
        <v>12078</v>
      </c>
      <c r="AH208" s="161">
        <v>3744</v>
      </c>
      <c r="AI208" s="161">
        <v>3052</v>
      </c>
      <c r="AJ208" s="161">
        <v>2822</v>
      </c>
      <c r="AK208" s="161">
        <v>7055</v>
      </c>
      <c r="AL208" s="161">
        <v>14545</v>
      </c>
      <c r="AM208" s="161">
        <v>20585</v>
      </c>
      <c r="AN208" s="161">
        <v>29077</v>
      </c>
      <c r="AO208" s="161">
        <f t="shared" si="85"/>
        <v>177879</v>
      </c>
      <c r="AP208" s="161">
        <v>12</v>
      </c>
      <c r="AQ208" s="166">
        <f t="shared" si="78"/>
        <v>177879</v>
      </c>
      <c r="AR208" s="177">
        <f t="shared" si="79"/>
        <v>177879</v>
      </c>
      <c r="AS208" s="177">
        <f t="shared" si="80"/>
        <v>0</v>
      </c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</row>
    <row r="209" spans="1:83" s="91" customFormat="1">
      <c r="A209" s="228"/>
      <c r="B209" s="63">
        <v>8</v>
      </c>
      <c r="C209" s="65" t="s">
        <v>747</v>
      </c>
      <c r="D209" s="131" t="s">
        <v>753</v>
      </c>
      <c r="E209" s="65">
        <v>7773145371</v>
      </c>
      <c r="F209" s="65" t="s">
        <v>753</v>
      </c>
      <c r="G209" s="65" t="s">
        <v>62</v>
      </c>
      <c r="H209" s="65" t="s">
        <v>777</v>
      </c>
      <c r="I209" s="65" t="s">
        <v>774</v>
      </c>
      <c r="J209" s="65" t="s">
        <v>775</v>
      </c>
      <c r="K209" s="63" t="s">
        <v>39</v>
      </c>
      <c r="L209" s="64" t="s">
        <v>328</v>
      </c>
      <c r="M209" s="64" t="s">
        <v>188</v>
      </c>
      <c r="N209" s="64" t="s">
        <v>643</v>
      </c>
      <c r="O209" s="65"/>
      <c r="P209" s="65" t="s">
        <v>47</v>
      </c>
      <c r="Q209" s="65" t="s">
        <v>42</v>
      </c>
      <c r="R209" s="195"/>
      <c r="S209" s="65" t="s">
        <v>800</v>
      </c>
      <c r="T209" s="80" t="s">
        <v>818</v>
      </c>
      <c r="U209" s="140" t="s">
        <v>389</v>
      </c>
      <c r="V209" s="141">
        <v>100</v>
      </c>
      <c r="W209" s="141">
        <v>0</v>
      </c>
      <c r="X209" s="141">
        <f t="shared" si="84"/>
        <v>100</v>
      </c>
      <c r="Y209" s="74"/>
      <c r="Z209" s="87"/>
      <c r="AA209" s="76">
        <v>44927</v>
      </c>
      <c r="AB209" s="76">
        <v>45291</v>
      </c>
      <c r="AC209" s="161">
        <v>45963</v>
      </c>
      <c r="AD209" s="161">
        <v>38341</v>
      </c>
      <c r="AE209" s="161">
        <v>35047</v>
      </c>
      <c r="AF209" s="161">
        <v>26356</v>
      </c>
      <c r="AG209" s="161">
        <v>18721</v>
      </c>
      <c r="AH209" s="161">
        <v>3616</v>
      </c>
      <c r="AI209" s="161">
        <v>3012</v>
      </c>
      <c r="AJ209" s="161">
        <v>3108</v>
      </c>
      <c r="AK209" s="161">
        <v>7835</v>
      </c>
      <c r="AL209" s="161">
        <v>27648</v>
      </c>
      <c r="AM209" s="161">
        <v>37403</v>
      </c>
      <c r="AN209" s="161">
        <v>55224</v>
      </c>
      <c r="AO209" s="161">
        <f t="shared" si="85"/>
        <v>302274</v>
      </c>
      <c r="AP209" s="161">
        <v>12</v>
      </c>
      <c r="AQ209" s="166">
        <f t="shared" si="78"/>
        <v>302274</v>
      </c>
      <c r="AR209" s="177">
        <f t="shared" si="79"/>
        <v>302274</v>
      </c>
      <c r="AS209" s="177">
        <f t="shared" si="80"/>
        <v>0</v>
      </c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</row>
    <row r="210" spans="1:83" s="91" customFormat="1">
      <c r="A210" s="228"/>
      <c r="B210" s="63">
        <v>9</v>
      </c>
      <c r="C210" s="65" t="s">
        <v>747</v>
      </c>
      <c r="D210" s="131" t="s">
        <v>754</v>
      </c>
      <c r="E210" s="65">
        <v>7773145371</v>
      </c>
      <c r="F210" s="65" t="s">
        <v>754</v>
      </c>
      <c r="G210" s="65" t="s">
        <v>253</v>
      </c>
      <c r="H210" s="65" t="s">
        <v>778</v>
      </c>
      <c r="I210" s="65" t="s">
        <v>779</v>
      </c>
      <c r="J210" s="65" t="s">
        <v>780</v>
      </c>
      <c r="K210" s="63" t="s">
        <v>39</v>
      </c>
      <c r="L210" s="64" t="s">
        <v>328</v>
      </c>
      <c r="M210" s="64" t="s">
        <v>188</v>
      </c>
      <c r="N210" s="64" t="s">
        <v>643</v>
      </c>
      <c r="O210" s="65"/>
      <c r="P210" s="65" t="s">
        <v>54</v>
      </c>
      <c r="Q210" s="65" t="s">
        <v>42</v>
      </c>
      <c r="R210" s="195"/>
      <c r="S210" s="65" t="s">
        <v>801</v>
      </c>
      <c r="T210" s="80" t="s">
        <v>819</v>
      </c>
      <c r="U210" s="140" t="s">
        <v>389</v>
      </c>
      <c r="V210" s="141">
        <v>100</v>
      </c>
      <c r="W210" s="141">
        <v>0</v>
      </c>
      <c r="X210" s="141">
        <f t="shared" si="84"/>
        <v>100</v>
      </c>
      <c r="Y210" s="74"/>
      <c r="Z210" s="87"/>
      <c r="AA210" s="76">
        <v>44927</v>
      </c>
      <c r="AB210" s="76">
        <v>45291</v>
      </c>
      <c r="AC210" s="161">
        <v>1170</v>
      </c>
      <c r="AD210" s="161">
        <v>1170</v>
      </c>
      <c r="AE210" s="161">
        <v>1170</v>
      </c>
      <c r="AF210" s="161">
        <v>1170</v>
      </c>
      <c r="AG210" s="161">
        <v>1170</v>
      </c>
      <c r="AH210" s="161">
        <v>1170</v>
      </c>
      <c r="AI210" s="161">
        <v>1170</v>
      </c>
      <c r="AJ210" s="161">
        <v>1170</v>
      </c>
      <c r="AK210" s="161">
        <v>1170</v>
      </c>
      <c r="AL210" s="161">
        <v>1170</v>
      </c>
      <c r="AM210" s="161">
        <v>1172</v>
      </c>
      <c r="AN210" s="161">
        <v>1170</v>
      </c>
      <c r="AO210" s="161">
        <f t="shared" si="85"/>
        <v>14042</v>
      </c>
      <c r="AP210" s="161">
        <v>12</v>
      </c>
      <c r="AQ210" s="166">
        <f t="shared" si="78"/>
        <v>14042</v>
      </c>
      <c r="AR210" s="177">
        <f t="shared" si="79"/>
        <v>14042</v>
      </c>
      <c r="AS210" s="177">
        <f t="shared" si="80"/>
        <v>0</v>
      </c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</row>
    <row r="211" spans="1:83" s="91" customFormat="1">
      <c r="A211" s="228"/>
      <c r="B211" s="74">
        <v>10</v>
      </c>
      <c r="C211" s="65" t="s">
        <v>747</v>
      </c>
      <c r="D211" s="131" t="s">
        <v>755</v>
      </c>
      <c r="E211" s="65">
        <v>7773145371</v>
      </c>
      <c r="F211" s="65" t="s">
        <v>755</v>
      </c>
      <c r="G211" s="65" t="s">
        <v>756</v>
      </c>
      <c r="H211" s="65" t="s">
        <v>781</v>
      </c>
      <c r="I211" s="65" t="s">
        <v>767</v>
      </c>
      <c r="J211" s="65" t="s">
        <v>768</v>
      </c>
      <c r="K211" s="63" t="s">
        <v>39</v>
      </c>
      <c r="L211" s="64" t="s">
        <v>328</v>
      </c>
      <c r="M211" s="64" t="s">
        <v>188</v>
      </c>
      <c r="N211" s="64" t="s">
        <v>643</v>
      </c>
      <c r="O211" s="65"/>
      <c r="P211" s="64" t="s">
        <v>41</v>
      </c>
      <c r="Q211" s="65" t="s">
        <v>12</v>
      </c>
      <c r="R211" s="195"/>
      <c r="S211" s="65" t="s">
        <v>802</v>
      </c>
      <c r="T211" s="80" t="s">
        <v>820</v>
      </c>
      <c r="U211" s="140" t="s">
        <v>389</v>
      </c>
      <c r="V211" s="141">
        <v>100</v>
      </c>
      <c r="W211" s="141">
        <v>0</v>
      </c>
      <c r="X211" s="141">
        <f t="shared" si="84"/>
        <v>100</v>
      </c>
      <c r="Y211" s="74"/>
      <c r="Z211" s="64" t="s">
        <v>998</v>
      </c>
      <c r="AA211" s="76">
        <v>44927</v>
      </c>
      <c r="AB211" s="76">
        <v>45291</v>
      </c>
      <c r="AC211" s="161">
        <v>10233</v>
      </c>
      <c r="AD211" s="161">
        <v>4221</v>
      </c>
      <c r="AE211" s="161">
        <v>4221</v>
      </c>
      <c r="AF211" s="161">
        <v>3406</v>
      </c>
      <c r="AG211" s="161">
        <v>3406</v>
      </c>
      <c r="AH211" s="161">
        <v>135</v>
      </c>
      <c r="AI211" s="161">
        <v>136</v>
      </c>
      <c r="AJ211" s="161">
        <v>808</v>
      </c>
      <c r="AK211" s="161">
        <v>810</v>
      </c>
      <c r="AL211" s="161">
        <v>8040</v>
      </c>
      <c r="AM211" s="161">
        <v>8041</v>
      </c>
      <c r="AN211" s="161">
        <v>10233</v>
      </c>
      <c r="AO211" s="161">
        <f t="shared" si="85"/>
        <v>53690</v>
      </c>
      <c r="AP211" s="161">
        <v>12</v>
      </c>
      <c r="AQ211" s="166">
        <f t="shared" si="78"/>
        <v>53690</v>
      </c>
      <c r="AR211" s="177">
        <f t="shared" si="79"/>
        <v>53690</v>
      </c>
      <c r="AS211" s="177">
        <f t="shared" si="80"/>
        <v>0</v>
      </c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</row>
    <row r="212" spans="1:83" s="91" customFormat="1">
      <c r="A212" s="228"/>
      <c r="B212" s="63">
        <v>11</v>
      </c>
      <c r="C212" s="65" t="s">
        <v>747</v>
      </c>
      <c r="D212" s="131" t="s">
        <v>755</v>
      </c>
      <c r="E212" s="65">
        <v>7773145371</v>
      </c>
      <c r="F212" s="65" t="s">
        <v>755</v>
      </c>
      <c r="G212" s="65" t="s">
        <v>757</v>
      </c>
      <c r="H212" s="65" t="s">
        <v>782</v>
      </c>
      <c r="I212" s="65" t="s">
        <v>779</v>
      </c>
      <c r="J212" s="65" t="s">
        <v>780</v>
      </c>
      <c r="K212" s="63" t="s">
        <v>39</v>
      </c>
      <c r="L212" s="64" t="s">
        <v>328</v>
      </c>
      <c r="M212" s="64" t="s">
        <v>188</v>
      </c>
      <c r="N212" s="64" t="s">
        <v>643</v>
      </c>
      <c r="O212" s="65"/>
      <c r="P212" s="64" t="s">
        <v>41</v>
      </c>
      <c r="Q212" s="65" t="s">
        <v>42</v>
      </c>
      <c r="R212" s="195"/>
      <c r="S212" s="65" t="s">
        <v>803</v>
      </c>
      <c r="T212" s="80" t="s">
        <v>821</v>
      </c>
      <c r="U212" s="140" t="s">
        <v>389</v>
      </c>
      <c r="V212" s="141">
        <v>100</v>
      </c>
      <c r="W212" s="141">
        <v>0</v>
      </c>
      <c r="X212" s="141">
        <f t="shared" si="84"/>
        <v>100</v>
      </c>
      <c r="Y212" s="74"/>
      <c r="Z212" s="64"/>
      <c r="AA212" s="76">
        <v>44927</v>
      </c>
      <c r="AB212" s="76">
        <v>45291</v>
      </c>
      <c r="AC212" s="161">
        <v>10489</v>
      </c>
      <c r="AD212" s="161">
        <v>10580</v>
      </c>
      <c r="AE212" s="161">
        <v>10579</v>
      </c>
      <c r="AF212" s="161">
        <v>7297</v>
      </c>
      <c r="AG212" s="161">
        <v>7297</v>
      </c>
      <c r="AH212" s="161">
        <v>136</v>
      </c>
      <c r="AI212" s="161">
        <v>136</v>
      </c>
      <c r="AJ212" s="161">
        <v>751</v>
      </c>
      <c r="AK212" s="161">
        <v>751</v>
      </c>
      <c r="AL212" s="161">
        <v>3470</v>
      </c>
      <c r="AM212" s="161">
        <v>3471</v>
      </c>
      <c r="AN212" s="161">
        <v>10488</v>
      </c>
      <c r="AO212" s="161">
        <f t="shared" si="85"/>
        <v>65445</v>
      </c>
      <c r="AP212" s="161">
        <v>12</v>
      </c>
      <c r="AQ212" s="166">
        <f t="shared" si="78"/>
        <v>65445</v>
      </c>
      <c r="AR212" s="177">
        <f t="shared" si="79"/>
        <v>65445</v>
      </c>
      <c r="AS212" s="177">
        <f t="shared" si="80"/>
        <v>0</v>
      </c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</row>
    <row r="213" spans="1:83" s="91" customFormat="1">
      <c r="A213" s="228"/>
      <c r="B213" s="63">
        <v>12</v>
      </c>
      <c r="C213" s="65" t="s">
        <v>747</v>
      </c>
      <c r="D213" s="131" t="s">
        <v>755</v>
      </c>
      <c r="E213" s="65">
        <v>7773145371</v>
      </c>
      <c r="F213" s="65" t="s">
        <v>755</v>
      </c>
      <c r="G213" s="65" t="s">
        <v>758</v>
      </c>
      <c r="H213" s="65" t="s">
        <v>783</v>
      </c>
      <c r="I213" s="65" t="s">
        <v>767</v>
      </c>
      <c r="J213" s="65" t="s">
        <v>770</v>
      </c>
      <c r="K213" s="63" t="s">
        <v>39</v>
      </c>
      <c r="L213" s="64" t="s">
        <v>328</v>
      </c>
      <c r="M213" s="64" t="s">
        <v>188</v>
      </c>
      <c r="N213" s="64" t="s">
        <v>643</v>
      </c>
      <c r="O213" s="65"/>
      <c r="P213" s="64" t="s">
        <v>41</v>
      </c>
      <c r="Q213" s="65" t="s">
        <v>12</v>
      </c>
      <c r="R213" s="195"/>
      <c r="S213" s="65" t="s">
        <v>804</v>
      </c>
      <c r="T213" s="80" t="s">
        <v>822</v>
      </c>
      <c r="U213" s="140" t="s">
        <v>389</v>
      </c>
      <c r="V213" s="141">
        <v>100</v>
      </c>
      <c r="W213" s="141">
        <v>0</v>
      </c>
      <c r="X213" s="141">
        <f t="shared" si="84"/>
        <v>100</v>
      </c>
      <c r="Y213" s="74"/>
      <c r="Z213" s="64" t="s">
        <v>998</v>
      </c>
      <c r="AA213" s="76">
        <v>44927</v>
      </c>
      <c r="AB213" s="76">
        <v>45291</v>
      </c>
      <c r="AC213" s="161">
        <v>16137</v>
      </c>
      <c r="AD213" s="161">
        <v>16137</v>
      </c>
      <c r="AE213" s="161">
        <v>12882</v>
      </c>
      <c r="AF213" s="161">
        <v>12881</v>
      </c>
      <c r="AG213" s="161">
        <v>4186</v>
      </c>
      <c r="AH213" s="161">
        <v>4186</v>
      </c>
      <c r="AI213" s="161">
        <v>1014</v>
      </c>
      <c r="AJ213" s="161">
        <v>1015</v>
      </c>
      <c r="AK213" s="161">
        <v>5142</v>
      </c>
      <c r="AL213" s="161">
        <v>5142</v>
      </c>
      <c r="AM213" s="161">
        <v>15404</v>
      </c>
      <c r="AN213" s="161">
        <v>15404</v>
      </c>
      <c r="AO213" s="161">
        <f t="shared" si="85"/>
        <v>109530</v>
      </c>
      <c r="AP213" s="161">
        <v>12</v>
      </c>
      <c r="AQ213" s="166">
        <f t="shared" si="78"/>
        <v>109530</v>
      </c>
      <c r="AR213" s="177">
        <f t="shared" si="79"/>
        <v>109530</v>
      </c>
      <c r="AS213" s="177">
        <f t="shared" si="80"/>
        <v>0</v>
      </c>
      <c r="AT213" s="14"/>
      <c r="AU213" s="14"/>
      <c r="AV213" s="14"/>
      <c r="AW213" s="14"/>
      <c r="AX213" s="14"/>
      <c r="AY213" s="14"/>
      <c r="AZ213" s="14"/>
      <c r="BA213" s="14"/>
      <c r="BB213" s="14"/>
      <c r="BC213" s="14"/>
      <c r="BD213" s="14"/>
      <c r="BE213" s="14"/>
      <c r="BF213" s="14"/>
      <c r="BG213" s="14"/>
      <c r="BH213" s="14"/>
      <c r="BI213" s="14"/>
      <c r="BJ213" s="14"/>
      <c r="BK213" s="14"/>
      <c r="BL213" s="14"/>
      <c r="BM213" s="14"/>
      <c r="BN213" s="14"/>
      <c r="BO213" s="14"/>
      <c r="BP213" s="14"/>
      <c r="BQ213" s="14"/>
      <c r="BR213" s="14"/>
      <c r="BS213" s="14"/>
      <c r="BT213" s="14"/>
      <c r="BU213" s="14"/>
      <c r="BV213" s="14"/>
      <c r="BW213" s="14"/>
      <c r="BX213" s="14"/>
      <c r="BY213" s="14"/>
      <c r="BZ213" s="14"/>
      <c r="CA213" s="14"/>
      <c r="CB213" s="14"/>
      <c r="CC213" s="14"/>
      <c r="CD213" s="14"/>
      <c r="CE213" s="14"/>
    </row>
    <row r="214" spans="1:83" s="91" customFormat="1">
      <c r="A214" s="228"/>
      <c r="B214" s="74">
        <v>13</v>
      </c>
      <c r="C214" s="65" t="s">
        <v>747</v>
      </c>
      <c r="D214" s="131" t="s">
        <v>755</v>
      </c>
      <c r="E214" s="65">
        <v>7773145371</v>
      </c>
      <c r="F214" s="65" t="s">
        <v>755</v>
      </c>
      <c r="G214" s="65" t="s">
        <v>759</v>
      </c>
      <c r="H214" s="65" t="s">
        <v>784</v>
      </c>
      <c r="I214" s="65" t="s">
        <v>779</v>
      </c>
      <c r="J214" s="65" t="s">
        <v>785</v>
      </c>
      <c r="K214" s="63" t="s">
        <v>39</v>
      </c>
      <c r="L214" s="64" t="s">
        <v>328</v>
      </c>
      <c r="M214" s="64" t="s">
        <v>188</v>
      </c>
      <c r="N214" s="64" t="s">
        <v>643</v>
      </c>
      <c r="O214" s="65"/>
      <c r="P214" s="64" t="s">
        <v>41</v>
      </c>
      <c r="Q214" s="65" t="s">
        <v>12</v>
      </c>
      <c r="R214" s="195"/>
      <c r="S214" s="65" t="s">
        <v>805</v>
      </c>
      <c r="T214" s="80" t="s">
        <v>823</v>
      </c>
      <c r="U214" s="140" t="s">
        <v>389</v>
      </c>
      <c r="V214" s="141">
        <v>100</v>
      </c>
      <c r="W214" s="141">
        <v>0</v>
      </c>
      <c r="X214" s="141">
        <f t="shared" si="84"/>
        <v>100</v>
      </c>
      <c r="Y214" s="74"/>
      <c r="Z214" s="64" t="s">
        <v>998</v>
      </c>
      <c r="AA214" s="76">
        <v>44927</v>
      </c>
      <c r="AB214" s="76">
        <v>45291</v>
      </c>
      <c r="AC214" s="161">
        <v>7039</v>
      </c>
      <c r="AD214" s="161">
        <v>5349</v>
      </c>
      <c r="AE214" s="161">
        <v>5349</v>
      </c>
      <c r="AF214" s="161">
        <v>3205</v>
      </c>
      <c r="AG214" s="161">
        <v>3204</v>
      </c>
      <c r="AH214" s="161">
        <v>13</v>
      </c>
      <c r="AI214" s="161">
        <v>13</v>
      </c>
      <c r="AJ214" s="161">
        <v>1047</v>
      </c>
      <c r="AK214" s="161">
        <v>1047</v>
      </c>
      <c r="AL214" s="161">
        <v>5597</v>
      </c>
      <c r="AM214" s="161">
        <v>5596</v>
      </c>
      <c r="AN214" s="161">
        <v>7038</v>
      </c>
      <c r="AO214" s="161">
        <f t="shared" si="85"/>
        <v>44497</v>
      </c>
      <c r="AP214" s="161">
        <v>12</v>
      </c>
      <c r="AQ214" s="166">
        <f t="shared" si="78"/>
        <v>44497</v>
      </c>
      <c r="AR214" s="177">
        <f t="shared" si="79"/>
        <v>44497</v>
      </c>
      <c r="AS214" s="177">
        <f t="shared" si="80"/>
        <v>0</v>
      </c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</row>
    <row r="215" spans="1:83" s="91" customFormat="1">
      <c r="A215" s="228"/>
      <c r="B215" s="63">
        <v>14</v>
      </c>
      <c r="C215" s="65" t="s">
        <v>747</v>
      </c>
      <c r="D215" s="131" t="s">
        <v>755</v>
      </c>
      <c r="E215" s="65">
        <v>7773145371</v>
      </c>
      <c r="F215" s="65" t="s">
        <v>755</v>
      </c>
      <c r="G215" s="65" t="s">
        <v>760</v>
      </c>
      <c r="H215" s="65" t="s">
        <v>786</v>
      </c>
      <c r="I215" s="65" t="s">
        <v>774</v>
      </c>
      <c r="J215" s="65" t="s">
        <v>775</v>
      </c>
      <c r="K215" s="63" t="s">
        <v>39</v>
      </c>
      <c r="L215" s="64" t="s">
        <v>328</v>
      </c>
      <c r="M215" s="64" t="s">
        <v>188</v>
      </c>
      <c r="N215" s="64" t="s">
        <v>643</v>
      </c>
      <c r="O215" s="65"/>
      <c r="P215" s="64" t="s">
        <v>41</v>
      </c>
      <c r="Q215" s="65" t="s">
        <v>12</v>
      </c>
      <c r="R215" s="195"/>
      <c r="S215" s="65" t="s">
        <v>806</v>
      </c>
      <c r="T215" s="80" t="s">
        <v>824</v>
      </c>
      <c r="U215" s="140" t="s">
        <v>389</v>
      </c>
      <c r="V215" s="141">
        <v>100</v>
      </c>
      <c r="W215" s="141">
        <v>0</v>
      </c>
      <c r="X215" s="141">
        <f t="shared" si="84"/>
        <v>100</v>
      </c>
      <c r="Y215" s="74"/>
      <c r="Z215" s="64" t="s">
        <v>998</v>
      </c>
      <c r="AA215" s="76">
        <v>44927</v>
      </c>
      <c r="AB215" s="76">
        <v>45291</v>
      </c>
      <c r="AC215" s="161">
        <v>15175</v>
      </c>
      <c r="AD215" s="161">
        <v>15174</v>
      </c>
      <c r="AE215" s="161">
        <v>7924</v>
      </c>
      <c r="AF215" s="161">
        <v>7924</v>
      </c>
      <c r="AG215" s="161">
        <v>1332</v>
      </c>
      <c r="AH215" s="161">
        <v>1331</v>
      </c>
      <c r="AI215" s="161">
        <v>1248</v>
      </c>
      <c r="AJ215" s="161">
        <v>1248</v>
      </c>
      <c r="AK215" s="161">
        <v>7052</v>
      </c>
      <c r="AL215" s="161">
        <v>7052</v>
      </c>
      <c r="AM215" s="161">
        <v>13697</v>
      </c>
      <c r="AN215" s="161">
        <v>13695</v>
      </c>
      <c r="AO215" s="161">
        <f t="shared" si="85"/>
        <v>92852</v>
      </c>
      <c r="AP215" s="161">
        <v>12</v>
      </c>
      <c r="AQ215" s="166">
        <f t="shared" si="78"/>
        <v>92852</v>
      </c>
      <c r="AR215" s="177">
        <f t="shared" si="79"/>
        <v>92852</v>
      </c>
      <c r="AS215" s="177">
        <f t="shared" si="80"/>
        <v>0</v>
      </c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</row>
    <row r="216" spans="1:83" s="91" customFormat="1">
      <c r="A216" s="228"/>
      <c r="B216" s="63">
        <v>15</v>
      </c>
      <c r="C216" s="65" t="s">
        <v>747</v>
      </c>
      <c r="D216" s="131" t="s">
        <v>755</v>
      </c>
      <c r="E216" s="65">
        <v>7773145371</v>
      </c>
      <c r="F216" s="65" t="s">
        <v>755</v>
      </c>
      <c r="G216" s="65" t="s">
        <v>761</v>
      </c>
      <c r="H216" s="65" t="s">
        <v>787</v>
      </c>
      <c r="I216" s="65" t="s">
        <v>779</v>
      </c>
      <c r="J216" s="65" t="s">
        <v>788</v>
      </c>
      <c r="K216" s="63" t="s">
        <v>39</v>
      </c>
      <c r="L216" s="64" t="s">
        <v>328</v>
      </c>
      <c r="M216" s="64" t="s">
        <v>188</v>
      </c>
      <c r="N216" s="64" t="s">
        <v>643</v>
      </c>
      <c r="O216" s="65"/>
      <c r="P216" s="64" t="s">
        <v>41</v>
      </c>
      <c r="Q216" s="65" t="s">
        <v>12</v>
      </c>
      <c r="R216" s="195"/>
      <c r="S216" s="65" t="s">
        <v>807</v>
      </c>
      <c r="T216" s="80" t="s">
        <v>825</v>
      </c>
      <c r="U216" s="140" t="s">
        <v>389</v>
      </c>
      <c r="V216" s="141">
        <v>100</v>
      </c>
      <c r="W216" s="141">
        <v>0</v>
      </c>
      <c r="X216" s="141">
        <f t="shared" si="84"/>
        <v>100</v>
      </c>
      <c r="Y216" s="74"/>
      <c r="Z216" s="64" t="s">
        <v>998</v>
      </c>
      <c r="AA216" s="76">
        <v>44927</v>
      </c>
      <c r="AB216" s="76">
        <v>45291</v>
      </c>
      <c r="AC216" s="161">
        <v>2834</v>
      </c>
      <c r="AD216" s="161">
        <v>2306</v>
      </c>
      <c r="AE216" s="161">
        <v>2305</v>
      </c>
      <c r="AF216" s="161">
        <v>806</v>
      </c>
      <c r="AG216" s="161">
        <v>806</v>
      </c>
      <c r="AH216" s="161">
        <v>6</v>
      </c>
      <c r="AI216" s="161">
        <v>7</v>
      </c>
      <c r="AJ216" s="161">
        <v>289</v>
      </c>
      <c r="AK216" s="161">
        <v>289</v>
      </c>
      <c r="AL216" s="161">
        <v>1963</v>
      </c>
      <c r="AM216" s="161">
        <v>1963</v>
      </c>
      <c r="AN216" s="161">
        <v>2834</v>
      </c>
      <c r="AO216" s="161">
        <f t="shared" si="85"/>
        <v>16408</v>
      </c>
      <c r="AP216" s="161">
        <v>12</v>
      </c>
      <c r="AQ216" s="166">
        <f t="shared" si="78"/>
        <v>16408</v>
      </c>
      <c r="AR216" s="177">
        <f t="shared" si="79"/>
        <v>16408</v>
      </c>
      <c r="AS216" s="177">
        <f t="shared" si="80"/>
        <v>0</v>
      </c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</row>
    <row r="217" spans="1:83" s="91" customFormat="1">
      <c r="A217" s="228"/>
      <c r="B217" s="74">
        <v>16</v>
      </c>
      <c r="C217" s="65" t="s">
        <v>747</v>
      </c>
      <c r="D217" s="131" t="s">
        <v>755</v>
      </c>
      <c r="E217" s="65">
        <v>7773145371</v>
      </c>
      <c r="F217" s="65" t="s">
        <v>755</v>
      </c>
      <c r="G217" s="65" t="s">
        <v>762</v>
      </c>
      <c r="H217" s="65" t="s">
        <v>789</v>
      </c>
      <c r="I217" s="65" t="s">
        <v>779</v>
      </c>
      <c r="J217" s="65" t="s">
        <v>790</v>
      </c>
      <c r="K217" s="63" t="s">
        <v>39</v>
      </c>
      <c r="L217" s="64" t="s">
        <v>328</v>
      </c>
      <c r="M217" s="64" t="s">
        <v>188</v>
      </c>
      <c r="N217" s="64" t="s">
        <v>643</v>
      </c>
      <c r="O217" s="65"/>
      <c r="P217" s="64" t="s">
        <v>41</v>
      </c>
      <c r="Q217" s="65" t="s">
        <v>42</v>
      </c>
      <c r="R217" s="195"/>
      <c r="S217" s="65" t="s">
        <v>808</v>
      </c>
      <c r="T217" s="80" t="s">
        <v>826</v>
      </c>
      <c r="U217" s="140" t="s">
        <v>389</v>
      </c>
      <c r="V217" s="141">
        <v>100</v>
      </c>
      <c r="W217" s="141">
        <v>0</v>
      </c>
      <c r="X217" s="141">
        <f t="shared" si="84"/>
        <v>100</v>
      </c>
      <c r="Y217" s="74"/>
      <c r="Z217" s="64"/>
      <c r="AA217" s="76">
        <v>44927</v>
      </c>
      <c r="AB217" s="76">
        <v>45291</v>
      </c>
      <c r="AC217" s="161">
        <v>8003</v>
      </c>
      <c r="AD217" s="161">
        <v>4958</v>
      </c>
      <c r="AE217" s="161">
        <v>4957</v>
      </c>
      <c r="AF217" s="161">
        <v>2956</v>
      </c>
      <c r="AG217" s="161">
        <v>2956</v>
      </c>
      <c r="AH217" s="161">
        <v>5</v>
      </c>
      <c r="AI217" s="161">
        <v>13</v>
      </c>
      <c r="AJ217" s="161">
        <v>77</v>
      </c>
      <c r="AK217" s="161">
        <v>77</v>
      </c>
      <c r="AL217" s="161">
        <v>4692</v>
      </c>
      <c r="AM217" s="161">
        <v>4693</v>
      </c>
      <c r="AN217" s="161">
        <v>8003</v>
      </c>
      <c r="AO217" s="161">
        <f t="shared" si="85"/>
        <v>41390</v>
      </c>
      <c r="AP217" s="161">
        <v>12</v>
      </c>
      <c r="AQ217" s="166">
        <f t="shared" si="78"/>
        <v>41390</v>
      </c>
      <c r="AR217" s="177">
        <f t="shared" si="79"/>
        <v>41390</v>
      </c>
      <c r="AS217" s="177">
        <f t="shared" si="80"/>
        <v>0</v>
      </c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</row>
    <row r="218" spans="1:83" s="91" customFormat="1">
      <c r="A218" s="228"/>
      <c r="B218" s="63">
        <v>17</v>
      </c>
      <c r="C218" s="65" t="s">
        <v>747</v>
      </c>
      <c r="D218" s="131" t="s">
        <v>755</v>
      </c>
      <c r="E218" s="65">
        <v>7773145371</v>
      </c>
      <c r="F218" s="65" t="s">
        <v>755</v>
      </c>
      <c r="G218" s="65" t="s">
        <v>763</v>
      </c>
      <c r="H218" s="65" t="s">
        <v>791</v>
      </c>
      <c r="I218" s="65" t="s">
        <v>779</v>
      </c>
      <c r="J218" s="65" t="s">
        <v>790</v>
      </c>
      <c r="K218" s="63" t="s">
        <v>39</v>
      </c>
      <c r="L218" s="64" t="s">
        <v>328</v>
      </c>
      <c r="M218" s="64" t="s">
        <v>188</v>
      </c>
      <c r="N218" s="64" t="s">
        <v>643</v>
      </c>
      <c r="O218" s="65"/>
      <c r="P218" s="65" t="s">
        <v>47</v>
      </c>
      <c r="Q218" s="65" t="s">
        <v>42</v>
      </c>
      <c r="R218" s="195"/>
      <c r="S218" s="65" t="s">
        <v>809</v>
      </c>
      <c r="T218" s="80" t="s">
        <v>827</v>
      </c>
      <c r="U218" s="140" t="s">
        <v>389</v>
      </c>
      <c r="V218" s="141">
        <v>53.02</v>
      </c>
      <c r="W218" s="141">
        <v>46.98</v>
      </c>
      <c r="X218" s="141">
        <f t="shared" si="84"/>
        <v>100</v>
      </c>
      <c r="Y218" s="74"/>
      <c r="Z218" s="87"/>
      <c r="AA218" s="76">
        <v>44927</v>
      </c>
      <c r="AB218" s="76">
        <v>45291</v>
      </c>
      <c r="AC218" s="161">
        <v>33992</v>
      </c>
      <c r="AD218" s="161">
        <v>17337</v>
      </c>
      <c r="AE218" s="161">
        <v>29246</v>
      </c>
      <c r="AF218" s="161">
        <v>12915</v>
      </c>
      <c r="AG218" s="161">
        <v>3099</v>
      </c>
      <c r="AH218" s="161">
        <v>0</v>
      </c>
      <c r="AI218" s="161">
        <v>0</v>
      </c>
      <c r="AJ218" s="161">
        <v>1291</v>
      </c>
      <c r="AK218" s="161">
        <v>1291</v>
      </c>
      <c r="AL218" s="161">
        <v>1291</v>
      </c>
      <c r="AM218" s="161">
        <v>351</v>
      </c>
      <c r="AN218" s="161">
        <v>44914</v>
      </c>
      <c r="AO218" s="161">
        <f t="shared" si="85"/>
        <v>145727</v>
      </c>
      <c r="AP218" s="161">
        <v>12</v>
      </c>
      <c r="AQ218" s="166">
        <f t="shared" si="78"/>
        <v>145727</v>
      </c>
      <c r="AR218" s="177">
        <f t="shared" si="79"/>
        <v>77264</v>
      </c>
      <c r="AS218" s="177">
        <f t="shared" si="80"/>
        <v>68463</v>
      </c>
      <c r="AT218" s="60"/>
      <c r="AU218" s="60"/>
      <c r="AV218" s="14"/>
      <c r="AW218" s="14"/>
      <c r="AX218" s="14"/>
      <c r="AY218" s="14"/>
      <c r="AZ218" s="14"/>
      <c r="BA218" s="14"/>
      <c r="BB218" s="14"/>
      <c r="BC218" s="14"/>
      <c r="BD218" s="14"/>
      <c r="BE218" s="14"/>
      <c r="BF218" s="14"/>
      <c r="BG218" s="14"/>
      <c r="BH218" s="14"/>
      <c r="BI218" s="14"/>
      <c r="BJ218" s="14"/>
      <c r="BK218" s="14"/>
      <c r="BL218" s="14"/>
      <c r="BM218" s="14"/>
      <c r="BN218" s="14"/>
      <c r="BO218" s="14"/>
      <c r="BP218" s="14"/>
      <c r="BQ218" s="14"/>
      <c r="BR218" s="14"/>
      <c r="BS218" s="14"/>
      <c r="BT218" s="14"/>
      <c r="BU218" s="14"/>
      <c r="BV218" s="14"/>
      <c r="BW218" s="14"/>
      <c r="BX218" s="14"/>
      <c r="BY218" s="14"/>
      <c r="BZ218" s="14"/>
      <c r="CA218" s="14"/>
      <c r="CB218" s="14"/>
      <c r="CC218" s="14"/>
      <c r="CD218" s="14"/>
      <c r="CE218" s="14"/>
    </row>
    <row r="219" spans="1:83" s="91" customFormat="1">
      <c r="A219" s="228"/>
      <c r="B219" s="63">
        <v>18</v>
      </c>
      <c r="C219" s="65" t="s">
        <v>747</v>
      </c>
      <c r="D219" s="131" t="s">
        <v>764</v>
      </c>
      <c r="E219" s="65">
        <v>7773145371</v>
      </c>
      <c r="F219" s="65" t="s">
        <v>764</v>
      </c>
      <c r="G219" s="65" t="s">
        <v>765</v>
      </c>
      <c r="H219" s="65" t="s">
        <v>792</v>
      </c>
      <c r="I219" s="65" t="s">
        <v>779</v>
      </c>
      <c r="J219" s="65" t="s">
        <v>780</v>
      </c>
      <c r="K219" s="63" t="s">
        <v>39</v>
      </c>
      <c r="L219" s="64" t="s">
        <v>328</v>
      </c>
      <c r="M219" s="64" t="s">
        <v>188</v>
      </c>
      <c r="N219" s="64" t="s">
        <v>643</v>
      </c>
      <c r="O219" s="65"/>
      <c r="P219" s="64" t="s">
        <v>41</v>
      </c>
      <c r="Q219" s="65" t="s">
        <v>42</v>
      </c>
      <c r="R219" s="195"/>
      <c r="S219" s="65" t="s">
        <v>810</v>
      </c>
      <c r="T219" s="80" t="s">
        <v>828</v>
      </c>
      <c r="U219" s="140" t="s">
        <v>389</v>
      </c>
      <c r="V219" s="141">
        <v>100</v>
      </c>
      <c r="W219" s="141">
        <v>0</v>
      </c>
      <c r="X219" s="141">
        <f>SUM(V219:W219)</f>
        <v>100</v>
      </c>
      <c r="Y219" s="74"/>
      <c r="Z219" s="87"/>
      <c r="AA219" s="76">
        <v>44927</v>
      </c>
      <c r="AB219" s="76">
        <v>45291</v>
      </c>
      <c r="AC219" s="161">
        <v>4415</v>
      </c>
      <c r="AD219" s="161">
        <v>4416</v>
      </c>
      <c r="AE219" s="161">
        <v>1870</v>
      </c>
      <c r="AF219" s="161">
        <v>1869</v>
      </c>
      <c r="AG219" s="161">
        <v>12</v>
      </c>
      <c r="AH219" s="161">
        <v>1</v>
      </c>
      <c r="AI219" s="161">
        <v>1</v>
      </c>
      <c r="AJ219" s="161">
        <v>25</v>
      </c>
      <c r="AK219" s="161">
        <v>1725</v>
      </c>
      <c r="AL219" s="161">
        <v>4025</v>
      </c>
      <c r="AM219" s="161">
        <v>5512</v>
      </c>
      <c r="AN219" s="161">
        <v>5513</v>
      </c>
      <c r="AO219" s="161">
        <f t="shared" si="85"/>
        <v>29384</v>
      </c>
      <c r="AP219" s="161">
        <v>12</v>
      </c>
      <c r="AQ219" s="166">
        <f t="shared" si="78"/>
        <v>29384</v>
      </c>
      <c r="AR219" s="177">
        <f t="shared" si="79"/>
        <v>29384</v>
      </c>
      <c r="AS219" s="177">
        <f t="shared" si="80"/>
        <v>0</v>
      </c>
      <c r="AT219" s="14"/>
      <c r="AU219" s="14"/>
      <c r="AV219" s="14"/>
      <c r="AW219" s="14"/>
      <c r="AX219" s="14"/>
      <c r="AY219" s="14"/>
      <c r="AZ219" s="14"/>
      <c r="BA219" s="14"/>
      <c r="BB219" s="14"/>
      <c r="BC219" s="14"/>
      <c r="BD219" s="14"/>
      <c r="BE219" s="14"/>
      <c r="BF219" s="14"/>
      <c r="BG219" s="14"/>
      <c r="BH219" s="14"/>
      <c r="BI219" s="14"/>
      <c r="BJ219" s="14"/>
      <c r="BK219" s="14"/>
      <c r="BL219" s="14"/>
      <c r="BM219" s="14"/>
      <c r="BN219" s="14"/>
      <c r="BO219" s="14"/>
      <c r="BP219" s="14"/>
      <c r="BQ219" s="14"/>
      <c r="BR219" s="14"/>
      <c r="BS219" s="14"/>
      <c r="BT219" s="14"/>
      <c r="BU219" s="14"/>
      <c r="BV219" s="14"/>
      <c r="BW219" s="14"/>
      <c r="BX219" s="14"/>
      <c r="BY219" s="14"/>
      <c r="BZ219" s="14"/>
      <c r="CA219" s="14"/>
      <c r="CB219" s="14"/>
      <c r="CC219" s="14"/>
      <c r="CD219" s="14"/>
      <c r="CE219" s="14"/>
    </row>
    <row r="220" spans="1:83">
      <c r="A220" s="229" t="s">
        <v>1096</v>
      </c>
      <c r="B220" s="99">
        <v>1</v>
      </c>
      <c r="C220" s="97" t="s">
        <v>957</v>
      </c>
      <c r="D220" s="101" t="s">
        <v>1089</v>
      </c>
      <c r="E220" s="101">
        <v>7811840766</v>
      </c>
      <c r="F220" s="101" t="s">
        <v>1089</v>
      </c>
      <c r="G220" s="101" t="s">
        <v>143</v>
      </c>
      <c r="H220" s="101" t="s">
        <v>958</v>
      </c>
      <c r="I220" s="101"/>
      <c r="J220" s="101" t="s">
        <v>133</v>
      </c>
      <c r="K220" s="99" t="s">
        <v>39</v>
      </c>
      <c r="L220" s="101" t="s">
        <v>328</v>
      </c>
      <c r="M220" s="97" t="s">
        <v>40</v>
      </c>
      <c r="N220" s="101" t="s">
        <v>1067</v>
      </c>
      <c r="O220" s="101"/>
      <c r="P220" s="101" t="s">
        <v>41</v>
      </c>
      <c r="Q220" s="101" t="s">
        <v>42</v>
      </c>
      <c r="R220" s="197"/>
      <c r="S220" s="6" t="s">
        <v>959</v>
      </c>
      <c r="T220" s="21" t="s">
        <v>960</v>
      </c>
      <c r="U220" s="143" t="s">
        <v>389</v>
      </c>
      <c r="V220" s="144">
        <v>100</v>
      </c>
      <c r="W220" s="144">
        <v>0</v>
      </c>
      <c r="X220" s="144">
        <f t="shared" ref="X220:X224" si="86">SUM(V220:W220)</f>
        <v>100</v>
      </c>
      <c r="Y220" s="7" t="s">
        <v>1066</v>
      </c>
      <c r="Z220" s="1"/>
      <c r="AA220" s="106">
        <v>44927</v>
      </c>
      <c r="AB220" s="106">
        <v>45291</v>
      </c>
      <c r="AC220" s="20">
        <v>19437</v>
      </c>
      <c r="AD220" s="20"/>
      <c r="AE220" s="20">
        <v>11256</v>
      </c>
      <c r="AF220" s="20"/>
      <c r="AG220" s="20">
        <v>14086</v>
      </c>
      <c r="AH220" s="20"/>
      <c r="AI220" s="20">
        <v>402</v>
      </c>
      <c r="AJ220" s="20"/>
      <c r="AK220" s="20">
        <v>396</v>
      </c>
      <c r="AL220" s="20"/>
      <c r="AM220" s="20">
        <v>7889</v>
      </c>
      <c r="AN220" s="20"/>
      <c r="AO220" s="155">
        <f t="shared" si="85"/>
        <v>53466</v>
      </c>
      <c r="AP220" s="164">
        <v>12</v>
      </c>
      <c r="AQ220" s="164">
        <f t="shared" si="78"/>
        <v>53466</v>
      </c>
      <c r="AR220" s="178">
        <f t="shared" si="79"/>
        <v>53466</v>
      </c>
      <c r="AS220" s="178">
        <f t="shared" si="80"/>
        <v>0</v>
      </c>
    </row>
    <row r="221" spans="1:83">
      <c r="A221" s="229"/>
      <c r="B221" s="99">
        <v>2</v>
      </c>
      <c r="C221" s="97" t="s">
        <v>957</v>
      </c>
      <c r="D221" s="101" t="s">
        <v>1089</v>
      </c>
      <c r="E221" s="101">
        <v>7811840766</v>
      </c>
      <c r="F221" s="101" t="s">
        <v>1089</v>
      </c>
      <c r="G221" s="101" t="s">
        <v>961</v>
      </c>
      <c r="H221" s="101" t="s">
        <v>958</v>
      </c>
      <c r="I221" s="101"/>
      <c r="J221" s="101" t="s">
        <v>133</v>
      </c>
      <c r="K221" s="99" t="s">
        <v>39</v>
      </c>
      <c r="L221" s="101" t="s">
        <v>328</v>
      </c>
      <c r="M221" s="97" t="s">
        <v>40</v>
      </c>
      <c r="N221" s="101" t="s">
        <v>1067</v>
      </c>
      <c r="O221" s="101"/>
      <c r="P221" s="101" t="s">
        <v>47</v>
      </c>
      <c r="Q221" s="101" t="s">
        <v>42</v>
      </c>
      <c r="R221" s="197"/>
      <c r="S221" s="6" t="s">
        <v>962</v>
      </c>
      <c r="T221" s="21" t="s">
        <v>963</v>
      </c>
      <c r="U221" s="143" t="s">
        <v>389</v>
      </c>
      <c r="V221" s="144">
        <v>100</v>
      </c>
      <c r="W221" s="144">
        <v>0</v>
      </c>
      <c r="X221" s="144">
        <f t="shared" si="86"/>
        <v>100</v>
      </c>
      <c r="Y221" s="7"/>
      <c r="Z221" s="1"/>
      <c r="AA221" s="106">
        <v>44927</v>
      </c>
      <c r="AB221" s="106">
        <v>45291</v>
      </c>
      <c r="AC221" s="20">
        <v>23483</v>
      </c>
      <c r="AD221" s="20">
        <v>19049</v>
      </c>
      <c r="AE221" s="20">
        <v>18742</v>
      </c>
      <c r="AF221" s="20">
        <v>15251</v>
      </c>
      <c r="AG221" s="20">
        <v>7929</v>
      </c>
      <c r="AH221" s="20">
        <v>3327</v>
      </c>
      <c r="AI221" s="20">
        <v>3313</v>
      </c>
      <c r="AJ221" s="20">
        <v>3290</v>
      </c>
      <c r="AK221" s="20">
        <v>3498</v>
      </c>
      <c r="AL221" s="20">
        <v>10830</v>
      </c>
      <c r="AM221" s="20">
        <v>14853</v>
      </c>
      <c r="AN221" s="20">
        <v>25209</v>
      </c>
      <c r="AO221" s="155">
        <f t="shared" si="85"/>
        <v>148774</v>
      </c>
      <c r="AP221" s="164">
        <v>12</v>
      </c>
      <c r="AQ221" s="164">
        <f t="shared" si="78"/>
        <v>148774</v>
      </c>
      <c r="AR221" s="178">
        <f t="shared" si="79"/>
        <v>148774</v>
      </c>
      <c r="AS221" s="178">
        <f t="shared" si="80"/>
        <v>0</v>
      </c>
    </row>
    <row r="222" spans="1:83">
      <c r="A222" s="229"/>
      <c r="B222" s="99">
        <v>3</v>
      </c>
      <c r="C222" s="97" t="s">
        <v>957</v>
      </c>
      <c r="D222" s="101" t="s">
        <v>1089</v>
      </c>
      <c r="E222" s="101">
        <v>7811840766</v>
      </c>
      <c r="F222" s="101" t="s">
        <v>1089</v>
      </c>
      <c r="G222" s="101" t="s">
        <v>964</v>
      </c>
      <c r="H222" s="101" t="s">
        <v>958</v>
      </c>
      <c r="I222" s="101"/>
      <c r="J222" s="101" t="s">
        <v>133</v>
      </c>
      <c r="K222" s="99" t="s">
        <v>39</v>
      </c>
      <c r="L222" s="101" t="s">
        <v>328</v>
      </c>
      <c r="M222" s="97" t="s">
        <v>40</v>
      </c>
      <c r="N222" s="101" t="s">
        <v>1067</v>
      </c>
      <c r="O222" s="101"/>
      <c r="P222" s="101" t="s">
        <v>41</v>
      </c>
      <c r="Q222" s="101" t="s">
        <v>42</v>
      </c>
      <c r="R222" s="197"/>
      <c r="S222" s="6" t="s">
        <v>1064</v>
      </c>
      <c r="T222" s="21" t="s">
        <v>965</v>
      </c>
      <c r="U222" s="143" t="s">
        <v>389</v>
      </c>
      <c r="V222" s="144">
        <v>100</v>
      </c>
      <c r="W222" s="144">
        <v>0</v>
      </c>
      <c r="X222" s="144">
        <f t="shared" si="86"/>
        <v>100</v>
      </c>
      <c r="Y222" s="7"/>
      <c r="Z222" s="1"/>
      <c r="AA222" s="106">
        <v>44927</v>
      </c>
      <c r="AB222" s="106">
        <v>45291</v>
      </c>
      <c r="AC222" s="20"/>
      <c r="AD222" s="20">
        <v>17819</v>
      </c>
      <c r="AE222" s="20"/>
      <c r="AF222" s="20">
        <v>13409</v>
      </c>
      <c r="AG222" s="20"/>
      <c r="AH222" s="20">
        <v>6603</v>
      </c>
      <c r="AI222" s="20"/>
      <c r="AJ222" s="20">
        <v>1593</v>
      </c>
      <c r="AK222" s="20"/>
      <c r="AL222" s="20">
        <v>0</v>
      </c>
      <c r="AM222" s="20"/>
      <c r="AN222" s="20">
        <v>27490</v>
      </c>
      <c r="AO222" s="155">
        <f t="shared" si="85"/>
        <v>66914</v>
      </c>
      <c r="AP222" s="164">
        <v>12</v>
      </c>
      <c r="AQ222" s="164">
        <f t="shared" si="78"/>
        <v>66914</v>
      </c>
      <c r="AR222" s="178">
        <f t="shared" si="79"/>
        <v>66914</v>
      </c>
      <c r="AS222" s="178">
        <f t="shared" si="80"/>
        <v>0</v>
      </c>
    </row>
    <row r="223" spans="1:83">
      <c r="A223" s="229"/>
      <c r="B223" s="99">
        <v>4</v>
      </c>
      <c r="C223" s="97" t="s">
        <v>957</v>
      </c>
      <c r="D223" s="101" t="s">
        <v>1088</v>
      </c>
      <c r="E223" s="101">
        <v>7811840766</v>
      </c>
      <c r="F223" s="101" t="s">
        <v>1088</v>
      </c>
      <c r="G223" s="101" t="s">
        <v>964</v>
      </c>
      <c r="H223" s="101" t="s">
        <v>958</v>
      </c>
      <c r="I223" s="101"/>
      <c r="J223" s="101" t="s">
        <v>133</v>
      </c>
      <c r="K223" s="99" t="s">
        <v>39</v>
      </c>
      <c r="L223" s="101" t="s">
        <v>328</v>
      </c>
      <c r="M223" s="97" t="s">
        <v>40</v>
      </c>
      <c r="N223" s="101" t="s">
        <v>1067</v>
      </c>
      <c r="O223" s="101"/>
      <c r="P223" s="101" t="s">
        <v>41</v>
      </c>
      <c r="Q223" s="101" t="s">
        <v>42</v>
      </c>
      <c r="R223" s="197"/>
      <c r="S223" s="6" t="s">
        <v>1087</v>
      </c>
      <c r="T223" s="21" t="s">
        <v>966</v>
      </c>
      <c r="U223" s="143" t="s">
        <v>389</v>
      </c>
      <c r="V223" s="144">
        <v>100</v>
      </c>
      <c r="W223" s="144">
        <v>0</v>
      </c>
      <c r="X223" s="144">
        <f t="shared" si="86"/>
        <v>100</v>
      </c>
      <c r="Y223" s="7"/>
      <c r="Z223" s="1"/>
      <c r="AA223" s="106">
        <v>44927</v>
      </c>
      <c r="AB223" s="106">
        <v>45291</v>
      </c>
      <c r="AC223" s="20">
        <v>24354</v>
      </c>
      <c r="AD223" s="20"/>
      <c r="AE223" s="20">
        <v>21169</v>
      </c>
      <c r="AF223" s="20"/>
      <c r="AG223" s="20">
        <v>12784</v>
      </c>
      <c r="AH223" s="20"/>
      <c r="AI223" s="20">
        <v>4970</v>
      </c>
      <c r="AJ223" s="20"/>
      <c r="AK223" s="20">
        <v>5322</v>
      </c>
      <c r="AL223" s="20"/>
      <c r="AM223" s="20">
        <v>15566</v>
      </c>
      <c r="AN223" s="20"/>
      <c r="AO223" s="155">
        <f t="shared" si="85"/>
        <v>84165</v>
      </c>
      <c r="AP223" s="164">
        <v>12</v>
      </c>
      <c r="AQ223" s="164">
        <f t="shared" si="78"/>
        <v>84165</v>
      </c>
      <c r="AR223" s="178">
        <f t="shared" si="79"/>
        <v>84165</v>
      </c>
      <c r="AS223" s="178">
        <f t="shared" si="80"/>
        <v>0</v>
      </c>
    </row>
    <row r="224" spans="1:83" s="91" customFormat="1">
      <c r="A224" s="230" t="s">
        <v>1095</v>
      </c>
      <c r="B224" s="63">
        <v>1</v>
      </c>
      <c r="C224" s="65" t="s">
        <v>1043</v>
      </c>
      <c r="D224" s="131" t="s">
        <v>1044</v>
      </c>
      <c r="E224" s="65">
        <v>6060072331</v>
      </c>
      <c r="F224" s="65" t="s">
        <v>1044</v>
      </c>
      <c r="G224" s="65"/>
      <c r="H224" s="65" t="s">
        <v>1046</v>
      </c>
      <c r="I224" s="65"/>
      <c r="J224" s="65" t="s">
        <v>1047</v>
      </c>
      <c r="K224" s="63" t="s">
        <v>39</v>
      </c>
      <c r="L224" s="65" t="s">
        <v>410</v>
      </c>
      <c r="M224" s="64" t="s">
        <v>40</v>
      </c>
      <c r="N224" s="64" t="s">
        <v>1091</v>
      </c>
      <c r="O224" s="65"/>
      <c r="P224" s="65" t="s">
        <v>44</v>
      </c>
      <c r="Q224" s="65" t="s">
        <v>42</v>
      </c>
      <c r="R224" s="195">
        <v>263</v>
      </c>
      <c r="S224" s="67" t="s">
        <v>1048</v>
      </c>
      <c r="T224" s="67" t="s">
        <v>1045</v>
      </c>
      <c r="U224" s="140" t="s">
        <v>389</v>
      </c>
      <c r="V224" s="141">
        <v>100</v>
      </c>
      <c r="W224" s="141">
        <v>0</v>
      </c>
      <c r="X224" s="141">
        <f t="shared" si="86"/>
        <v>100</v>
      </c>
      <c r="Y224" s="74" t="s">
        <v>1071</v>
      </c>
      <c r="Z224" s="87"/>
      <c r="AA224" s="71">
        <v>44927</v>
      </c>
      <c r="AB224" s="71">
        <v>45291</v>
      </c>
      <c r="AC224" s="161">
        <v>67920</v>
      </c>
      <c r="AD224" s="161">
        <v>41789</v>
      </c>
      <c r="AE224" s="161">
        <v>48162</v>
      </c>
      <c r="AF224" s="161">
        <v>31125</v>
      </c>
      <c r="AG224" s="161">
        <v>13685</v>
      </c>
      <c r="AH224" s="161">
        <v>4216</v>
      </c>
      <c r="AI224" s="161">
        <v>0</v>
      </c>
      <c r="AJ224" s="161">
        <v>0</v>
      </c>
      <c r="AK224" s="161">
        <v>6197</v>
      </c>
      <c r="AL224" s="161">
        <v>29568</v>
      </c>
      <c r="AM224" s="161">
        <v>43245</v>
      </c>
      <c r="AN224" s="161">
        <v>52717</v>
      </c>
      <c r="AO224" s="161">
        <f t="shared" si="85"/>
        <v>338624</v>
      </c>
      <c r="AP224" s="161">
        <v>12</v>
      </c>
      <c r="AQ224" s="166">
        <f t="shared" si="78"/>
        <v>338624</v>
      </c>
      <c r="AR224" s="177">
        <f t="shared" si="79"/>
        <v>338624</v>
      </c>
      <c r="AS224" s="177">
        <f t="shared" si="80"/>
        <v>0</v>
      </c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4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4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</row>
    <row r="225" spans="1:89" s="91" customFormat="1">
      <c r="A225" s="230"/>
      <c r="B225" s="63">
        <v>2</v>
      </c>
      <c r="C225" s="65" t="s">
        <v>1043</v>
      </c>
      <c r="D225" s="131" t="s">
        <v>1049</v>
      </c>
      <c r="E225" s="65">
        <v>6060072331</v>
      </c>
      <c r="F225" s="65" t="s">
        <v>1049</v>
      </c>
      <c r="G225" s="65"/>
      <c r="H225" s="65" t="s">
        <v>1050</v>
      </c>
      <c r="I225" s="65"/>
      <c r="J225" s="65" t="s">
        <v>1051</v>
      </c>
      <c r="K225" s="63" t="s">
        <v>39</v>
      </c>
      <c r="L225" s="65" t="s">
        <v>328</v>
      </c>
      <c r="M225" s="64" t="s">
        <v>188</v>
      </c>
      <c r="N225" s="65" t="s">
        <v>1057</v>
      </c>
      <c r="O225" s="65"/>
      <c r="P225" s="65" t="s">
        <v>41</v>
      </c>
      <c r="Q225" s="65" t="s">
        <v>42</v>
      </c>
      <c r="R225" s="195"/>
      <c r="S225" s="67" t="s">
        <v>1055</v>
      </c>
      <c r="T225" s="80" t="s">
        <v>1056</v>
      </c>
      <c r="U225" s="140" t="s">
        <v>389</v>
      </c>
      <c r="V225" s="141">
        <v>100</v>
      </c>
      <c r="W225" s="141">
        <v>0</v>
      </c>
      <c r="X225" s="141">
        <f t="shared" ref="X225:X226" si="87">SUM(V225:W225)</f>
        <v>100</v>
      </c>
      <c r="Y225" s="74"/>
      <c r="Z225" s="87"/>
      <c r="AA225" s="71">
        <v>44927</v>
      </c>
      <c r="AB225" s="71">
        <v>45291</v>
      </c>
      <c r="AC225" s="161"/>
      <c r="AD225" s="161">
        <v>29508</v>
      </c>
      <c r="AE225" s="161"/>
      <c r="AF225" s="161">
        <v>22030</v>
      </c>
      <c r="AG225" s="161"/>
      <c r="AH225" s="161">
        <v>3950</v>
      </c>
      <c r="AI225" s="161"/>
      <c r="AJ225" s="161">
        <v>0</v>
      </c>
      <c r="AK225" s="161"/>
      <c r="AL225" s="161">
        <v>7453</v>
      </c>
      <c r="AM225" s="161"/>
      <c r="AN225" s="161">
        <v>30579</v>
      </c>
      <c r="AO225" s="161">
        <f t="shared" si="85"/>
        <v>93520</v>
      </c>
      <c r="AP225" s="161">
        <v>12</v>
      </c>
      <c r="AQ225" s="166">
        <f t="shared" si="78"/>
        <v>93520</v>
      </c>
      <c r="AR225" s="177">
        <f t="shared" si="79"/>
        <v>93520</v>
      </c>
      <c r="AS225" s="177">
        <f t="shared" si="80"/>
        <v>0</v>
      </c>
      <c r="AT225" s="14"/>
      <c r="AU225" s="14"/>
      <c r="AV225" s="14"/>
      <c r="AW225" s="14"/>
      <c r="AX225" s="14"/>
      <c r="AY225" s="14"/>
      <c r="AZ225" s="14"/>
      <c r="BA225" s="14"/>
      <c r="BB225" s="14"/>
      <c r="BC225" s="14"/>
      <c r="BD225" s="14"/>
      <c r="BE225" s="14"/>
      <c r="BF225" s="14"/>
      <c r="BG225" s="14"/>
      <c r="BH225" s="14"/>
      <c r="BI225" s="14"/>
      <c r="BJ225" s="14"/>
      <c r="BK225" s="14"/>
      <c r="BL225" s="14"/>
      <c r="BM225" s="14"/>
      <c r="BN225" s="14"/>
      <c r="BO225" s="14"/>
      <c r="BP225" s="14"/>
      <c r="BQ225" s="14"/>
      <c r="BR225" s="14"/>
      <c r="BS225" s="14"/>
      <c r="BT225" s="14"/>
      <c r="BU225" s="14"/>
      <c r="BV225" s="14"/>
      <c r="BW225" s="14"/>
      <c r="BX225" s="14"/>
      <c r="BY225" s="14"/>
      <c r="BZ225" s="14"/>
      <c r="CA225" s="14"/>
      <c r="CB225" s="14"/>
      <c r="CC225" s="14"/>
      <c r="CD225" s="14"/>
      <c r="CE225" s="14"/>
    </row>
    <row r="226" spans="1:89" s="91" customFormat="1">
      <c r="A226" s="230"/>
      <c r="B226" s="63">
        <v>3</v>
      </c>
      <c r="C226" s="65" t="s">
        <v>1043</v>
      </c>
      <c r="D226" s="131" t="s">
        <v>1049</v>
      </c>
      <c r="E226" s="65">
        <v>6060072331</v>
      </c>
      <c r="F226" s="65" t="s">
        <v>1049</v>
      </c>
      <c r="G226" s="65"/>
      <c r="H226" s="65" t="s">
        <v>1052</v>
      </c>
      <c r="I226" s="65"/>
      <c r="J226" s="65" t="s">
        <v>1051</v>
      </c>
      <c r="K226" s="63" t="s">
        <v>39</v>
      </c>
      <c r="L226" s="65" t="s">
        <v>328</v>
      </c>
      <c r="M226" s="64" t="s">
        <v>188</v>
      </c>
      <c r="N226" s="65" t="s">
        <v>1057</v>
      </c>
      <c r="O226" s="65"/>
      <c r="P226" s="65" t="s">
        <v>89</v>
      </c>
      <c r="Q226" s="65" t="s">
        <v>42</v>
      </c>
      <c r="R226" s="195"/>
      <c r="S226" s="67" t="s">
        <v>1053</v>
      </c>
      <c r="T226" s="80" t="s">
        <v>1054</v>
      </c>
      <c r="U226" s="140" t="s">
        <v>389</v>
      </c>
      <c r="V226" s="141">
        <v>100</v>
      </c>
      <c r="W226" s="141">
        <v>0</v>
      </c>
      <c r="X226" s="141">
        <f t="shared" si="87"/>
        <v>100</v>
      </c>
      <c r="Y226" s="74"/>
      <c r="Z226" s="87"/>
      <c r="AA226" s="71">
        <v>44927</v>
      </c>
      <c r="AB226" s="71">
        <v>45291</v>
      </c>
      <c r="AC226" s="161">
        <v>79</v>
      </c>
      <c r="AD226" s="161">
        <v>0</v>
      </c>
      <c r="AE226" s="161">
        <v>0</v>
      </c>
      <c r="AF226" s="161">
        <v>0</v>
      </c>
      <c r="AG226" s="161">
        <v>0</v>
      </c>
      <c r="AH226" s="161">
        <v>0</v>
      </c>
      <c r="AI226" s="161">
        <v>0</v>
      </c>
      <c r="AJ226" s="161">
        <v>0</v>
      </c>
      <c r="AK226" s="161">
        <v>0</v>
      </c>
      <c r="AL226" s="161">
        <v>0</v>
      </c>
      <c r="AM226" s="161">
        <v>0</v>
      </c>
      <c r="AN226" s="161">
        <v>0</v>
      </c>
      <c r="AO226" s="161">
        <f t="shared" si="85"/>
        <v>79</v>
      </c>
      <c r="AP226" s="161">
        <v>12</v>
      </c>
      <c r="AQ226" s="166">
        <f t="shared" si="78"/>
        <v>79</v>
      </c>
      <c r="AR226" s="177">
        <f t="shared" si="79"/>
        <v>79</v>
      </c>
      <c r="AS226" s="177">
        <f t="shared" si="80"/>
        <v>0</v>
      </c>
      <c r="AT226" s="14"/>
      <c r="AU226" s="14"/>
      <c r="AV226" s="14"/>
      <c r="AW226" s="14"/>
      <c r="AX226" s="14"/>
      <c r="AY226" s="14"/>
      <c r="AZ226" s="14"/>
      <c r="BA226" s="14"/>
      <c r="BB226" s="14"/>
      <c r="BC226" s="14"/>
      <c r="BD226" s="14"/>
      <c r="BE226" s="14"/>
      <c r="BF226" s="14"/>
      <c r="BG226" s="14"/>
      <c r="BH226" s="14"/>
      <c r="BI226" s="14"/>
      <c r="BJ226" s="14"/>
      <c r="BK226" s="14"/>
      <c r="BL226" s="14"/>
      <c r="BM226" s="14"/>
      <c r="BN226" s="14"/>
      <c r="BO226" s="14"/>
      <c r="BP226" s="14"/>
      <c r="BQ226" s="14"/>
      <c r="BR226" s="14"/>
      <c r="BS226" s="14"/>
      <c r="BT226" s="14"/>
      <c r="BU226" s="14"/>
      <c r="BV226" s="14"/>
      <c r="BW226" s="14"/>
      <c r="BX226" s="14"/>
      <c r="BY226" s="14"/>
      <c r="BZ226" s="14"/>
      <c r="CA226" s="14"/>
      <c r="CB226" s="14"/>
      <c r="CC226" s="14"/>
      <c r="CD226" s="14"/>
      <c r="CE226" s="14"/>
    </row>
    <row r="227" spans="1:89" s="14" customFormat="1">
      <c r="A227" s="203"/>
      <c r="C227" s="167"/>
      <c r="D227" s="168"/>
      <c r="E227" s="167"/>
      <c r="F227" s="167"/>
      <c r="G227" s="167"/>
      <c r="H227" s="167"/>
      <c r="I227" s="167"/>
      <c r="J227" s="167"/>
      <c r="L227" s="167"/>
      <c r="M227" s="169"/>
      <c r="N227" s="167" t="s">
        <v>1080</v>
      </c>
      <c r="O227" s="167"/>
      <c r="P227" s="167"/>
      <c r="Q227" s="167"/>
      <c r="R227" s="174">
        <f>SUM(R4:R226)</f>
        <v>15313</v>
      </c>
      <c r="S227" s="167"/>
      <c r="T227" s="170"/>
      <c r="U227" s="171"/>
      <c r="V227" s="172"/>
      <c r="W227" s="172"/>
      <c r="X227" s="172"/>
      <c r="Y227" s="128"/>
      <c r="Z227" s="173"/>
      <c r="AA227" s="174"/>
      <c r="AB227" s="174"/>
      <c r="AC227" s="175"/>
      <c r="AD227" s="175"/>
      <c r="AE227" s="175"/>
      <c r="AF227" s="175"/>
      <c r="AG227" s="175"/>
      <c r="AH227" s="175"/>
      <c r="AI227" s="175"/>
      <c r="AJ227" s="175"/>
      <c r="AK227" s="175"/>
      <c r="AL227" s="175"/>
      <c r="AM227" s="175"/>
      <c r="AN227" s="175"/>
      <c r="AO227" s="209">
        <f t="shared" ref="AO227:AQ227" si="88">SUM(AO4:AO226)</f>
        <v>37830969</v>
      </c>
      <c r="AP227" s="31">
        <f t="shared" si="88"/>
        <v>2647</v>
      </c>
      <c r="AQ227" s="209">
        <f t="shared" si="88"/>
        <v>37830969</v>
      </c>
      <c r="AR227" s="178">
        <f>SUM(AR4:AR226)</f>
        <v>37331205</v>
      </c>
      <c r="AS227" s="178">
        <f>SUM(AS4:AS226)</f>
        <v>499764</v>
      </c>
      <c r="CF227" s="179"/>
      <c r="CG227" s="179"/>
      <c r="CH227" s="179"/>
      <c r="CI227" s="179"/>
      <c r="CJ227" s="179"/>
      <c r="CK227" s="179"/>
    </row>
    <row r="228" spans="1:89" s="14" customFormat="1">
      <c r="A228" s="203"/>
      <c r="C228" s="167"/>
      <c r="D228" s="168"/>
      <c r="E228" s="167"/>
      <c r="F228" s="167"/>
      <c r="G228" s="167"/>
      <c r="H228" s="167"/>
      <c r="I228" s="167"/>
      <c r="J228" s="167"/>
      <c r="L228" s="167"/>
      <c r="M228" s="169"/>
      <c r="N228" s="167"/>
      <c r="O228" s="167"/>
      <c r="P228" s="167"/>
      <c r="Q228" s="167"/>
      <c r="R228" s="174"/>
      <c r="S228" s="167"/>
      <c r="T228" s="170"/>
      <c r="U228" s="171"/>
      <c r="V228" s="172"/>
      <c r="W228" s="172"/>
      <c r="X228" s="172"/>
      <c r="Y228" s="128"/>
      <c r="Z228" s="173"/>
      <c r="AA228" s="174"/>
      <c r="AB228" s="174"/>
      <c r="AC228" s="175"/>
      <c r="AD228" s="175"/>
      <c r="AE228" s="175"/>
      <c r="AF228" s="175"/>
      <c r="AG228" s="175"/>
      <c r="AH228" s="175"/>
      <c r="AI228" s="175"/>
      <c r="AJ228" s="175"/>
      <c r="AK228" s="175"/>
      <c r="AL228" s="175"/>
      <c r="AM228" s="175"/>
      <c r="AN228" s="175"/>
      <c r="AO228" s="175"/>
      <c r="AP228" s="175"/>
      <c r="AQ228" s="205"/>
      <c r="AR228" s="191"/>
      <c r="AS228" s="191"/>
      <c r="CF228" s="179"/>
      <c r="CG228" s="179"/>
      <c r="CH228" s="179"/>
      <c r="CI228" s="179"/>
      <c r="CJ228" s="179"/>
      <c r="CK228" s="179"/>
    </row>
    <row r="229" spans="1:89" s="14" customFormat="1">
      <c r="A229" s="203"/>
      <c r="C229" s="167" t="s">
        <v>1101</v>
      </c>
      <c r="D229" s="168"/>
      <c r="E229" s="167"/>
      <c r="F229" s="167"/>
      <c r="G229" s="167"/>
      <c r="H229" s="167"/>
      <c r="I229" s="167"/>
      <c r="J229" s="167"/>
      <c r="L229" s="167"/>
      <c r="M229" s="169"/>
      <c r="N229" s="167"/>
      <c r="O229" s="167"/>
      <c r="P229" s="167"/>
      <c r="Q229" s="167"/>
      <c r="R229" s="174"/>
      <c r="S229" s="167"/>
      <c r="T229" s="170"/>
      <c r="U229" s="171"/>
      <c r="V229" s="172"/>
      <c r="W229" s="172"/>
      <c r="X229" s="172"/>
      <c r="Y229" s="128"/>
      <c r="Z229" s="173"/>
      <c r="AA229" s="174"/>
      <c r="AB229" s="174"/>
      <c r="AC229" s="175"/>
      <c r="AD229" s="175"/>
      <c r="AE229" s="175"/>
      <c r="AF229" s="175"/>
      <c r="AG229" s="175"/>
      <c r="AH229" s="175"/>
      <c r="AI229" s="175"/>
      <c r="AJ229" s="175"/>
      <c r="AK229" s="175"/>
      <c r="AL229" s="175"/>
      <c r="AM229" s="175"/>
      <c r="AN229" s="175"/>
      <c r="AO229" s="175"/>
      <c r="AP229" s="175"/>
      <c r="AQ229" s="205"/>
      <c r="AR229" s="191"/>
      <c r="AS229" s="191"/>
      <c r="CF229" s="179"/>
      <c r="CG229" s="179"/>
      <c r="CH229" s="179"/>
      <c r="CI229" s="179"/>
      <c r="CJ229" s="179"/>
      <c r="CK229" s="179"/>
    </row>
    <row r="230" spans="1:89" s="53" customFormat="1" ht="108">
      <c r="C230" s="219" t="s">
        <v>395</v>
      </c>
      <c r="D230" s="219" t="s">
        <v>1102</v>
      </c>
      <c r="E230" s="219" t="s">
        <v>1103</v>
      </c>
      <c r="F230" s="219" t="s">
        <v>1104</v>
      </c>
      <c r="G230" s="219" t="s">
        <v>1105</v>
      </c>
      <c r="H230" s="219" t="s">
        <v>1106</v>
      </c>
      <c r="I230" s="219" t="s">
        <v>1110</v>
      </c>
      <c r="J230" s="219" t="s">
        <v>1109</v>
      </c>
      <c r="K230" s="219" t="s">
        <v>1107</v>
      </c>
      <c r="L230" s="219" t="s">
        <v>1111</v>
      </c>
      <c r="N230" s="210"/>
      <c r="O230" s="210"/>
      <c r="P230" s="210"/>
      <c r="Q230" s="210"/>
      <c r="R230" s="210"/>
      <c r="S230" s="210"/>
      <c r="T230" s="213"/>
      <c r="U230" s="214"/>
      <c r="V230" s="215"/>
      <c r="W230" s="215"/>
      <c r="X230" s="215"/>
      <c r="Y230" s="214"/>
      <c r="Z230" s="216"/>
      <c r="AA230" s="210"/>
      <c r="AB230" s="210"/>
      <c r="AC230" s="217"/>
      <c r="AD230" s="217"/>
      <c r="AE230" s="217"/>
      <c r="AF230" s="217"/>
      <c r="AG230" s="217"/>
      <c r="AH230" s="217"/>
      <c r="AI230" s="217"/>
      <c r="AJ230" s="217"/>
      <c r="AK230" s="217"/>
      <c r="AL230" s="217"/>
      <c r="AM230" s="217"/>
      <c r="AN230" s="217"/>
      <c r="AO230" s="217"/>
      <c r="AP230" s="217"/>
      <c r="AQ230" s="211"/>
      <c r="AR230" s="212"/>
      <c r="AS230" s="212"/>
      <c r="CF230" s="218"/>
      <c r="CG230" s="218"/>
      <c r="CH230" s="218"/>
      <c r="CI230" s="218"/>
      <c r="CJ230" s="218"/>
      <c r="CK230" s="218"/>
    </row>
    <row r="231" spans="1:89" s="14" customFormat="1">
      <c r="A231" s="203"/>
      <c r="C231" s="101" t="s">
        <v>1108</v>
      </c>
      <c r="D231" s="100" t="s">
        <v>42</v>
      </c>
      <c r="E231" s="220">
        <v>1</v>
      </c>
      <c r="F231" s="220">
        <v>12</v>
      </c>
      <c r="G231" s="220">
        <f>E231*F231</f>
        <v>12</v>
      </c>
      <c r="H231" s="220">
        <v>713</v>
      </c>
      <c r="I231" s="220">
        <v>365</v>
      </c>
      <c r="J231" s="223">
        <f>(H231*I231*24)</f>
        <v>6245880</v>
      </c>
      <c r="K231" s="224">
        <v>802978</v>
      </c>
      <c r="L231" s="223"/>
      <c r="M231" s="169"/>
      <c r="N231" s="167"/>
      <c r="O231" s="167"/>
      <c r="P231" s="167"/>
      <c r="Q231" s="167"/>
      <c r="R231" s="174"/>
      <c r="S231" s="167"/>
      <c r="T231" s="170"/>
      <c r="U231" s="171"/>
      <c r="V231" s="172"/>
      <c r="W231" s="172"/>
      <c r="X231" s="172"/>
      <c r="Y231" s="128"/>
      <c r="Z231" s="173"/>
      <c r="AA231" s="174"/>
      <c r="AB231" s="174"/>
      <c r="AC231" s="175"/>
      <c r="AD231" s="175"/>
      <c r="AE231" s="175"/>
      <c r="AF231" s="175"/>
      <c r="AG231" s="175"/>
      <c r="AH231" s="175"/>
      <c r="AI231" s="175"/>
      <c r="AJ231" s="175"/>
      <c r="AK231" s="175"/>
      <c r="AL231" s="175"/>
      <c r="AM231" s="175"/>
      <c r="AN231" s="175"/>
      <c r="AO231" s="175"/>
      <c r="AP231" s="175"/>
      <c r="AQ231" s="206"/>
      <c r="AR231" s="193"/>
      <c r="AS231" s="191"/>
      <c r="CF231" s="179"/>
      <c r="CG231" s="179"/>
      <c r="CH231" s="179"/>
      <c r="CI231" s="179"/>
      <c r="CJ231" s="179"/>
      <c r="CK231" s="179"/>
    </row>
    <row r="232" spans="1:89" s="14" customFormat="1">
      <c r="A232" s="203"/>
      <c r="C232" s="101" t="s">
        <v>379</v>
      </c>
      <c r="D232" s="100" t="s">
        <v>42</v>
      </c>
      <c r="E232" s="220">
        <v>39</v>
      </c>
      <c r="F232" s="220">
        <v>12</v>
      </c>
      <c r="G232" s="220">
        <f>E232*F232</f>
        <v>468</v>
      </c>
      <c r="H232" s="220">
        <v>11799</v>
      </c>
      <c r="I232" s="220">
        <v>365</v>
      </c>
      <c r="J232" s="223">
        <f>(H232*I232*24)</f>
        <v>103359240</v>
      </c>
      <c r="K232" s="226">
        <v>18895349</v>
      </c>
      <c r="L232" s="223"/>
      <c r="M232" s="169"/>
      <c r="N232" s="167"/>
      <c r="O232" s="167"/>
      <c r="P232" s="167"/>
      <c r="Q232" s="167"/>
      <c r="R232" s="174"/>
      <c r="S232" s="167"/>
      <c r="T232" s="170"/>
      <c r="U232" s="171"/>
      <c r="V232" s="172"/>
      <c r="W232" s="172"/>
      <c r="X232" s="172"/>
      <c r="Y232" s="128"/>
      <c r="Z232" s="173"/>
      <c r="AA232" s="174"/>
      <c r="AB232" s="174"/>
      <c r="AC232" s="175"/>
      <c r="AD232" s="175"/>
      <c r="AE232" s="175"/>
      <c r="AF232" s="175"/>
      <c r="AG232" s="175"/>
      <c r="AH232" s="175"/>
      <c r="AI232" s="175"/>
      <c r="AJ232" s="175"/>
      <c r="AK232" s="175"/>
      <c r="AL232" s="175"/>
      <c r="AM232" s="175"/>
      <c r="AN232" s="175"/>
      <c r="AO232" s="175"/>
      <c r="AP232" s="175"/>
      <c r="AQ232" s="206"/>
      <c r="AR232" s="193"/>
      <c r="AS232" s="191"/>
      <c r="CF232" s="179"/>
      <c r="CG232" s="179"/>
      <c r="CH232" s="179"/>
      <c r="CI232" s="179"/>
      <c r="CJ232" s="179"/>
      <c r="CK232" s="179"/>
    </row>
    <row r="233" spans="1:89" s="14" customFormat="1">
      <c r="A233" s="203"/>
      <c r="C233" s="101"/>
      <c r="D233" s="100"/>
      <c r="E233" s="220">
        <v>3</v>
      </c>
      <c r="F233" s="220">
        <v>9</v>
      </c>
      <c r="G233" s="220">
        <f t="shared" ref="G233:G247" si="89">E233*F233</f>
        <v>27</v>
      </c>
      <c r="H233" s="220">
        <v>1013</v>
      </c>
      <c r="I233" s="220">
        <v>275</v>
      </c>
      <c r="J233" s="223">
        <f t="shared" ref="J233:J240" si="90">(H233*I233*24)</f>
        <v>6685800</v>
      </c>
      <c r="K233" s="227"/>
      <c r="L233" s="223"/>
      <c r="M233" s="169"/>
      <c r="N233" s="167"/>
      <c r="O233" s="167"/>
      <c r="P233" s="167"/>
      <c r="Q233" s="167"/>
      <c r="R233" s="174"/>
      <c r="S233" s="167"/>
      <c r="T233" s="170"/>
      <c r="U233" s="171"/>
      <c r="V233" s="172"/>
      <c r="W233" s="172"/>
      <c r="X233" s="172"/>
      <c r="Y233" s="128"/>
      <c r="Z233" s="173"/>
      <c r="AA233" s="174"/>
      <c r="AB233" s="174"/>
      <c r="AC233" s="175"/>
      <c r="AD233" s="175"/>
      <c r="AE233" s="175"/>
      <c r="AF233" s="175"/>
      <c r="AG233" s="175"/>
      <c r="AH233" s="175"/>
      <c r="AI233" s="175"/>
      <c r="AJ233" s="175"/>
      <c r="AK233" s="175"/>
      <c r="AL233" s="175"/>
      <c r="AM233" s="175"/>
      <c r="AN233" s="175"/>
      <c r="AO233" s="175"/>
      <c r="AP233" s="175"/>
      <c r="AQ233" s="206"/>
      <c r="AR233" s="193"/>
      <c r="AS233" s="191"/>
      <c r="CF233" s="179"/>
      <c r="CG233" s="179"/>
      <c r="CH233" s="179"/>
      <c r="CI233" s="179"/>
      <c r="CJ233" s="179"/>
      <c r="CK233" s="179"/>
    </row>
    <row r="234" spans="1:89" s="14" customFormat="1">
      <c r="A234" s="203"/>
      <c r="C234" s="101" t="s">
        <v>379</v>
      </c>
      <c r="D234" s="100" t="s">
        <v>12</v>
      </c>
      <c r="E234" s="220">
        <v>7</v>
      </c>
      <c r="F234" s="220">
        <v>12</v>
      </c>
      <c r="G234" s="220">
        <f t="shared" si="89"/>
        <v>84</v>
      </c>
      <c r="H234" s="220">
        <v>1633</v>
      </c>
      <c r="I234" s="220">
        <v>365</v>
      </c>
      <c r="J234" s="223">
        <f t="shared" si="90"/>
        <v>14305080</v>
      </c>
      <c r="K234" s="226">
        <v>3232282</v>
      </c>
      <c r="L234" s="223"/>
      <c r="M234" s="169"/>
      <c r="N234" s="167"/>
      <c r="O234" s="167"/>
      <c r="P234" s="167"/>
      <c r="Q234" s="167"/>
      <c r="R234" s="174"/>
      <c r="S234" s="167"/>
      <c r="T234" s="170"/>
      <c r="U234" s="171"/>
      <c r="V234" s="172"/>
      <c r="W234" s="172"/>
      <c r="X234" s="172"/>
      <c r="Y234" s="128"/>
      <c r="Z234" s="173"/>
      <c r="AA234" s="174"/>
      <c r="AB234" s="174"/>
      <c r="AC234" s="175"/>
      <c r="AD234" s="175"/>
      <c r="AE234" s="175"/>
      <c r="AF234" s="175"/>
      <c r="AG234" s="175"/>
      <c r="AH234" s="175"/>
      <c r="AI234" s="175"/>
      <c r="AJ234" s="175"/>
      <c r="AK234" s="175"/>
      <c r="AL234" s="175"/>
      <c r="AM234" s="175"/>
      <c r="AN234" s="175"/>
      <c r="AO234" s="175"/>
      <c r="AP234" s="175"/>
      <c r="AQ234" s="206"/>
      <c r="AR234" s="193"/>
      <c r="AS234" s="191"/>
      <c r="CF234" s="179"/>
      <c r="CG234" s="179"/>
      <c r="CH234" s="179"/>
      <c r="CI234" s="179"/>
      <c r="CJ234" s="179"/>
      <c r="CK234" s="179"/>
    </row>
    <row r="235" spans="1:89" s="14" customFormat="1">
      <c r="A235" s="203"/>
      <c r="C235" s="101"/>
      <c r="D235" s="100"/>
      <c r="E235" s="220">
        <v>1</v>
      </c>
      <c r="F235" s="220">
        <v>10</v>
      </c>
      <c r="G235" s="220">
        <f t="shared" si="89"/>
        <v>10</v>
      </c>
      <c r="H235" s="220">
        <v>155</v>
      </c>
      <c r="I235" s="220">
        <v>306</v>
      </c>
      <c r="J235" s="223">
        <f t="shared" si="90"/>
        <v>1138320</v>
      </c>
      <c r="K235" s="227"/>
      <c r="L235" s="223"/>
      <c r="M235" s="169"/>
      <c r="N235" s="167"/>
      <c r="O235" s="167"/>
      <c r="P235" s="167"/>
      <c r="Q235" s="167"/>
      <c r="R235" s="174"/>
      <c r="S235" s="167"/>
      <c r="T235" s="170"/>
      <c r="U235" s="171"/>
      <c r="V235" s="172"/>
      <c r="W235" s="172"/>
      <c r="X235" s="172"/>
      <c r="Y235" s="128"/>
      <c r="Z235" s="173"/>
      <c r="AA235" s="174"/>
      <c r="AB235" s="174"/>
      <c r="AC235" s="175"/>
      <c r="AD235" s="175"/>
      <c r="AE235" s="175"/>
      <c r="AF235" s="175"/>
      <c r="AG235" s="175"/>
      <c r="AH235" s="175"/>
      <c r="AI235" s="175"/>
      <c r="AJ235" s="175"/>
      <c r="AK235" s="175"/>
      <c r="AL235" s="175"/>
      <c r="AM235" s="175"/>
      <c r="AN235" s="175"/>
      <c r="AO235" s="175"/>
      <c r="AP235" s="175"/>
      <c r="AQ235" s="206"/>
      <c r="AR235" s="193"/>
      <c r="AS235" s="191"/>
      <c r="CF235" s="179"/>
      <c r="CG235" s="179"/>
      <c r="CH235" s="179"/>
      <c r="CI235" s="179"/>
      <c r="CJ235" s="179"/>
      <c r="CK235" s="179"/>
    </row>
    <row r="236" spans="1:89" s="14" customFormat="1">
      <c r="A236" s="203"/>
      <c r="C236" s="101" t="s">
        <v>378</v>
      </c>
      <c r="D236" s="100" t="s">
        <v>42</v>
      </c>
      <c r="E236" s="220">
        <v>35</v>
      </c>
      <c r="F236" s="220">
        <v>12</v>
      </c>
      <c r="G236" s="220">
        <f t="shared" si="89"/>
        <v>420</v>
      </c>
      <c r="H236" s="220"/>
      <c r="I236" s="220"/>
      <c r="J236" s="223">
        <f t="shared" si="90"/>
        <v>0</v>
      </c>
      <c r="K236" s="226">
        <v>6001453</v>
      </c>
      <c r="L236" s="223"/>
      <c r="M236" s="169"/>
      <c r="N236" s="167"/>
      <c r="O236" s="167"/>
      <c r="P236" s="167"/>
      <c r="Q236" s="167"/>
      <c r="R236" s="174"/>
      <c r="S236" s="167"/>
      <c r="T236" s="170"/>
      <c r="U236" s="171"/>
      <c r="V236" s="172"/>
      <c r="W236" s="172"/>
      <c r="X236" s="172"/>
      <c r="Y236" s="128"/>
      <c r="Z236" s="173"/>
      <c r="AA236" s="174"/>
      <c r="AB236" s="174"/>
      <c r="AC236" s="175"/>
      <c r="AD236" s="175"/>
      <c r="AE236" s="175"/>
      <c r="AF236" s="175"/>
      <c r="AG236" s="175"/>
      <c r="AH236" s="175"/>
      <c r="AI236" s="175"/>
      <c r="AJ236" s="175"/>
      <c r="AK236" s="175"/>
      <c r="AL236" s="175"/>
      <c r="AM236" s="175"/>
      <c r="AN236" s="175"/>
      <c r="AO236" s="175"/>
      <c r="AP236" s="175"/>
      <c r="AQ236" s="206"/>
      <c r="AR236" s="193"/>
      <c r="AS236" s="191"/>
      <c r="CF236" s="179"/>
      <c r="CG236" s="179"/>
      <c r="CH236" s="179"/>
      <c r="CI236" s="179"/>
      <c r="CJ236" s="179"/>
      <c r="CK236" s="179"/>
    </row>
    <row r="237" spans="1:89" s="14" customFormat="1">
      <c r="A237" s="203"/>
      <c r="C237" s="101"/>
      <c r="D237" s="100"/>
      <c r="E237" s="220">
        <v>1</v>
      </c>
      <c r="F237" s="220">
        <v>10</v>
      </c>
      <c r="G237" s="220">
        <f t="shared" si="89"/>
        <v>10</v>
      </c>
      <c r="H237" s="220"/>
      <c r="I237" s="220"/>
      <c r="J237" s="223">
        <f t="shared" si="90"/>
        <v>0</v>
      </c>
      <c r="K237" s="227"/>
      <c r="L237" s="223"/>
      <c r="M237" s="169"/>
      <c r="N237" s="167"/>
      <c r="O237" s="167"/>
      <c r="P237" s="167"/>
      <c r="Q237" s="167"/>
      <c r="R237" s="174"/>
      <c r="S237" s="167"/>
      <c r="T237" s="170"/>
      <c r="U237" s="171"/>
      <c r="V237" s="172"/>
      <c r="W237" s="172"/>
      <c r="X237" s="172"/>
      <c r="Y237" s="128"/>
      <c r="Z237" s="173"/>
      <c r="AA237" s="174"/>
      <c r="AB237" s="174"/>
      <c r="AC237" s="175"/>
      <c r="AD237" s="175"/>
      <c r="AE237" s="175"/>
      <c r="AF237" s="175"/>
      <c r="AG237" s="175"/>
      <c r="AH237" s="175"/>
      <c r="AI237" s="175"/>
      <c r="AJ237" s="175"/>
      <c r="AK237" s="175"/>
      <c r="AL237" s="175"/>
      <c r="AM237" s="175"/>
      <c r="AN237" s="175"/>
      <c r="AO237" s="175"/>
      <c r="AP237" s="175"/>
      <c r="AQ237" s="206"/>
      <c r="AR237" s="193"/>
      <c r="AS237" s="191"/>
      <c r="CF237" s="179"/>
      <c r="CG237" s="179"/>
      <c r="CH237" s="179"/>
      <c r="CI237" s="179"/>
      <c r="CJ237" s="179"/>
      <c r="CK237" s="179"/>
    </row>
    <row r="238" spans="1:89" s="14" customFormat="1">
      <c r="A238" s="203"/>
      <c r="C238" s="101" t="s">
        <v>378</v>
      </c>
      <c r="D238" s="100" t="s">
        <v>12</v>
      </c>
      <c r="E238" s="220">
        <v>14</v>
      </c>
      <c r="F238" s="220">
        <v>12</v>
      </c>
      <c r="G238" s="220">
        <f t="shared" si="89"/>
        <v>168</v>
      </c>
      <c r="H238" s="220"/>
      <c r="I238" s="220"/>
      <c r="J238" s="223">
        <f t="shared" si="90"/>
        <v>0</v>
      </c>
      <c r="K238" s="224">
        <v>2198726</v>
      </c>
      <c r="L238" s="223"/>
      <c r="M238" s="169"/>
      <c r="N238" s="167"/>
      <c r="O238" s="167"/>
      <c r="P238" s="167"/>
      <c r="Q238" s="167"/>
      <c r="R238" s="174"/>
      <c r="S238" s="167"/>
      <c r="T238" s="170"/>
      <c r="U238" s="171"/>
      <c r="V238" s="172"/>
      <c r="W238" s="172"/>
      <c r="X238" s="172"/>
      <c r="Y238" s="128"/>
      <c r="Z238" s="173"/>
      <c r="AA238" s="174"/>
      <c r="AB238" s="174"/>
      <c r="AC238" s="175"/>
      <c r="AD238" s="175"/>
      <c r="AE238" s="175"/>
      <c r="AF238" s="175"/>
      <c r="AG238" s="175"/>
      <c r="AH238" s="175"/>
      <c r="AI238" s="175"/>
      <c r="AJ238" s="175"/>
      <c r="AK238" s="175"/>
      <c r="AL238" s="175"/>
      <c r="AM238" s="175"/>
      <c r="AN238" s="175"/>
      <c r="AO238" s="175"/>
      <c r="AP238" s="175"/>
      <c r="AQ238" s="206"/>
      <c r="AR238" s="193"/>
      <c r="AS238" s="191"/>
      <c r="CF238" s="179"/>
      <c r="CG238" s="179"/>
      <c r="CH238" s="179"/>
      <c r="CI238" s="179"/>
      <c r="CJ238" s="179"/>
      <c r="CK238" s="179"/>
    </row>
    <row r="239" spans="1:89" s="14" customFormat="1">
      <c r="A239" s="203"/>
      <c r="C239" s="101" t="s">
        <v>380</v>
      </c>
      <c r="D239" s="100" t="s">
        <v>42</v>
      </c>
      <c r="E239" s="220">
        <v>64</v>
      </c>
      <c r="F239" s="220">
        <v>12</v>
      </c>
      <c r="G239" s="220">
        <f t="shared" si="89"/>
        <v>768</v>
      </c>
      <c r="H239" s="220"/>
      <c r="I239" s="220"/>
      <c r="J239" s="223">
        <f t="shared" si="90"/>
        <v>0</v>
      </c>
      <c r="K239" s="226">
        <v>4410677</v>
      </c>
      <c r="L239" s="223"/>
      <c r="M239" s="169"/>
      <c r="N239" s="167"/>
      <c r="O239" s="167"/>
      <c r="P239" s="167"/>
      <c r="Q239" s="167"/>
      <c r="R239" s="174"/>
      <c r="S239" s="167"/>
      <c r="T239" s="170"/>
      <c r="U239" s="171"/>
      <c r="V239" s="172"/>
      <c r="W239" s="172"/>
      <c r="X239" s="172"/>
      <c r="Y239" s="128"/>
      <c r="Z239" s="173"/>
      <c r="AA239" s="174"/>
      <c r="AB239" s="174"/>
      <c r="AC239" s="175"/>
      <c r="AD239" s="175"/>
      <c r="AE239" s="175"/>
      <c r="AF239" s="175"/>
      <c r="AG239" s="175"/>
      <c r="AH239" s="175"/>
      <c r="AI239" s="175"/>
      <c r="AJ239" s="175"/>
      <c r="AK239" s="175"/>
      <c r="AL239" s="175"/>
      <c r="AM239" s="175"/>
      <c r="AN239" s="175"/>
      <c r="AO239" s="175"/>
      <c r="AP239" s="175"/>
      <c r="AQ239" s="206"/>
      <c r="AR239" s="193"/>
      <c r="AS239" s="191"/>
      <c r="CF239" s="179"/>
      <c r="CG239" s="179"/>
      <c r="CH239" s="179"/>
      <c r="CI239" s="179"/>
      <c r="CJ239" s="179"/>
      <c r="CK239" s="179"/>
    </row>
    <row r="240" spans="1:89" s="14" customFormat="1">
      <c r="A240" s="203"/>
      <c r="C240" s="101"/>
      <c r="D240" s="100"/>
      <c r="E240" s="220">
        <v>3</v>
      </c>
      <c r="F240" s="220">
        <v>9</v>
      </c>
      <c r="G240" s="220">
        <f t="shared" si="89"/>
        <v>27</v>
      </c>
      <c r="H240" s="220"/>
      <c r="I240" s="220"/>
      <c r="J240" s="223">
        <f t="shared" si="90"/>
        <v>0</v>
      </c>
      <c r="K240" s="227"/>
      <c r="L240" s="223"/>
      <c r="M240" s="169"/>
      <c r="N240" s="167"/>
      <c r="O240" s="167"/>
      <c r="P240" s="167"/>
      <c r="Q240" s="167"/>
      <c r="R240" s="174"/>
      <c r="S240" s="167"/>
      <c r="T240" s="170"/>
      <c r="U240" s="171"/>
      <c r="V240" s="172"/>
      <c r="W240" s="172"/>
      <c r="X240" s="172"/>
      <c r="Y240" s="128"/>
      <c r="Z240" s="173"/>
      <c r="AA240" s="174"/>
      <c r="AB240" s="174"/>
      <c r="AC240" s="175"/>
      <c r="AD240" s="175"/>
      <c r="AE240" s="175"/>
      <c r="AF240" s="175"/>
      <c r="AG240" s="175"/>
      <c r="AH240" s="175"/>
      <c r="AI240" s="175"/>
      <c r="AJ240" s="175"/>
      <c r="AK240" s="175"/>
      <c r="AL240" s="175"/>
      <c r="AM240" s="175"/>
      <c r="AN240" s="175"/>
      <c r="AO240" s="175"/>
      <c r="AP240" s="175"/>
      <c r="AQ240" s="206"/>
      <c r="AR240" s="193"/>
      <c r="AS240" s="191"/>
      <c r="CF240" s="179"/>
      <c r="CG240" s="179"/>
      <c r="CH240" s="179"/>
      <c r="CI240" s="179"/>
      <c r="CJ240" s="179"/>
      <c r="CK240" s="179"/>
    </row>
    <row r="241" spans="1:89" s="14" customFormat="1">
      <c r="A241" s="203"/>
      <c r="C241" s="101" t="s">
        <v>380</v>
      </c>
      <c r="D241" s="100" t="s">
        <v>12</v>
      </c>
      <c r="E241" s="220">
        <v>26</v>
      </c>
      <c r="F241" s="220">
        <v>12</v>
      </c>
      <c r="G241" s="220">
        <f t="shared" si="89"/>
        <v>312</v>
      </c>
      <c r="H241" s="220"/>
      <c r="I241" s="220"/>
      <c r="J241" s="220"/>
      <c r="K241" s="226">
        <v>1526986</v>
      </c>
      <c r="L241" s="220"/>
      <c r="M241" s="169"/>
      <c r="N241" s="167"/>
      <c r="O241" s="167"/>
      <c r="P241" s="167"/>
      <c r="Q241" s="167"/>
      <c r="R241" s="174"/>
      <c r="S241" s="167"/>
      <c r="T241" s="170"/>
      <c r="U241" s="171"/>
      <c r="V241" s="172"/>
      <c r="W241" s="172"/>
      <c r="X241" s="172"/>
      <c r="Y241" s="128"/>
      <c r="Z241" s="173"/>
      <c r="AA241" s="174"/>
      <c r="AB241" s="174"/>
      <c r="AC241" s="175"/>
      <c r="AD241" s="175"/>
      <c r="AE241" s="175"/>
      <c r="AF241" s="175"/>
      <c r="AG241" s="175"/>
      <c r="AH241" s="175"/>
      <c r="AI241" s="175"/>
      <c r="AJ241" s="175"/>
      <c r="AK241" s="175"/>
      <c r="AL241" s="175"/>
      <c r="AM241" s="175"/>
      <c r="AN241" s="175"/>
      <c r="AO241" s="175"/>
      <c r="AP241" s="175"/>
      <c r="AQ241" s="206"/>
      <c r="AR241" s="193"/>
      <c r="AS241" s="191"/>
      <c r="CF241" s="179"/>
      <c r="CG241" s="179"/>
      <c r="CH241" s="179"/>
      <c r="CI241" s="179"/>
      <c r="CJ241" s="179"/>
      <c r="CK241" s="179"/>
    </row>
    <row r="242" spans="1:89" s="14" customFormat="1">
      <c r="A242" s="203"/>
      <c r="C242" s="101"/>
      <c r="D242" s="100"/>
      <c r="E242" s="220">
        <v>2</v>
      </c>
      <c r="F242" s="220">
        <v>10</v>
      </c>
      <c r="G242" s="220">
        <f t="shared" si="89"/>
        <v>20</v>
      </c>
      <c r="H242" s="220"/>
      <c r="I242" s="220"/>
      <c r="J242" s="220"/>
      <c r="K242" s="227"/>
      <c r="L242" s="220"/>
      <c r="M242" s="169"/>
      <c r="N242" s="167"/>
      <c r="O242" s="167"/>
      <c r="P242" s="167"/>
      <c r="Q242" s="167"/>
      <c r="R242" s="174"/>
      <c r="S242" s="167"/>
      <c r="T242" s="170"/>
      <c r="U242" s="171"/>
      <c r="V242" s="172"/>
      <c r="W242" s="172"/>
      <c r="X242" s="172"/>
      <c r="Y242" s="128"/>
      <c r="Z242" s="173"/>
      <c r="AA242" s="174"/>
      <c r="AB242" s="174"/>
      <c r="AC242" s="175"/>
      <c r="AD242" s="175"/>
      <c r="AE242" s="175"/>
      <c r="AF242" s="175"/>
      <c r="AG242" s="175"/>
      <c r="AH242" s="175"/>
      <c r="AI242" s="175"/>
      <c r="AJ242" s="175"/>
      <c r="AK242" s="175"/>
      <c r="AL242" s="175"/>
      <c r="AM242" s="175"/>
      <c r="AN242" s="175"/>
      <c r="AO242" s="175"/>
      <c r="AP242" s="175"/>
      <c r="AQ242" s="206"/>
      <c r="AR242" s="193"/>
      <c r="AS242" s="191"/>
      <c r="CF242" s="179"/>
      <c r="CG242" s="179"/>
      <c r="CH242" s="179"/>
      <c r="CI242" s="179"/>
      <c r="CJ242" s="179"/>
      <c r="CK242" s="179"/>
    </row>
    <row r="243" spans="1:89" s="14" customFormat="1">
      <c r="A243" s="203"/>
      <c r="C243" s="101" t="s">
        <v>406</v>
      </c>
      <c r="D243" s="100" t="s">
        <v>42</v>
      </c>
      <c r="E243" s="220">
        <v>12</v>
      </c>
      <c r="F243" s="220">
        <v>12</v>
      </c>
      <c r="G243" s="220">
        <f t="shared" si="89"/>
        <v>144</v>
      </c>
      <c r="H243" s="220"/>
      <c r="I243" s="220"/>
      <c r="J243" s="220"/>
      <c r="K243" s="224">
        <v>115093</v>
      </c>
      <c r="L243" s="220"/>
      <c r="M243" s="169"/>
      <c r="N243" s="167"/>
      <c r="O243" s="167"/>
      <c r="P243" s="167"/>
      <c r="Q243" s="167"/>
      <c r="R243" s="174"/>
      <c r="S243" s="167"/>
      <c r="T243" s="170"/>
      <c r="U243" s="171"/>
      <c r="V243" s="172"/>
      <c r="W243" s="172"/>
      <c r="X243" s="172"/>
      <c r="Y243" s="128"/>
      <c r="Z243" s="173"/>
      <c r="AA243" s="174"/>
      <c r="AB243" s="174"/>
      <c r="AC243" s="175"/>
      <c r="AD243" s="175"/>
      <c r="AE243" s="175"/>
      <c r="AF243" s="175"/>
      <c r="AG243" s="175"/>
      <c r="AH243" s="175"/>
      <c r="AI243" s="175"/>
      <c r="AJ243" s="175"/>
      <c r="AK243" s="175"/>
      <c r="AL243" s="175"/>
      <c r="AM243" s="175"/>
      <c r="AN243" s="175"/>
      <c r="AO243" s="175"/>
      <c r="AP243" s="175"/>
      <c r="AQ243" s="206"/>
      <c r="AR243" s="193"/>
      <c r="AS243" s="191"/>
      <c r="CF243" s="179"/>
      <c r="CG243" s="179"/>
      <c r="CH243" s="179"/>
      <c r="CI243" s="179"/>
      <c r="CJ243" s="179"/>
      <c r="CK243" s="179"/>
    </row>
    <row r="244" spans="1:89" s="14" customFormat="1">
      <c r="A244" s="203"/>
      <c r="C244" s="101" t="s">
        <v>406</v>
      </c>
      <c r="D244" s="100" t="s">
        <v>12</v>
      </c>
      <c r="E244" s="220">
        <v>3</v>
      </c>
      <c r="F244" s="220">
        <v>12</v>
      </c>
      <c r="G244" s="220">
        <f t="shared" si="89"/>
        <v>36</v>
      </c>
      <c r="H244" s="220"/>
      <c r="I244" s="220"/>
      <c r="J244" s="220"/>
      <c r="K244" s="226">
        <v>38930</v>
      </c>
      <c r="L244" s="220"/>
      <c r="M244" s="169"/>
      <c r="N244" s="167"/>
      <c r="O244" s="167"/>
      <c r="P244" s="167"/>
      <c r="Q244" s="167"/>
      <c r="R244" s="174"/>
      <c r="S244" s="167"/>
      <c r="T244" s="170"/>
      <c r="U244" s="171"/>
      <c r="V244" s="172"/>
      <c r="W244" s="172"/>
      <c r="X244" s="172"/>
      <c r="Y244" s="128"/>
      <c r="Z244" s="173"/>
      <c r="AA244" s="174"/>
      <c r="AB244" s="174"/>
      <c r="AC244" s="175"/>
      <c r="AD244" s="175"/>
      <c r="AE244" s="175"/>
      <c r="AF244" s="175"/>
      <c r="AG244" s="175"/>
      <c r="AH244" s="175"/>
      <c r="AI244" s="175"/>
      <c r="AJ244" s="175"/>
      <c r="AK244" s="175"/>
      <c r="AL244" s="175"/>
      <c r="AM244" s="175"/>
      <c r="AN244" s="175"/>
      <c r="AO244" s="175"/>
      <c r="AP244" s="175"/>
      <c r="AQ244" s="206"/>
      <c r="AR244" s="193"/>
      <c r="AS244" s="191"/>
      <c r="CF244" s="179"/>
      <c r="CG244" s="179"/>
      <c r="CH244" s="179"/>
      <c r="CI244" s="179"/>
      <c r="CJ244" s="179"/>
      <c r="CK244" s="179"/>
    </row>
    <row r="245" spans="1:89" s="14" customFormat="1">
      <c r="A245" s="203"/>
      <c r="C245" s="101"/>
      <c r="D245" s="100"/>
      <c r="E245" s="220">
        <v>1</v>
      </c>
      <c r="F245" s="220">
        <v>9</v>
      </c>
      <c r="G245" s="220">
        <f t="shared" si="89"/>
        <v>9</v>
      </c>
      <c r="H245" s="220"/>
      <c r="I245" s="220"/>
      <c r="J245" s="220"/>
      <c r="K245" s="227"/>
      <c r="L245" s="220"/>
      <c r="M245" s="169"/>
      <c r="N245" s="167"/>
      <c r="O245" s="167"/>
      <c r="P245" s="167"/>
      <c r="Q245" s="167"/>
      <c r="R245" s="174"/>
      <c r="S245" s="167"/>
      <c r="T245" s="170"/>
      <c r="U245" s="171"/>
      <c r="V245" s="172"/>
      <c r="W245" s="172"/>
      <c r="X245" s="172"/>
      <c r="Y245" s="128"/>
      <c r="Z245" s="173"/>
      <c r="AA245" s="174"/>
      <c r="AB245" s="174"/>
      <c r="AC245" s="175"/>
      <c r="AD245" s="175"/>
      <c r="AE245" s="175"/>
      <c r="AF245" s="175"/>
      <c r="AG245" s="175"/>
      <c r="AH245" s="175"/>
      <c r="AI245" s="175"/>
      <c r="AJ245" s="175"/>
      <c r="AK245" s="175"/>
      <c r="AL245" s="175"/>
      <c r="AM245" s="175"/>
      <c r="AN245" s="175"/>
      <c r="AO245" s="175"/>
      <c r="AP245" s="175"/>
      <c r="AQ245" s="206"/>
      <c r="AR245" s="193"/>
      <c r="AS245" s="191"/>
      <c r="CF245" s="179"/>
      <c r="CG245" s="179"/>
      <c r="CH245" s="179"/>
      <c r="CI245" s="179"/>
      <c r="CJ245" s="179"/>
      <c r="CK245" s="179"/>
    </row>
    <row r="246" spans="1:89" s="14" customFormat="1">
      <c r="A246" s="203"/>
      <c r="C246" s="101" t="s">
        <v>407</v>
      </c>
      <c r="D246" s="100" t="s">
        <v>42</v>
      </c>
      <c r="E246" s="220">
        <v>10</v>
      </c>
      <c r="F246" s="220">
        <v>12</v>
      </c>
      <c r="G246" s="220">
        <f t="shared" si="89"/>
        <v>120</v>
      </c>
      <c r="H246" s="220"/>
      <c r="I246" s="220"/>
      <c r="J246" s="220"/>
      <c r="K246" s="224">
        <v>107110</v>
      </c>
      <c r="L246" s="220"/>
      <c r="M246" s="169"/>
      <c r="N246" s="167"/>
      <c r="O246" s="167"/>
      <c r="P246" s="167"/>
      <c r="Q246" s="167"/>
      <c r="R246" s="174"/>
      <c r="S246" s="167"/>
      <c r="T246" s="170"/>
      <c r="U246" s="171"/>
      <c r="V246" s="172"/>
      <c r="W246" s="172"/>
      <c r="X246" s="172"/>
      <c r="Y246" s="128"/>
      <c r="Z246" s="173"/>
      <c r="AA246" s="174"/>
      <c r="AB246" s="174"/>
      <c r="AC246" s="175"/>
      <c r="AD246" s="175"/>
      <c r="AE246" s="175"/>
      <c r="AF246" s="175"/>
      <c r="AG246" s="175"/>
      <c r="AH246" s="175"/>
      <c r="AI246" s="175"/>
      <c r="AJ246" s="175"/>
      <c r="AK246" s="175"/>
      <c r="AL246" s="175"/>
      <c r="AM246" s="175"/>
      <c r="AN246" s="175"/>
      <c r="AO246" s="175"/>
      <c r="AP246" s="175"/>
      <c r="AQ246" s="206"/>
      <c r="AR246" s="193"/>
      <c r="AS246" s="191"/>
      <c r="CF246" s="179"/>
      <c r="CG246" s="179"/>
      <c r="CH246" s="179"/>
      <c r="CI246" s="179"/>
      <c r="CJ246" s="179"/>
      <c r="CK246" s="179"/>
    </row>
    <row r="247" spans="1:89" s="14" customFormat="1">
      <c r="A247" s="203"/>
      <c r="C247" s="101" t="s">
        <v>407</v>
      </c>
      <c r="D247" s="100" t="s">
        <v>12</v>
      </c>
      <c r="E247" s="220">
        <v>1</v>
      </c>
      <c r="F247" s="220">
        <v>12</v>
      </c>
      <c r="G247" s="220">
        <f t="shared" si="89"/>
        <v>12</v>
      </c>
      <c r="H247" s="220"/>
      <c r="I247" s="220"/>
      <c r="J247" s="220"/>
      <c r="K247" s="224">
        <v>1621</v>
      </c>
      <c r="L247" s="220"/>
      <c r="M247" s="169"/>
      <c r="N247" s="167"/>
      <c r="O247" s="167"/>
      <c r="P247" s="167"/>
      <c r="Q247" s="167"/>
      <c r="R247" s="174"/>
      <c r="S247" s="167"/>
      <c r="T247" s="170"/>
      <c r="U247" s="171"/>
      <c r="V247" s="172"/>
      <c r="W247" s="172"/>
      <c r="X247" s="172"/>
      <c r="Y247" s="128"/>
      <c r="Z247" s="173"/>
      <c r="AA247" s="174"/>
      <c r="AB247" s="174"/>
      <c r="AC247" s="175"/>
      <c r="AD247" s="175"/>
      <c r="AE247" s="175"/>
      <c r="AF247" s="175"/>
      <c r="AG247" s="175"/>
      <c r="AH247" s="175"/>
      <c r="AI247" s="175"/>
      <c r="AJ247" s="175"/>
      <c r="AK247" s="175"/>
      <c r="AL247" s="175"/>
      <c r="AM247" s="175"/>
      <c r="AN247" s="175"/>
      <c r="AO247" s="175"/>
      <c r="AP247" s="175"/>
      <c r="AQ247" s="206"/>
      <c r="AR247" s="193"/>
      <c r="AS247" s="191"/>
      <c r="CF247" s="179"/>
      <c r="CG247" s="179"/>
      <c r="CH247" s="179"/>
      <c r="CI247" s="179"/>
      <c r="CJ247" s="179"/>
      <c r="CK247" s="179"/>
    </row>
    <row r="248" spans="1:89" s="14" customFormat="1">
      <c r="A248" s="203"/>
      <c r="C248" s="101" t="s">
        <v>34</v>
      </c>
      <c r="D248" s="100"/>
      <c r="E248" s="223">
        <f>SUM(E231:E247)</f>
        <v>223</v>
      </c>
      <c r="F248" s="223">
        <f t="shared" ref="F248:K248" si="91">SUM(F231:F247)</f>
        <v>189</v>
      </c>
      <c r="G248" s="223">
        <f t="shared" si="91"/>
        <v>2647</v>
      </c>
      <c r="H248" s="223">
        <f t="shared" si="91"/>
        <v>15313</v>
      </c>
      <c r="I248" s="223">
        <f t="shared" si="91"/>
        <v>1676</v>
      </c>
      <c r="J248" s="223">
        <f t="shared" si="91"/>
        <v>131734320</v>
      </c>
      <c r="K248" s="223">
        <f t="shared" si="91"/>
        <v>37331205</v>
      </c>
      <c r="L248" s="223">
        <v>499764</v>
      </c>
      <c r="M248" s="169"/>
      <c r="N248" s="167"/>
      <c r="O248" s="167"/>
      <c r="P248" s="167"/>
      <c r="Q248" s="167"/>
      <c r="R248" s="174"/>
      <c r="S248" s="167"/>
      <c r="T248" s="170"/>
      <c r="U248" s="171"/>
      <c r="V248" s="172"/>
      <c r="W248" s="172"/>
      <c r="X248" s="172"/>
      <c r="Y248" s="128"/>
      <c r="Z248" s="173"/>
      <c r="AA248" s="174"/>
      <c r="AB248" s="174"/>
      <c r="AC248" s="175"/>
      <c r="AD248" s="175"/>
      <c r="AE248" s="175"/>
      <c r="AF248" s="175"/>
      <c r="AG248" s="175"/>
      <c r="AH248" s="175"/>
      <c r="AI248" s="175"/>
      <c r="AJ248" s="175"/>
      <c r="AK248" s="175"/>
      <c r="AL248" s="175"/>
      <c r="AM248" s="175"/>
      <c r="AN248" s="175"/>
      <c r="AO248" s="175"/>
      <c r="AP248" s="175"/>
      <c r="AQ248" s="206"/>
      <c r="AR248" s="193"/>
      <c r="AS248" s="191"/>
      <c r="CF248" s="179"/>
      <c r="CG248" s="179"/>
      <c r="CH248" s="179"/>
      <c r="CI248" s="179"/>
      <c r="CJ248" s="179"/>
      <c r="CK248" s="179"/>
    </row>
    <row r="249" spans="1:89" s="14" customFormat="1">
      <c r="A249" s="203"/>
      <c r="C249" s="167"/>
      <c r="D249" s="168"/>
      <c r="E249" s="221"/>
      <c r="F249" s="221"/>
      <c r="G249" s="221"/>
      <c r="H249" s="221"/>
      <c r="I249" s="221"/>
      <c r="J249" s="221"/>
      <c r="K249" s="225"/>
      <c r="L249" s="221"/>
      <c r="M249" s="169"/>
      <c r="N249" s="167"/>
      <c r="O249" s="167"/>
      <c r="P249" s="167"/>
      <c r="Q249" s="167"/>
      <c r="R249" s="174"/>
      <c r="S249" s="167"/>
      <c r="T249" s="170"/>
      <c r="U249" s="171"/>
      <c r="V249" s="172"/>
      <c r="W249" s="172"/>
      <c r="X249" s="172"/>
      <c r="Y249" s="128"/>
      <c r="Z249" s="173"/>
      <c r="AA249" s="174"/>
      <c r="AB249" s="174"/>
      <c r="AC249" s="175"/>
      <c r="AD249" s="175"/>
      <c r="AE249" s="175"/>
      <c r="AF249" s="175"/>
      <c r="AG249" s="175"/>
      <c r="AH249" s="175"/>
      <c r="AI249" s="175"/>
      <c r="AJ249" s="175"/>
      <c r="AK249" s="175"/>
      <c r="AL249" s="175"/>
      <c r="AM249" s="175"/>
      <c r="AN249" s="175"/>
      <c r="AO249" s="175"/>
      <c r="AP249" s="175"/>
      <c r="AQ249" s="206"/>
      <c r="AR249" s="193"/>
      <c r="AS249" s="191"/>
      <c r="CF249" s="179"/>
      <c r="CG249" s="179"/>
      <c r="CH249" s="179"/>
      <c r="CI249" s="179"/>
      <c r="CJ249" s="179"/>
      <c r="CK249" s="179"/>
    </row>
    <row r="250" spans="1:89" s="14" customFormat="1">
      <c r="A250" s="203"/>
      <c r="C250" s="167"/>
      <c r="D250" s="168"/>
      <c r="E250" s="221"/>
      <c r="F250" s="221"/>
      <c r="G250" s="221"/>
      <c r="H250" s="221"/>
      <c r="I250" s="221"/>
      <c r="J250" s="221"/>
      <c r="K250" s="225"/>
      <c r="L250" s="221"/>
      <c r="M250" s="169"/>
      <c r="N250" s="167"/>
      <c r="O250" s="167"/>
      <c r="P250" s="167"/>
      <c r="Q250" s="167"/>
      <c r="R250" s="174"/>
      <c r="S250" s="167"/>
      <c r="T250" s="170"/>
      <c r="U250" s="171"/>
      <c r="V250" s="172"/>
      <c r="W250" s="172"/>
      <c r="X250" s="172"/>
      <c r="Y250" s="128"/>
      <c r="Z250" s="173"/>
      <c r="AA250" s="174"/>
      <c r="AB250" s="174"/>
      <c r="AC250" s="175"/>
      <c r="AD250" s="175"/>
      <c r="AE250" s="175"/>
      <c r="AF250" s="175"/>
      <c r="AG250" s="175"/>
      <c r="AH250" s="175"/>
      <c r="AI250" s="175"/>
      <c r="AJ250" s="175"/>
      <c r="AK250" s="175"/>
      <c r="AL250" s="175"/>
      <c r="AM250" s="175"/>
      <c r="AN250" s="175"/>
      <c r="AO250" s="175"/>
      <c r="AP250" s="175"/>
      <c r="AQ250" s="206"/>
      <c r="AR250" s="193"/>
      <c r="AS250" s="193"/>
      <c r="CF250" s="179"/>
      <c r="CG250" s="179"/>
      <c r="CH250" s="179"/>
      <c r="CI250" s="179"/>
      <c r="CJ250" s="179"/>
      <c r="CK250" s="179"/>
    </row>
    <row r="251" spans="1:89" s="14" customFormat="1">
      <c r="A251" s="203"/>
      <c r="C251" s="167"/>
      <c r="D251" s="168"/>
      <c r="E251" s="221"/>
      <c r="F251" s="221"/>
      <c r="G251" s="221"/>
      <c r="H251" s="221"/>
      <c r="I251" s="221"/>
      <c r="J251" s="221"/>
      <c r="K251" s="225"/>
      <c r="L251" s="221"/>
      <c r="M251" s="169"/>
      <c r="N251" s="167"/>
      <c r="O251" s="167"/>
      <c r="P251" s="167"/>
      <c r="Q251" s="167"/>
      <c r="R251" s="174"/>
      <c r="S251" s="167"/>
      <c r="T251" s="170"/>
      <c r="U251" s="171"/>
      <c r="V251" s="172"/>
      <c r="W251" s="172"/>
      <c r="X251" s="172"/>
      <c r="Y251" s="128"/>
      <c r="Z251" s="173"/>
      <c r="AA251" s="174"/>
      <c r="AB251" s="174"/>
      <c r="AC251" s="175"/>
      <c r="AD251" s="175"/>
      <c r="AE251" s="175"/>
      <c r="AF251" s="175"/>
      <c r="AG251" s="175"/>
      <c r="AH251" s="175"/>
      <c r="AI251" s="175"/>
      <c r="AJ251" s="175"/>
      <c r="AK251" s="175"/>
      <c r="AL251" s="175"/>
      <c r="AM251" s="175"/>
      <c r="AN251" s="175"/>
      <c r="AO251" s="175"/>
      <c r="AP251" s="175"/>
      <c r="AQ251" s="206"/>
      <c r="AR251" s="193"/>
      <c r="AS251" s="193"/>
      <c r="CF251" s="179"/>
      <c r="CG251" s="179"/>
      <c r="CH251" s="179"/>
      <c r="CI251" s="179"/>
      <c r="CJ251" s="179"/>
      <c r="CK251" s="179"/>
    </row>
    <row r="252" spans="1:89" s="14" customFormat="1">
      <c r="A252" s="203"/>
      <c r="C252" s="167"/>
      <c r="D252" s="168"/>
      <c r="E252" s="221"/>
      <c r="F252" s="221"/>
      <c r="G252" s="221"/>
      <c r="H252" s="221"/>
      <c r="I252" s="221"/>
      <c r="J252" s="221"/>
      <c r="K252" s="225"/>
      <c r="L252" s="221"/>
      <c r="M252" s="169"/>
      <c r="N252" s="167"/>
      <c r="O252" s="167"/>
      <c r="P252" s="167"/>
      <c r="Q252" s="167"/>
      <c r="R252" s="174"/>
      <c r="S252" s="167"/>
      <c r="T252" s="170"/>
      <c r="U252" s="171"/>
      <c r="V252" s="172"/>
      <c r="W252" s="172"/>
      <c r="X252" s="172"/>
      <c r="Y252" s="128"/>
      <c r="Z252" s="173"/>
      <c r="AA252" s="174"/>
      <c r="AB252" s="174"/>
      <c r="AC252" s="175"/>
      <c r="AD252" s="175"/>
      <c r="AE252" s="175"/>
      <c r="AF252" s="175"/>
      <c r="AG252" s="175"/>
      <c r="AH252" s="175"/>
      <c r="AI252" s="175"/>
      <c r="AJ252" s="175"/>
      <c r="AK252" s="175"/>
      <c r="AL252" s="175"/>
      <c r="AM252" s="175"/>
      <c r="AN252" s="175"/>
      <c r="AO252" s="175"/>
      <c r="AP252" s="175"/>
      <c r="AQ252" s="206"/>
      <c r="AR252" s="193"/>
      <c r="AS252" s="193"/>
      <c r="CF252" s="179"/>
      <c r="CG252" s="179"/>
      <c r="CH252" s="179"/>
      <c r="CI252" s="179"/>
      <c r="CJ252" s="179"/>
      <c r="CK252" s="179"/>
    </row>
    <row r="253" spans="1:89" s="14" customFormat="1">
      <c r="A253" s="203"/>
      <c r="C253" s="167"/>
      <c r="D253" s="168"/>
      <c r="E253" s="221"/>
      <c r="F253" s="221"/>
      <c r="G253" s="221"/>
      <c r="H253" s="221"/>
      <c r="I253" s="221"/>
      <c r="J253" s="221"/>
      <c r="K253" s="225"/>
      <c r="L253" s="221"/>
      <c r="M253" s="169"/>
      <c r="N253" s="167"/>
      <c r="O253" s="167"/>
      <c r="P253" s="167"/>
      <c r="Q253" s="167"/>
      <c r="R253" s="174"/>
      <c r="S253" s="167"/>
      <c r="T253" s="170"/>
      <c r="U253" s="171"/>
      <c r="V253" s="172"/>
      <c r="W253" s="172"/>
      <c r="X253" s="172"/>
      <c r="Y253" s="128"/>
      <c r="Z253" s="173"/>
      <c r="AA253" s="174"/>
      <c r="AB253" s="174"/>
      <c r="AC253" s="175"/>
      <c r="AD253" s="175"/>
      <c r="AE253" s="175"/>
      <c r="AF253" s="175"/>
      <c r="AG253" s="175"/>
      <c r="AH253" s="175"/>
      <c r="AI253" s="175"/>
      <c r="AJ253" s="175"/>
      <c r="AK253" s="175"/>
      <c r="AL253" s="175"/>
      <c r="AM253" s="175"/>
      <c r="AN253" s="175"/>
      <c r="AO253" s="175"/>
      <c r="AP253" s="175"/>
      <c r="AQ253" s="206"/>
      <c r="AR253" s="193"/>
      <c r="AS253" s="193"/>
      <c r="CF253" s="179"/>
      <c r="CG253" s="179"/>
      <c r="CH253" s="179"/>
      <c r="CI253" s="179"/>
      <c r="CJ253" s="179"/>
      <c r="CK253" s="179"/>
    </row>
    <row r="254" spans="1:89" s="14" customFormat="1">
      <c r="A254" s="203"/>
      <c r="C254" s="167"/>
      <c r="D254" s="168"/>
      <c r="E254" s="221"/>
      <c r="F254" s="221"/>
      <c r="G254" s="221"/>
      <c r="H254" s="221"/>
      <c r="I254" s="221"/>
      <c r="J254" s="221"/>
      <c r="K254" s="225"/>
      <c r="L254" s="221"/>
      <c r="M254" s="169"/>
      <c r="N254" s="167"/>
      <c r="O254" s="167"/>
      <c r="P254" s="167"/>
      <c r="Q254" s="167"/>
      <c r="R254" s="174"/>
      <c r="S254" s="167"/>
      <c r="T254" s="170"/>
      <c r="U254" s="171"/>
      <c r="V254" s="172"/>
      <c r="W254" s="172"/>
      <c r="X254" s="172"/>
      <c r="Y254" s="128"/>
      <c r="Z254" s="173"/>
      <c r="AA254" s="174"/>
      <c r="AB254" s="174"/>
      <c r="AC254" s="175"/>
      <c r="AD254" s="175"/>
      <c r="AE254" s="175"/>
      <c r="AF254" s="175"/>
      <c r="AG254" s="175"/>
      <c r="AH254" s="175"/>
      <c r="AI254" s="175"/>
      <c r="AJ254" s="175"/>
      <c r="AK254" s="175"/>
      <c r="AL254" s="175"/>
      <c r="AM254" s="175"/>
      <c r="AN254" s="175"/>
      <c r="AO254" s="175"/>
      <c r="AP254" s="175"/>
      <c r="AQ254" s="206"/>
      <c r="AR254" s="193"/>
      <c r="AS254" s="193"/>
      <c r="CF254" s="179"/>
      <c r="CG254" s="179"/>
      <c r="CH254" s="179"/>
      <c r="CI254" s="179"/>
      <c r="CJ254" s="179"/>
      <c r="CK254" s="179"/>
    </row>
    <row r="255" spans="1:89" s="14" customFormat="1">
      <c r="A255" s="203"/>
      <c r="C255" s="167"/>
      <c r="D255" s="168"/>
      <c r="E255" s="221"/>
      <c r="F255" s="221"/>
      <c r="G255" s="221"/>
      <c r="H255" s="221"/>
      <c r="I255" s="221"/>
      <c r="J255" s="221"/>
      <c r="K255" s="222"/>
      <c r="L255" s="221"/>
      <c r="M255" s="169"/>
      <c r="N255" s="167"/>
      <c r="O255" s="167"/>
      <c r="P255" s="167"/>
      <c r="Q255" s="167"/>
      <c r="R255" s="174"/>
      <c r="S255" s="167"/>
      <c r="T255" s="170"/>
      <c r="U255" s="171"/>
      <c r="V255" s="172"/>
      <c r="W255" s="172"/>
      <c r="X255" s="172"/>
      <c r="Y255" s="128"/>
      <c r="Z255" s="173"/>
      <c r="AA255" s="174"/>
      <c r="AB255" s="174"/>
      <c r="AC255" s="175"/>
      <c r="AD255" s="175"/>
      <c r="AE255" s="175"/>
      <c r="AF255" s="175"/>
      <c r="AG255" s="175"/>
      <c r="AH255" s="175"/>
      <c r="AI255" s="175"/>
      <c r="AJ255" s="175"/>
      <c r="AK255" s="175"/>
      <c r="AL255" s="175"/>
      <c r="AM255" s="175"/>
      <c r="AN255" s="175"/>
      <c r="AO255" s="175"/>
      <c r="AP255" s="175"/>
      <c r="AQ255" s="206"/>
      <c r="AR255" s="193"/>
      <c r="AS255" s="193"/>
      <c r="CF255" s="179"/>
      <c r="CG255" s="179"/>
      <c r="CH255" s="179"/>
      <c r="CI255" s="179"/>
      <c r="CJ255" s="179"/>
      <c r="CK255" s="179"/>
    </row>
    <row r="256" spans="1:89" s="14" customFormat="1">
      <c r="A256" s="203"/>
      <c r="C256" s="167"/>
      <c r="D256" s="168"/>
      <c r="E256" s="221"/>
      <c r="F256" s="221"/>
      <c r="G256" s="221"/>
      <c r="H256" s="221"/>
      <c r="I256" s="221"/>
      <c r="J256" s="221"/>
      <c r="K256" s="222"/>
      <c r="L256" s="221"/>
      <c r="M256" s="169"/>
      <c r="N256" s="167"/>
      <c r="O256" s="167"/>
      <c r="P256" s="167"/>
      <c r="Q256" s="167"/>
      <c r="R256" s="174"/>
      <c r="S256" s="167"/>
      <c r="T256" s="170"/>
      <c r="U256" s="171"/>
      <c r="V256" s="172"/>
      <c r="W256" s="172"/>
      <c r="X256" s="172"/>
      <c r="Y256" s="128"/>
      <c r="Z256" s="173"/>
      <c r="AA256" s="174"/>
      <c r="AB256" s="174"/>
      <c r="AC256" s="175"/>
      <c r="AD256" s="175"/>
      <c r="AE256" s="175"/>
      <c r="AF256" s="175"/>
      <c r="AG256" s="175"/>
      <c r="AH256" s="175"/>
      <c r="AI256" s="175"/>
      <c r="AJ256" s="175"/>
      <c r="AK256" s="175"/>
      <c r="AL256" s="175"/>
      <c r="AM256" s="175"/>
      <c r="AN256" s="175"/>
      <c r="AO256" s="175"/>
      <c r="AP256" s="175"/>
      <c r="AQ256" s="206"/>
      <c r="AR256" s="193"/>
      <c r="AS256" s="193"/>
      <c r="CF256" s="179"/>
      <c r="CG256" s="179"/>
      <c r="CH256" s="179"/>
      <c r="CI256" s="179"/>
      <c r="CJ256" s="179"/>
      <c r="CK256" s="179"/>
    </row>
    <row r="257" spans="1:89" s="14" customFormat="1">
      <c r="A257" s="203"/>
      <c r="C257" s="167"/>
      <c r="D257" s="168"/>
      <c r="E257" s="221"/>
      <c r="F257" s="221"/>
      <c r="G257" s="221"/>
      <c r="H257" s="221"/>
      <c r="I257" s="221"/>
      <c r="J257" s="221"/>
      <c r="K257" s="222"/>
      <c r="L257" s="221"/>
      <c r="M257" s="169"/>
      <c r="N257" s="167"/>
      <c r="O257" s="167"/>
      <c r="P257" s="167"/>
      <c r="Q257" s="167"/>
      <c r="R257" s="174"/>
      <c r="S257" s="167"/>
      <c r="T257" s="170"/>
      <c r="U257" s="171"/>
      <c r="V257" s="172"/>
      <c r="W257" s="172"/>
      <c r="X257" s="172"/>
      <c r="Y257" s="128"/>
      <c r="Z257" s="173"/>
      <c r="AA257" s="174"/>
      <c r="AB257" s="174"/>
      <c r="AC257" s="175"/>
      <c r="AD257" s="175"/>
      <c r="AE257" s="175"/>
      <c r="AF257" s="175"/>
      <c r="AG257" s="175"/>
      <c r="AH257" s="175"/>
      <c r="AI257" s="175"/>
      <c r="AJ257" s="175"/>
      <c r="AK257" s="175"/>
      <c r="AL257" s="175"/>
      <c r="AM257" s="175"/>
      <c r="AN257" s="175"/>
      <c r="AO257" s="175"/>
      <c r="AP257" s="175"/>
      <c r="AQ257" s="206"/>
      <c r="AR257" s="193"/>
      <c r="AS257" s="193"/>
      <c r="CF257" s="179"/>
      <c r="CG257" s="179"/>
      <c r="CH257" s="179"/>
      <c r="CI257" s="179"/>
      <c r="CJ257" s="179"/>
      <c r="CK257" s="179"/>
    </row>
    <row r="258" spans="1:89" s="14" customFormat="1">
      <c r="A258" s="203"/>
      <c r="C258" s="167"/>
      <c r="D258" s="168"/>
      <c r="E258" s="221"/>
      <c r="F258" s="221"/>
      <c r="G258" s="221"/>
      <c r="H258" s="221"/>
      <c r="I258" s="221"/>
      <c r="J258" s="221"/>
      <c r="K258" s="222"/>
      <c r="L258" s="221"/>
      <c r="M258" s="169"/>
      <c r="N258" s="167"/>
      <c r="O258" s="167"/>
      <c r="P258" s="167"/>
      <c r="Q258" s="167"/>
      <c r="R258" s="174"/>
      <c r="S258" s="167"/>
      <c r="T258" s="170"/>
      <c r="U258" s="171"/>
      <c r="V258" s="172"/>
      <c r="W258" s="172"/>
      <c r="X258" s="172"/>
      <c r="Y258" s="128"/>
      <c r="Z258" s="173"/>
      <c r="AA258" s="174"/>
      <c r="AB258" s="174"/>
      <c r="AC258" s="175"/>
      <c r="AD258" s="175"/>
      <c r="AE258" s="175"/>
      <c r="AF258" s="175"/>
      <c r="AG258" s="175"/>
      <c r="AH258" s="175"/>
      <c r="AI258" s="175"/>
      <c r="AJ258" s="175"/>
      <c r="AK258" s="175"/>
      <c r="AL258" s="175"/>
      <c r="AM258" s="175"/>
      <c r="AN258" s="175"/>
      <c r="AO258" s="175"/>
      <c r="AP258" s="175"/>
      <c r="AQ258" s="206"/>
      <c r="AR258" s="193"/>
      <c r="AS258" s="193"/>
      <c r="CF258" s="179"/>
      <c r="CG258" s="179"/>
      <c r="CH258" s="179"/>
      <c r="CI258" s="179"/>
      <c r="CJ258" s="179"/>
      <c r="CK258" s="179"/>
    </row>
    <row r="259" spans="1:89" s="14" customFormat="1">
      <c r="A259" s="203"/>
      <c r="C259" s="167"/>
      <c r="D259" s="168"/>
      <c r="E259" s="221"/>
      <c r="F259" s="221"/>
      <c r="G259" s="221"/>
      <c r="H259" s="221"/>
      <c r="I259" s="221"/>
      <c r="J259" s="221"/>
      <c r="K259" s="222"/>
      <c r="L259" s="221"/>
      <c r="M259" s="169"/>
      <c r="N259" s="167"/>
      <c r="O259" s="167"/>
      <c r="P259" s="167"/>
      <c r="Q259" s="167"/>
      <c r="R259" s="174"/>
      <c r="S259" s="167"/>
      <c r="T259" s="170"/>
      <c r="U259" s="171"/>
      <c r="V259" s="172"/>
      <c r="W259" s="172"/>
      <c r="X259" s="172"/>
      <c r="Y259" s="128"/>
      <c r="Z259" s="173"/>
      <c r="AA259" s="174"/>
      <c r="AB259" s="174"/>
      <c r="AC259" s="175"/>
      <c r="AD259" s="175"/>
      <c r="AE259" s="175"/>
      <c r="AF259" s="175"/>
      <c r="AG259" s="175"/>
      <c r="AH259" s="175"/>
      <c r="AI259" s="175"/>
      <c r="AJ259" s="175"/>
      <c r="AK259" s="175"/>
      <c r="AL259" s="175"/>
      <c r="AM259" s="175"/>
      <c r="AN259" s="175"/>
      <c r="AO259" s="175"/>
      <c r="AP259" s="175"/>
      <c r="AQ259" s="206"/>
      <c r="AR259" s="193"/>
      <c r="AS259" s="193"/>
      <c r="CF259" s="179"/>
      <c r="CG259" s="179"/>
      <c r="CH259" s="179"/>
      <c r="CI259" s="179"/>
      <c r="CJ259" s="179"/>
      <c r="CK259" s="179"/>
    </row>
    <row r="260" spans="1:89" s="14" customFormat="1">
      <c r="A260" s="203"/>
      <c r="C260" s="167"/>
      <c r="D260" s="168"/>
      <c r="E260" s="221"/>
      <c r="F260" s="221"/>
      <c r="G260" s="221"/>
      <c r="H260" s="221"/>
      <c r="I260" s="221"/>
      <c r="J260" s="221"/>
      <c r="K260" s="222"/>
      <c r="L260" s="221"/>
      <c r="M260" s="169"/>
      <c r="N260" s="167"/>
      <c r="O260" s="167"/>
      <c r="P260" s="167"/>
      <c r="Q260" s="167"/>
      <c r="R260" s="174"/>
      <c r="S260" s="167"/>
      <c r="T260" s="170"/>
      <c r="U260" s="171"/>
      <c r="V260" s="172"/>
      <c r="W260" s="172"/>
      <c r="X260" s="172"/>
      <c r="Y260" s="128"/>
      <c r="Z260" s="173"/>
      <c r="AA260" s="174"/>
      <c r="AB260" s="174"/>
      <c r="AC260" s="175"/>
      <c r="AD260" s="175"/>
      <c r="AE260" s="175"/>
      <c r="AF260" s="175"/>
      <c r="AG260" s="175"/>
      <c r="AH260" s="175"/>
      <c r="AI260" s="175"/>
      <c r="AJ260" s="175"/>
      <c r="AK260" s="175"/>
      <c r="AL260" s="175"/>
      <c r="AM260" s="175"/>
      <c r="AN260" s="175"/>
      <c r="AO260" s="175"/>
      <c r="AP260" s="175"/>
      <c r="AQ260" s="206"/>
      <c r="AR260" s="193"/>
      <c r="AS260" s="193"/>
      <c r="CF260" s="179"/>
      <c r="CG260" s="179"/>
      <c r="CH260" s="179"/>
      <c r="CI260" s="179"/>
      <c r="CJ260" s="179"/>
      <c r="CK260" s="179"/>
    </row>
    <row r="261" spans="1:89" s="14" customFormat="1">
      <c r="A261" s="203"/>
      <c r="C261" s="167"/>
      <c r="D261" s="168"/>
      <c r="E261" s="221"/>
      <c r="F261" s="221"/>
      <c r="G261" s="221"/>
      <c r="H261" s="221"/>
      <c r="I261" s="221"/>
      <c r="J261" s="221"/>
      <c r="K261" s="222"/>
      <c r="L261" s="221"/>
      <c r="M261" s="169"/>
      <c r="N261" s="167"/>
      <c r="O261" s="167"/>
      <c r="P261" s="167"/>
      <c r="Q261" s="167"/>
      <c r="R261" s="174"/>
      <c r="S261" s="167"/>
      <c r="T261" s="170"/>
      <c r="U261" s="171"/>
      <c r="V261" s="172"/>
      <c r="W261" s="172"/>
      <c r="X261" s="172"/>
      <c r="Y261" s="128"/>
      <c r="Z261" s="173"/>
      <c r="AA261" s="174"/>
      <c r="AB261" s="174"/>
      <c r="AC261" s="175"/>
      <c r="AD261" s="175"/>
      <c r="AE261" s="175"/>
      <c r="AF261" s="175"/>
      <c r="AG261" s="175"/>
      <c r="AH261" s="175"/>
      <c r="AI261" s="175"/>
      <c r="AJ261" s="175"/>
      <c r="AK261" s="175"/>
      <c r="AL261" s="175"/>
      <c r="AM261" s="175"/>
      <c r="AN261" s="175"/>
      <c r="AO261" s="175"/>
      <c r="AP261" s="175"/>
      <c r="AQ261" s="206"/>
      <c r="AR261" s="193"/>
      <c r="AS261" s="193"/>
      <c r="CF261" s="179"/>
      <c r="CG261" s="179"/>
      <c r="CH261" s="179"/>
      <c r="CI261" s="179"/>
      <c r="CJ261" s="179"/>
      <c r="CK261" s="179"/>
    </row>
    <row r="262" spans="1:89" s="14" customFormat="1">
      <c r="A262" s="203"/>
      <c r="C262" s="167"/>
      <c r="D262" s="168"/>
      <c r="E262" s="221"/>
      <c r="F262" s="221"/>
      <c r="G262" s="221"/>
      <c r="H262" s="221"/>
      <c r="I262" s="221"/>
      <c r="J262" s="221"/>
      <c r="K262" s="222"/>
      <c r="L262" s="221"/>
      <c r="M262" s="169"/>
      <c r="N262" s="167"/>
      <c r="O262" s="167"/>
      <c r="P262" s="167"/>
      <c r="Q262" s="167"/>
      <c r="R262" s="174"/>
      <c r="S262" s="167"/>
      <c r="T262" s="170"/>
      <c r="U262" s="171"/>
      <c r="V262" s="172"/>
      <c r="W262" s="172"/>
      <c r="X262" s="172"/>
      <c r="Y262" s="128"/>
      <c r="Z262" s="173"/>
      <c r="AA262" s="174"/>
      <c r="AB262" s="174"/>
      <c r="AC262" s="175"/>
      <c r="AD262" s="175"/>
      <c r="AE262" s="175"/>
      <c r="AF262" s="175"/>
      <c r="AG262" s="175"/>
      <c r="AH262" s="175"/>
      <c r="AI262" s="175"/>
      <c r="AJ262" s="175"/>
      <c r="AK262" s="175"/>
      <c r="AL262" s="175"/>
      <c r="AM262" s="175"/>
      <c r="AN262" s="175"/>
      <c r="AO262" s="175"/>
      <c r="AP262" s="175"/>
      <c r="AQ262" s="206"/>
      <c r="AR262" s="193"/>
      <c r="AS262" s="193"/>
      <c r="CF262" s="179"/>
      <c r="CG262" s="179"/>
      <c r="CH262" s="179"/>
      <c r="CI262" s="179"/>
      <c r="CJ262" s="179"/>
      <c r="CK262" s="179"/>
    </row>
    <row r="263" spans="1:89" s="14" customFormat="1">
      <c r="A263" s="203"/>
      <c r="C263" s="167"/>
      <c r="D263" s="168"/>
      <c r="E263" s="221"/>
      <c r="F263" s="221"/>
      <c r="G263" s="221"/>
      <c r="H263" s="221"/>
      <c r="I263" s="221"/>
      <c r="J263" s="221"/>
      <c r="K263" s="222"/>
      <c r="L263" s="221"/>
      <c r="M263" s="169"/>
      <c r="N263" s="167"/>
      <c r="O263" s="167"/>
      <c r="P263" s="167"/>
      <c r="Q263" s="167"/>
      <c r="R263" s="174"/>
      <c r="S263" s="167"/>
      <c r="T263" s="170"/>
      <c r="U263" s="171"/>
      <c r="V263" s="172"/>
      <c r="W263" s="172"/>
      <c r="X263" s="172"/>
      <c r="Y263" s="128"/>
      <c r="Z263" s="173"/>
      <c r="AA263" s="174"/>
      <c r="AB263" s="174"/>
      <c r="AC263" s="175"/>
      <c r="AD263" s="175"/>
      <c r="AE263" s="175"/>
      <c r="AF263" s="175"/>
      <c r="AG263" s="175"/>
      <c r="AH263" s="175"/>
      <c r="AI263" s="175"/>
      <c r="AJ263" s="175"/>
      <c r="AK263" s="175"/>
      <c r="AL263" s="175"/>
      <c r="AM263" s="175"/>
      <c r="AN263" s="175"/>
      <c r="AO263" s="175"/>
      <c r="AP263" s="175"/>
      <c r="AQ263" s="206"/>
      <c r="AR263" s="193"/>
      <c r="AS263" s="193"/>
      <c r="CF263" s="179"/>
      <c r="CG263" s="179"/>
      <c r="CH263" s="179"/>
      <c r="CI263" s="179"/>
      <c r="CJ263" s="179"/>
      <c r="CK263" s="179"/>
    </row>
    <row r="264" spans="1:89" s="14" customFormat="1">
      <c r="A264" s="203"/>
      <c r="C264" s="167"/>
      <c r="D264" s="168"/>
      <c r="E264" s="221"/>
      <c r="F264" s="221"/>
      <c r="G264" s="221"/>
      <c r="H264" s="221"/>
      <c r="I264" s="221"/>
      <c r="J264" s="221"/>
      <c r="K264" s="222"/>
      <c r="L264" s="221"/>
      <c r="M264" s="169"/>
      <c r="N264" s="167"/>
      <c r="O264" s="167"/>
      <c r="P264" s="167"/>
      <c r="Q264" s="167"/>
      <c r="R264" s="174"/>
      <c r="S264" s="167"/>
      <c r="T264" s="170"/>
      <c r="U264" s="171"/>
      <c r="V264" s="172"/>
      <c r="W264" s="172"/>
      <c r="X264" s="172"/>
      <c r="Y264" s="128"/>
      <c r="Z264" s="173"/>
      <c r="AA264" s="174"/>
      <c r="AB264" s="174"/>
      <c r="AC264" s="175"/>
      <c r="AD264" s="175"/>
      <c r="AE264" s="175"/>
      <c r="AF264" s="175"/>
      <c r="AG264" s="175"/>
      <c r="AH264" s="175"/>
      <c r="AI264" s="175"/>
      <c r="AJ264" s="175"/>
      <c r="AK264" s="175"/>
      <c r="AL264" s="175"/>
      <c r="AM264" s="175"/>
      <c r="AN264" s="175"/>
      <c r="AO264" s="175"/>
      <c r="AP264" s="175"/>
      <c r="AQ264" s="206"/>
      <c r="AR264" s="193"/>
      <c r="AS264" s="193"/>
      <c r="CF264" s="179"/>
      <c r="CG264" s="179"/>
      <c r="CH264" s="179"/>
      <c r="CI264" s="179"/>
      <c r="CJ264" s="179"/>
      <c r="CK264" s="179"/>
    </row>
    <row r="265" spans="1:89" s="14" customFormat="1">
      <c r="A265" s="203"/>
      <c r="C265" s="167"/>
      <c r="D265" s="168"/>
      <c r="E265" s="221"/>
      <c r="F265" s="221"/>
      <c r="G265" s="221"/>
      <c r="H265" s="221"/>
      <c r="I265" s="221"/>
      <c r="J265" s="221"/>
      <c r="K265" s="222"/>
      <c r="L265" s="221"/>
      <c r="M265" s="169"/>
      <c r="N265" s="167"/>
      <c r="O265" s="167"/>
      <c r="P265" s="167"/>
      <c r="Q265" s="167"/>
      <c r="R265" s="174"/>
      <c r="S265" s="167"/>
      <c r="T265" s="170"/>
      <c r="U265" s="171"/>
      <c r="V265" s="172"/>
      <c r="W265" s="172"/>
      <c r="X265" s="172"/>
      <c r="Y265" s="128"/>
      <c r="Z265" s="173"/>
      <c r="AA265" s="174"/>
      <c r="AB265" s="174"/>
      <c r="AC265" s="175"/>
      <c r="AD265" s="175"/>
      <c r="AE265" s="175"/>
      <c r="AF265" s="175"/>
      <c r="AG265" s="175"/>
      <c r="AH265" s="175"/>
      <c r="AI265" s="175"/>
      <c r="AJ265" s="175"/>
      <c r="AK265" s="175"/>
      <c r="AL265" s="175"/>
      <c r="AM265" s="175"/>
      <c r="AN265" s="175"/>
      <c r="AO265" s="175"/>
      <c r="AP265" s="175"/>
      <c r="AQ265" s="206"/>
      <c r="AR265" s="193"/>
      <c r="AS265" s="193"/>
      <c r="CF265" s="179"/>
      <c r="CG265" s="179"/>
      <c r="CH265" s="179"/>
      <c r="CI265" s="179"/>
      <c r="CJ265" s="179"/>
      <c r="CK265" s="179"/>
    </row>
    <row r="266" spans="1:89" s="14" customFormat="1">
      <c r="A266" s="203"/>
      <c r="C266" s="167"/>
      <c r="D266" s="168"/>
      <c r="E266" s="221"/>
      <c r="F266" s="221"/>
      <c r="G266" s="221"/>
      <c r="H266" s="221"/>
      <c r="I266" s="221"/>
      <c r="J266" s="221"/>
      <c r="K266" s="222"/>
      <c r="L266" s="221"/>
      <c r="M266" s="169"/>
      <c r="N266" s="167"/>
      <c r="O266" s="167"/>
      <c r="P266" s="167"/>
      <c r="Q266" s="167"/>
      <c r="R266" s="174"/>
      <c r="S266" s="167"/>
      <c r="T266" s="170"/>
      <c r="U266" s="171"/>
      <c r="V266" s="172"/>
      <c r="W266" s="172"/>
      <c r="X266" s="172"/>
      <c r="Y266" s="128"/>
      <c r="Z266" s="173"/>
      <c r="AA266" s="174"/>
      <c r="AB266" s="174"/>
      <c r="AC266" s="175"/>
      <c r="AD266" s="175"/>
      <c r="AE266" s="175"/>
      <c r="AF266" s="175"/>
      <c r="AG266" s="175"/>
      <c r="AH266" s="175"/>
      <c r="AI266" s="175"/>
      <c r="AJ266" s="175"/>
      <c r="AK266" s="175"/>
      <c r="AL266" s="175"/>
      <c r="AM266" s="175"/>
      <c r="AN266" s="175"/>
      <c r="AO266" s="175"/>
      <c r="AP266" s="175"/>
      <c r="AQ266" s="206"/>
      <c r="AR266" s="193"/>
      <c r="AS266" s="193"/>
      <c r="CF266" s="179"/>
      <c r="CG266" s="179"/>
      <c r="CH266" s="179"/>
      <c r="CI266" s="179"/>
      <c r="CJ266" s="179"/>
      <c r="CK266" s="179"/>
    </row>
    <row r="267" spans="1:89" s="14" customFormat="1">
      <c r="A267" s="203"/>
      <c r="C267" s="167"/>
      <c r="D267" s="168"/>
      <c r="E267" s="167"/>
      <c r="F267" s="167"/>
      <c r="G267" s="167"/>
      <c r="H267" s="167"/>
      <c r="I267" s="167"/>
      <c r="J267" s="167"/>
      <c r="L267" s="167"/>
      <c r="M267" s="169"/>
      <c r="N267" s="167"/>
      <c r="O267" s="167"/>
      <c r="P267" s="167"/>
      <c r="Q267" s="167"/>
      <c r="R267" s="174"/>
      <c r="S267" s="167"/>
      <c r="T267" s="170"/>
      <c r="U267" s="171"/>
      <c r="V267" s="172"/>
      <c r="W267" s="172"/>
      <c r="X267" s="172"/>
      <c r="Y267" s="128"/>
      <c r="Z267" s="173"/>
      <c r="AA267" s="174"/>
      <c r="AB267" s="174"/>
      <c r="AC267" s="175"/>
      <c r="AD267" s="175"/>
      <c r="AE267" s="175"/>
      <c r="AF267" s="175"/>
      <c r="AG267" s="175"/>
      <c r="AH267" s="175"/>
      <c r="AI267" s="175"/>
      <c r="AJ267" s="175"/>
      <c r="AK267" s="175"/>
      <c r="AL267" s="175"/>
      <c r="AM267" s="175"/>
      <c r="AN267" s="175"/>
      <c r="AO267" s="175"/>
      <c r="AP267" s="175"/>
      <c r="AQ267" s="206"/>
      <c r="AR267" s="193"/>
      <c r="AS267" s="193"/>
      <c r="CF267" s="179"/>
      <c r="CG267" s="179"/>
      <c r="CH267" s="179"/>
      <c r="CI267" s="179"/>
      <c r="CJ267" s="179"/>
      <c r="CK267" s="179"/>
    </row>
    <row r="268" spans="1:89" s="14" customFormat="1">
      <c r="A268" s="203"/>
      <c r="C268" s="167"/>
      <c r="D268" s="168"/>
      <c r="E268" s="167"/>
      <c r="F268" s="167"/>
      <c r="G268" s="167"/>
      <c r="H268" s="167"/>
      <c r="I268" s="167"/>
      <c r="J268" s="167"/>
      <c r="L268" s="167"/>
      <c r="M268" s="169"/>
      <c r="N268" s="167"/>
      <c r="O268" s="167"/>
      <c r="P268" s="167"/>
      <c r="Q268" s="167"/>
      <c r="R268" s="174"/>
      <c r="S268" s="167"/>
      <c r="T268" s="170"/>
      <c r="U268" s="171"/>
      <c r="V268" s="172"/>
      <c r="W268" s="172"/>
      <c r="X268" s="172"/>
      <c r="Y268" s="128"/>
      <c r="Z268" s="173"/>
      <c r="AA268" s="174"/>
      <c r="AB268" s="174"/>
      <c r="AC268" s="175"/>
      <c r="AD268" s="175"/>
      <c r="AE268" s="175"/>
      <c r="AF268" s="175"/>
      <c r="AG268" s="175"/>
      <c r="AH268" s="175"/>
      <c r="AI268" s="175"/>
      <c r="AJ268" s="175"/>
      <c r="AK268" s="175"/>
      <c r="AL268" s="175"/>
      <c r="AM268" s="175"/>
      <c r="AN268" s="175"/>
      <c r="AO268" s="175"/>
      <c r="AP268" s="175"/>
      <c r="AQ268" s="206"/>
      <c r="AR268" s="193"/>
      <c r="AS268" s="193"/>
      <c r="CF268" s="179"/>
      <c r="CG268" s="179"/>
      <c r="CH268" s="179"/>
      <c r="CI268" s="179"/>
      <c r="CJ268" s="179"/>
      <c r="CK268" s="179"/>
    </row>
    <row r="269" spans="1:89" s="14" customFormat="1">
      <c r="A269" s="203"/>
      <c r="C269" s="167"/>
      <c r="D269" s="168"/>
      <c r="E269" s="167"/>
      <c r="F269" s="167"/>
      <c r="G269" s="167"/>
      <c r="H269" s="167"/>
      <c r="I269" s="167"/>
      <c r="J269" s="167"/>
      <c r="L269" s="167"/>
      <c r="M269" s="169"/>
      <c r="N269" s="167"/>
      <c r="O269" s="167"/>
      <c r="P269" s="167"/>
      <c r="Q269" s="167"/>
      <c r="R269" s="174"/>
      <c r="S269" s="167"/>
      <c r="T269" s="170"/>
      <c r="U269" s="171"/>
      <c r="V269" s="172"/>
      <c r="W269" s="172"/>
      <c r="X269" s="172"/>
      <c r="Y269" s="128"/>
      <c r="Z269" s="173"/>
      <c r="AA269" s="174"/>
      <c r="AB269" s="174"/>
      <c r="AC269" s="175"/>
      <c r="AD269" s="175"/>
      <c r="AE269" s="175"/>
      <c r="AF269" s="175"/>
      <c r="AG269" s="175"/>
      <c r="AH269" s="175"/>
      <c r="AI269" s="175"/>
      <c r="AJ269" s="175"/>
      <c r="AK269" s="175"/>
      <c r="AL269" s="175"/>
      <c r="AM269" s="175"/>
      <c r="AN269" s="175"/>
      <c r="AO269" s="175"/>
      <c r="AP269" s="175"/>
      <c r="AQ269" s="206"/>
      <c r="AR269" s="193"/>
      <c r="AS269" s="193"/>
      <c r="CF269" s="179"/>
      <c r="CG269" s="179"/>
      <c r="CH269" s="179"/>
      <c r="CI269" s="179"/>
      <c r="CJ269" s="179"/>
      <c r="CK269" s="179"/>
    </row>
    <row r="270" spans="1:89" s="14" customFormat="1">
      <c r="A270" s="203"/>
      <c r="C270" s="167"/>
      <c r="D270" s="168"/>
      <c r="E270" s="167"/>
      <c r="F270" s="167"/>
      <c r="G270" s="167"/>
      <c r="H270" s="167"/>
      <c r="I270" s="167"/>
      <c r="J270" s="167"/>
      <c r="L270" s="167"/>
      <c r="M270" s="169"/>
      <c r="N270" s="167"/>
      <c r="O270" s="167"/>
      <c r="P270" s="167"/>
      <c r="Q270" s="167"/>
      <c r="R270" s="174"/>
      <c r="S270" s="167"/>
      <c r="T270" s="170"/>
      <c r="U270" s="171"/>
      <c r="V270" s="172"/>
      <c r="W270" s="172"/>
      <c r="X270" s="172"/>
      <c r="Y270" s="128"/>
      <c r="Z270" s="173"/>
      <c r="AA270" s="174"/>
      <c r="AB270" s="174"/>
      <c r="AC270" s="175"/>
      <c r="AD270" s="175"/>
      <c r="AE270" s="175"/>
      <c r="AF270" s="175"/>
      <c r="AG270" s="175"/>
      <c r="AH270" s="175"/>
      <c r="AI270" s="175"/>
      <c r="AJ270" s="175"/>
      <c r="AK270" s="175"/>
      <c r="AL270" s="175"/>
      <c r="AM270" s="175"/>
      <c r="AN270" s="175"/>
      <c r="AO270" s="175"/>
      <c r="AP270" s="175"/>
      <c r="AQ270" s="206"/>
      <c r="AR270" s="193"/>
      <c r="AS270" s="193"/>
      <c r="CF270" s="179"/>
      <c r="CG270" s="179"/>
      <c r="CH270" s="179"/>
      <c r="CI270" s="179"/>
      <c r="CJ270" s="179"/>
      <c r="CK270" s="179"/>
    </row>
    <row r="271" spans="1:89" s="14" customFormat="1">
      <c r="A271" s="203"/>
      <c r="C271" s="167"/>
      <c r="D271" s="168"/>
      <c r="E271" s="167"/>
      <c r="F271" s="167"/>
      <c r="G271" s="167"/>
      <c r="H271" s="167"/>
      <c r="I271" s="167"/>
      <c r="J271" s="167"/>
      <c r="L271" s="167"/>
      <c r="M271" s="169"/>
      <c r="N271" s="167"/>
      <c r="O271" s="167"/>
      <c r="P271" s="167"/>
      <c r="Q271" s="167"/>
      <c r="R271" s="174"/>
      <c r="S271" s="167"/>
      <c r="T271" s="170"/>
      <c r="U271" s="171"/>
      <c r="V271" s="172"/>
      <c r="W271" s="172"/>
      <c r="X271" s="172"/>
      <c r="Y271" s="128"/>
      <c r="Z271" s="173"/>
      <c r="AA271" s="174"/>
      <c r="AB271" s="174"/>
      <c r="AC271" s="175"/>
      <c r="AD271" s="175"/>
      <c r="AE271" s="175"/>
      <c r="AF271" s="175"/>
      <c r="AG271" s="175"/>
      <c r="AH271" s="175"/>
      <c r="AI271" s="175"/>
      <c r="AJ271" s="175"/>
      <c r="AK271" s="175"/>
      <c r="AL271" s="175"/>
      <c r="AM271" s="175"/>
      <c r="AN271" s="175"/>
      <c r="AO271" s="175"/>
      <c r="AP271" s="175"/>
      <c r="AQ271" s="206"/>
      <c r="AR271" s="193"/>
      <c r="AS271" s="193"/>
      <c r="CF271" s="179"/>
      <c r="CG271" s="179"/>
      <c r="CH271" s="179"/>
      <c r="CI271" s="179"/>
      <c r="CJ271" s="179"/>
      <c r="CK271" s="179"/>
    </row>
    <row r="272" spans="1:89" s="14" customFormat="1">
      <c r="A272" s="203"/>
      <c r="C272" s="167"/>
      <c r="D272" s="168"/>
      <c r="E272" s="167"/>
      <c r="F272" s="167"/>
      <c r="G272" s="167"/>
      <c r="H272" s="167"/>
      <c r="I272" s="167"/>
      <c r="J272" s="167"/>
      <c r="L272" s="167"/>
      <c r="M272" s="169"/>
      <c r="N272" s="167"/>
      <c r="O272" s="167"/>
      <c r="P272" s="167"/>
      <c r="Q272" s="167"/>
      <c r="R272" s="174"/>
      <c r="S272" s="167"/>
      <c r="T272" s="170"/>
      <c r="U272" s="171"/>
      <c r="V272" s="172"/>
      <c r="W272" s="172"/>
      <c r="X272" s="172"/>
      <c r="Y272" s="128"/>
      <c r="Z272" s="173"/>
      <c r="AA272" s="174"/>
      <c r="AB272" s="174"/>
      <c r="AC272" s="175"/>
      <c r="AD272" s="175"/>
      <c r="AE272" s="175"/>
      <c r="AF272" s="175"/>
      <c r="AG272" s="175"/>
      <c r="AH272" s="175"/>
      <c r="AI272" s="175"/>
      <c r="AJ272" s="175"/>
      <c r="AK272" s="175"/>
      <c r="AL272" s="175"/>
      <c r="AM272" s="175"/>
      <c r="AN272" s="175"/>
      <c r="AO272" s="175"/>
      <c r="AP272" s="175"/>
      <c r="AQ272" s="206"/>
      <c r="AR272" s="193"/>
      <c r="AS272" s="193"/>
      <c r="CF272" s="179"/>
      <c r="CG272" s="179"/>
      <c r="CH272" s="179"/>
      <c r="CI272" s="179"/>
      <c r="CJ272" s="179"/>
      <c r="CK272" s="179"/>
    </row>
    <row r="273" spans="1:89" s="14" customFormat="1">
      <c r="A273" s="203"/>
      <c r="C273" s="167"/>
      <c r="D273" s="168"/>
      <c r="E273" s="167"/>
      <c r="F273" s="167"/>
      <c r="G273" s="167"/>
      <c r="H273" s="167"/>
      <c r="I273" s="167"/>
      <c r="J273" s="167"/>
      <c r="L273" s="167"/>
      <c r="M273" s="169"/>
      <c r="N273" s="167"/>
      <c r="O273" s="167"/>
      <c r="P273" s="167"/>
      <c r="Q273" s="167"/>
      <c r="R273" s="174"/>
      <c r="S273" s="167"/>
      <c r="T273" s="170"/>
      <c r="U273" s="171"/>
      <c r="V273" s="172"/>
      <c r="W273" s="172"/>
      <c r="X273" s="172"/>
      <c r="Y273" s="128"/>
      <c r="Z273" s="173"/>
      <c r="AA273" s="174"/>
      <c r="AB273" s="174"/>
      <c r="AC273" s="175"/>
      <c r="AD273" s="175"/>
      <c r="AE273" s="175"/>
      <c r="AF273" s="175"/>
      <c r="AG273" s="175"/>
      <c r="AH273" s="175"/>
      <c r="AI273" s="175"/>
      <c r="AJ273" s="175"/>
      <c r="AK273" s="175"/>
      <c r="AL273" s="175"/>
      <c r="AM273" s="175"/>
      <c r="AN273" s="175"/>
      <c r="AO273" s="175"/>
      <c r="AP273" s="175"/>
      <c r="AQ273" s="206"/>
      <c r="AR273" s="193"/>
      <c r="AS273" s="193"/>
      <c r="CF273" s="179"/>
      <c r="CG273" s="179"/>
      <c r="CH273" s="179"/>
      <c r="CI273" s="179"/>
      <c r="CJ273" s="179"/>
      <c r="CK273" s="179"/>
    </row>
    <row r="274" spans="1:89" s="14" customFormat="1">
      <c r="A274" s="203"/>
      <c r="C274" s="167"/>
      <c r="D274" s="168"/>
      <c r="E274" s="167"/>
      <c r="F274" s="167"/>
      <c r="G274" s="167"/>
      <c r="H274" s="167"/>
      <c r="I274" s="167"/>
      <c r="J274" s="167"/>
      <c r="L274" s="167"/>
      <c r="M274" s="169"/>
      <c r="N274" s="167"/>
      <c r="O274" s="167"/>
      <c r="P274" s="167"/>
      <c r="Q274" s="167"/>
      <c r="R274" s="174"/>
      <c r="S274" s="167"/>
      <c r="T274" s="170"/>
      <c r="U274" s="171"/>
      <c r="V274" s="172"/>
      <c r="W274" s="172"/>
      <c r="X274" s="172"/>
      <c r="Y274" s="128"/>
      <c r="Z274" s="173"/>
      <c r="AA274" s="174"/>
      <c r="AB274" s="174"/>
      <c r="AC274" s="175"/>
      <c r="AD274" s="175"/>
      <c r="AE274" s="175"/>
      <c r="AF274" s="175"/>
      <c r="AG274" s="175"/>
      <c r="AH274" s="175"/>
      <c r="AI274" s="175"/>
      <c r="AJ274" s="175"/>
      <c r="AK274" s="175"/>
      <c r="AL274" s="175"/>
      <c r="AM274" s="175"/>
      <c r="AN274" s="175"/>
      <c r="AO274" s="175"/>
      <c r="AP274" s="175"/>
      <c r="AQ274" s="206"/>
      <c r="AR274" s="193"/>
      <c r="AS274" s="193"/>
      <c r="CF274" s="179"/>
      <c r="CG274" s="179"/>
      <c r="CH274" s="179"/>
      <c r="CI274" s="179"/>
      <c r="CJ274" s="179"/>
      <c r="CK274" s="179"/>
    </row>
    <row r="275" spans="1:89" s="14" customFormat="1">
      <c r="A275" s="203"/>
      <c r="C275" s="167"/>
      <c r="D275" s="168"/>
      <c r="E275" s="167"/>
      <c r="F275" s="167"/>
      <c r="G275" s="167"/>
      <c r="H275" s="167"/>
      <c r="I275" s="167"/>
      <c r="J275" s="167"/>
      <c r="L275" s="167"/>
      <c r="M275" s="169"/>
      <c r="N275" s="167"/>
      <c r="O275" s="167"/>
      <c r="P275" s="167"/>
      <c r="Q275" s="167"/>
      <c r="R275" s="174"/>
      <c r="S275" s="167"/>
      <c r="T275" s="170"/>
      <c r="U275" s="171"/>
      <c r="V275" s="172"/>
      <c r="W275" s="172"/>
      <c r="X275" s="172"/>
      <c r="Y275" s="128"/>
      <c r="Z275" s="173"/>
      <c r="AA275" s="174"/>
      <c r="AB275" s="174"/>
      <c r="AC275" s="175"/>
      <c r="AD275" s="175"/>
      <c r="AE275" s="175"/>
      <c r="AF275" s="175"/>
      <c r="AG275" s="175"/>
      <c r="AH275" s="175"/>
      <c r="AI275" s="175"/>
      <c r="AJ275" s="175"/>
      <c r="AK275" s="175"/>
      <c r="AL275" s="175"/>
      <c r="AM275" s="175"/>
      <c r="AN275" s="175"/>
      <c r="AO275" s="175"/>
      <c r="AP275" s="175"/>
      <c r="AQ275" s="206"/>
      <c r="AR275" s="193"/>
      <c r="AS275" s="193"/>
      <c r="CF275" s="179"/>
      <c r="CG275" s="179"/>
      <c r="CH275" s="179"/>
      <c r="CI275" s="179"/>
      <c r="CJ275" s="179"/>
      <c r="CK275" s="179"/>
    </row>
    <row r="276" spans="1:89" s="14" customFormat="1">
      <c r="A276" s="203"/>
      <c r="C276" s="167"/>
      <c r="D276" s="168"/>
      <c r="E276" s="167"/>
      <c r="F276" s="167"/>
      <c r="G276" s="167"/>
      <c r="H276" s="167"/>
      <c r="I276" s="167"/>
      <c r="J276" s="167"/>
      <c r="L276" s="167"/>
      <c r="M276" s="169"/>
      <c r="N276" s="167"/>
      <c r="O276" s="167"/>
      <c r="P276" s="167"/>
      <c r="Q276" s="167"/>
      <c r="R276" s="174"/>
      <c r="S276" s="167"/>
      <c r="T276" s="170"/>
      <c r="U276" s="171"/>
      <c r="V276" s="172"/>
      <c r="W276" s="172"/>
      <c r="X276" s="172"/>
      <c r="Y276" s="128"/>
      <c r="Z276" s="173"/>
      <c r="AA276" s="174"/>
      <c r="AB276" s="174"/>
      <c r="AC276" s="175"/>
      <c r="AD276" s="175"/>
      <c r="AE276" s="175"/>
      <c r="AF276" s="175"/>
      <c r="AG276" s="175"/>
      <c r="AH276" s="175"/>
      <c r="AI276" s="175"/>
      <c r="AJ276" s="175"/>
      <c r="AK276" s="175"/>
      <c r="AL276" s="175"/>
      <c r="AM276" s="175"/>
      <c r="AN276" s="175"/>
      <c r="AO276" s="175"/>
      <c r="AP276" s="175"/>
      <c r="AQ276" s="206"/>
      <c r="AR276" s="193"/>
      <c r="AS276" s="193"/>
      <c r="CF276" s="179"/>
      <c r="CG276" s="179"/>
      <c r="CH276" s="179"/>
      <c r="CI276" s="179"/>
      <c r="CJ276" s="179"/>
      <c r="CK276" s="179"/>
    </row>
    <row r="277" spans="1:89" s="14" customFormat="1">
      <c r="A277" s="203"/>
      <c r="C277" s="167"/>
      <c r="D277" s="168"/>
      <c r="E277" s="167"/>
      <c r="F277" s="167"/>
      <c r="G277" s="167"/>
      <c r="H277" s="167"/>
      <c r="I277" s="167"/>
      <c r="J277" s="167"/>
      <c r="L277" s="167"/>
      <c r="M277" s="169"/>
      <c r="N277" s="167"/>
      <c r="O277" s="167"/>
      <c r="P277" s="167"/>
      <c r="Q277" s="167"/>
      <c r="R277" s="174"/>
      <c r="S277" s="167"/>
      <c r="T277" s="170"/>
      <c r="U277" s="171"/>
      <c r="V277" s="172"/>
      <c r="W277" s="172"/>
      <c r="X277" s="172"/>
      <c r="Y277" s="128"/>
      <c r="Z277" s="173"/>
      <c r="AA277" s="174"/>
      <c r="AB277" s="174"/>
      <c r="AC277" s="175"/>
      <c r="AD277" s="175"/>
      <c r="AE277" s="175"/>
      <c r="AF277" s="175"/>
      <c r="AG277" s="175"/>
      <c r="AH277" s="175"/>
      <c r="AI277" s="175"/>
      <c r="AJ277" s="175"/>
      <c r="AK277" s="175"/>
      <c r="AL277" s="175"/>
      <c r="AM277" s="175"/>
      <c r="AN277" s="175"/>
      <c r="AO277" s="175"/>
      <c r="AP277" s="175"/>
      <c r="AQ277" s="206"/>
      <c r="AR277" s="193"/>
      <c r="AS277" s="193"/>
      <c r="CF277" s="179"/>
      <c r="CG277" s="179"/>
      <c r="CH277" s="179"/>
      <c r="CI277" s="179"/>
      <c r="CJ277" s="179"/>
      <c r="CK277" s="179"/>
    </row>
    <row r="278" spans="1:89" s="14" customFormat="1">
      <c r="A278" s="203"/>
      <c r="C278" s="167"/>
      <c r="D278" s="168"/>
      <c r="E278" s="167"/>
      <c r="F278" s="167"/>
      <c r="G278" s="167"/>
      <c r="H278" s="167"/>
      <c r="I278" s="167"/>
      <c r="J278" s="167"/>
      <c r="L278" s="167"/>
      <c r="M278" s="169"/>
      <c r="N278" s="167"/>
      <c r="O278" s="167"/>
      <c r="P278" s="167"/>
      <c r="Q278" s="167"/>
      <c r="R278" s="174"/>
      <c r="S278" s="167"/>
      <c r="T278" s="170"/>
      <c r="U278" s="171"/>
      <c r="V278" s="172"/>
      <c r="W278" s="172"/>
      <c r="X278" s="172"/>
      <c r="Y278" s="128"/>
      <c r="Z278" s="173"/>
      <c r="AA278" s="174"/>
      <c r="AB278" s="174"/>
      <c r="AC278" s="175"/>
      <c r="AD278" s="175"/>
      <c r="AE278" s="175"/>
      <c r="AF278" s="175"/>
      <c r="AG278" s="175"/>
      <c r="AH278" s="175"/>
      <c r="AI278" s="175"/>
      <c r="AJ278" s="175"/>
      <c r="AK278" s="175"/>
      <c r="AL278" s="175"/>
      <c r="AM278" s="175"/>
      <c r="AN278" s="175"/>
      <c r="AO278" s="175"/>
      <c r="AP278" s="175"/>
      <c r="AQ278" s="206"/>
      <c r="AR278" s="193"/>
      <c r="AS278" s="193"/>
      <c r="CF278" s="179"/>
      <c r="CG278" s="179"/>
      <c r="CH278" s="179"/>
      <c r="CI278" s="179"/>
      <c r="CJ278" s="179"/>
      <c r="CK278" s="179"/>
    </row>
    <row r="279" spans="1:89" s="14" customFormat="1">
      <c r="A279" s="203"/>
      <c r="C279" s="167"/>
      <c r="D279" s="168"/>
      <c r="E279" s="167"/>
      <c r="F279" s="167"/>
      <c r="G279" s="167"/>
      <c r="H279" s="167"/>
      <c r="I279" s="167"/>
      <c r="J279" s="167"/>
      <c r="L279" s="167"/>
      <c r="M279" s="169"/>
      <c r="N279" s="167"/>
      <c r="O279" s="167"/>
      <c r="P279" s="167"/>
      <c r="Q279" s="167"/>
      <c r="R279" s="174"/>
      <c r="S279" s="167"/>
      <c r="T279" s="170"/>
      <c r="U279" s="171"/>
      <c r="V279" s="172"/>
      <c r="W279" s="172"/>
      <c r="X279" s="172"/>
      <c r="Y279" s="128"/>
      <c r="Z279" s="173"/>
      <c r="AA279" s="174"/>
      <c r="AB279" s="174"/>
      <c r="AC279" s="175"/>
      <c r="AD279" s="175"/>
      <c r="AE279" s="175"/>
      <c r="AF279" s="175"/>
      <c r="AG279" s="175"/>
      <c r="AH279" s="175"/>
      <c r="AI279" s="175"/>
      <c r="AJ279" s="175"/>
      <c r="AK279" s="175"/>
      <c r="AL279" s="175"/>
      <c r="AM279" s="175"/>
      <c r="AN279" s="175"/>
      <c r="AO279" s="175"/>
      <c r="AP279" s="175"/>
      <c r="AQ279" s="206"/>
      <c r="AR279" s="193"/>
      <c r="AS279" s="193"/>
      <c r="CF279" s="179"/>
      <c r="CG279" s="179"/>
      <c r="CH279" s="179"/>
      <c r="CI279" s="179"/>
      <c r="CJ279" s="179"/>
      <c r="CK279" s="179"/>
    </row>
    <row r="280" spans="1:89" s="14" customFormat="1">
      <c r="A280" s="203"/>
      <c r="C280" s="167"/>
      <c r="D280" s="168"/>
      <c r="E280" s="167"/>
      <c r="F280" s="167"/>
      <c r="G280" s="167"/>
      <c r="H280" s="167"/>
      <c r="I280" s="167"/>
      <c r="J280" s="167"/>
      <c r="L280" s="167"/>
      <c r="M280" s="169"/>
      <c r="N280" s="167"/>
      <c r="O280" s="167"/>
      <c r="P280" s="167"/>
      <c r="Q280" s="167"/>
      <c r="R280" s="174"/>
      <c r="S280" s="167"/>
      <c r="T280" s="170"/>
      <c r="U280" s="171"/>
      <c r="V280" s="172"/>
      <c r="W280" s="172"/>
      <c r="X280" s="172"/>
      <c r="Y280" s="128"/>
      <c r="Z280" s="173"/>
      <c r="AA280" s="174"/>
      <c r="AB280" s="174"/>
      <c r="AC280" s="175"/>
      <c r="AD280" s="175"/>
      <c r="AE280" s="175"/>
      <c r="AF280" s="175"/>
      <c r="AG280" s="175"/>
      <c r="AH280" s="175"/>
      <c r="AI280" s="175"/>
      <c r="AJ280" s="175"/>
      <c r="AK280" s="175"/>
      <c r="AL280" s="175"/>
      <c r="AM280" s="175"/>
      <c r="AN280" s="175"/>
      <c r="AO280" s="175"/>
      <c r="AP280" s="175"/>
      <c r="AQ280" s="206"/>
      <c r="AR280" s="193"/>
      <c r="AS280" s="193"/>
      <c r="CF280" s="179"/>
      <c r="CG280" s="179"/>
      <c r="CH280" s="179"/>
      <c r="CI280" s="179"/>
      <c r="CJ280" s="179"/>
      <c r="CK280" s="179"/>
    </row>
    <row r="281" spans="1:89" s="14" customFormat="1">
      <c r="A281" s="203"/>
      <c r="C281" s="167"/>
      <c r="D281" s="168"/>
      <c r="E281" s="167"/>
      <c r="F281" s="167"/>
      <c r="G281" s="167"/>
      <c r="H281" s="167"/>
      <c r="I281" s="167"/>
      <c r="J281" s="167"/>
      <c r="L281" s="167"/>
      <c r="M281" s="169"/>
      <c r="N281" s="167"/>
      <c r="O281" s="167"/>
      <c r="P281" s="167"/>
      <c r="Q281" s="167"/>
      <c r="R281" s="174"/>
      <c r="S281" s="167"/>
      <c r="T281" s="170"/>
      <c r="U281" s="171"/>
      <c r="V281" s="172"/>
      <c r="W281" s="172"/>
      <c r="X281" s="172"/>
      <c r="Y281" s="128"/>
      <c r="Z281" s="173"/>
      <c r="AA281" s="174"/>
      <c r="AB281" s="174"/>
      <c r="AC281" s="175"/>
      <c r="AD281" s="175"/>
      <c r="AE281" s="175"/>
      <c r="AF281" s="175"/>
      <c r="AG281" s="175"/>
      <c r="AH281" s="175"/>
      <c r="AI281" s="175"/>
      <c r="AJ281" s="175"/>
      <c r="AK281" s="175"/>
      <c r="AL281" s="175"/>
      <c r="AM281" s="175"/>
      <c r="AN281" s="175"/>
      <c r="AO281" s="175"/>
      <c r="AP281" s="175"/>
      <c r="AQ281" s="206"/>
      <c r="AR281" s="193"/>
      <c r="AS281" s="193"/>
      <c r="CF281" s="179"/>
      <c r="CG281" s="179"/>
      <c r="CH281" s="179"/>
      <c r="CI281" s="179"/>
      <c r="CJ281" s="179"/>
      <c r="CK281" s="179"/>
    </row>
    <row r="282" spans="1:89" s="14" customFormat="1">
      <c r="A282" s="203"/>
      <c r="C282" s="167"/>
      <c r="D282" s="168"/>
      <c r="E282" s="167"/>
      <c r="F282" s="167"/>
      <c r="G282" s="167"/>
      <c r="H282" s="167"/>
      <c r="I282" s="167"/>
      <c r="J282" s="167"/>
      <c r="L282" s="167"/>
      <c r="M282" s="169"/>
      <c r="N282" s="167"/>
      <c r="O282" s="167"/>
      <c r="P282" s="167"/>
      <c r="Q282" s="167"/>
      <c r="R282" s="174"/>
      <c r="S282" s="167"/>
      <c r="T282" s="170"/>
      <c r="U282" s="171"/>
      <c r="V282" s="172"/>
      <c r="W282" s="172"/>
      <c r="X282" s="172"/>
      <c r="Y282" s="128"/>
      <c r="Z282" s="173"/>
      <c r="AA282" s="174"/>
      <c r="AB282" s="174"/>
      <c r="AC282" s="175"/>
      <c r="AD282" s="176"/>
      <c r="AE282" s="176"/>
      <c r="AF282" s="176"/>
      <c r="AG282" s="176"/>
      <c r="AH282" s="176"/>
      <c r="AI282" s="176"/>
      <c r="AJ282" s="176"/>
      <c r="AK282" s="176"/>
      <c r="AL282" s="176"/>
      <c r="AM282" s="176"/>
      <c r="AN282" s="176"/>
      <c r="AO282" s="176"/>
      <c r="AP282" s="176"/>
      <c r="AQ282" s="206"/>
      <c r="AR282" s="193"/>
      <c r="AS282" s="193"/>
      <c r="CF282" s="179"/>
      <c r="CG282" s="179"/>
      <c r="CH282" s="179"/>
      <c r="CI282" s="179"/>
      <c r="CJ282" s="179"/>
      <c r="CK282" s="179"/>
    </row>
    <row r="283" spans="1:89" s="14" customFormat="1">
      <c r="A283" s="203"/>
      <c r="C283" s="167"/>
      <c r="D283" s="168"/>
      <c r="E283" s="167"/>
      <c r="F283" s="167"/>
      <c r="G283" s="167"/>
      <c r="H283" s="167"/>
      <c r="I283" s="167"/>
      <c r="J283" s="167"/>
      <c r="L283" s="167"/>
      <c r="M283" s="169"/>
      <c r="N283" s="167"/>
      <c r="O283" s="167"/>
      <c r="P283" s="167"/>
      <c r="Q283" s="167"/>
      <c r="R283" s="174"/>
      <c r="S283" s="167"/>
      <c r="T283" s="170"/>
      <c r="U283" s="171"/>
      <c r="V283" s="172"/>
      <c r="W283" s="172"/>
      <c r="X283" s="172"/>
      <c r="Y283" s="128"/>
      <c r="Z283" s="173"/>
      <c r="AA283" s="174"/>
      <c r="AB283" s="174"/>
      <c r="AC283" s="175"/>
      <c r="AD283" s="176"/>
      <c r="AE283" s="176"/>
      <c r="AF283" s="176"/>
      <c r="AG283" s="176"/>
      <c r="AH283" s="176"/>
      <c r="AI283" s="176"/>
      <c r="AJ283" s="176"/>
      <c r="AK283" s="176"/>
      <c r="AL283" s="176"/>
      <c r="AM283" s="176"/>
      <c r="AN283" s="176"/>
      <c r="AO283" s="176"/>
      <c r="AP283" s="176"/>
      <c r="AQ283" s="206"/>
      <c r="AR283" s="193"/>
      <c r="AS283" s="193"/>
      <c r="CF283" s="179"/>
      <c r="CG283" s="179"/>
      <c r="CH283" s="179"/>
      <c r="CI283" s="179"/>
      <c r="CJ283" s="179"/>
      <c r="CK283" s="179"/>
    </row>
    <row r="284" spans="1:89" s="14" customFormat="1">
      <c r="A284" s="203"/>
      <c r="C284" s="167"/>
      <c r="D284" s="168"/>
      <c r="E284" s="167"/>
      <c r="F284" s="167"/>
      <c r="G284" s="167"/>
      <c r="H284" s="167"/>
      <c r="I284" s="167"/>
      <c r="J284" s="167"/>
      <c r="L284" s="167"/>
      <c r="M284" s="169"/>
      <c r="N284" s="167"/>
      <c r="O284" s="167"/>
      <c r="P284" s="167"/>
      <c r="Q284" s="167"/>
      <c r="R284" s="174"/>
      <c r="S284" s="167"/>
      <c r="T284" s="170"/>
      <c r="U284" s="171"/>
      <c r="V284" s="172"/>
      <c r="W284" s="172"/>
      <c r="X284" s="172"/>
      <c r="Y284" s="128"/>
      <c r="Z284" s="173"/>
      <c r="AA284" s="174"/>
      <c r="AB284" s="174"/>
      <c r="AC284" s="175"/>
      <c r="AD284" s="176"/>
      <c r="AE284" s="176"/>
      <c r="AF284" s="176"/>
      <c r="AG284" s="176"/>
      <c r="AH284" s="176"/>
      <c r="AI284" s="176"/>
      <c r="AJ284" s="176"/>
      <c r="AK284" s="176"/>
      <c r="AL284" s="176"/>
      <c r="AM284" s="176"/>
      <c r="AN284" s="176"/>
      <c r="AO284" s="176"/>
      <c r="AP284" s="176"/>
      <c r="AQ284" s="206"/>
      <c r="AR284" s="193"/>
      <c r="AS284" s="193"/>
      <c r="CF284" s="179"/>
      <c r="CG284" s="179"/>
      <c r="CH284" s="179"/>
      <c r="CI284" s="179"/>
      <c r="CJ284" s="179"/>
      <c r="CK284" s="179"/>
    </row>
    <row r="285" spans="1:89" s="14" customFormat="1">
      <c r="A285" s="203"/>
      <c r="C285" s="167"/>
      <c r="D285" s="168"/>
      <c r="E285" s="167"/>
      <c r="F285" s="167"/>
      <c r="G285" s="167"/>
      <c r="H285" s="167"/>
      <c r="I285" s="167"/>
      <c r="J285" s="167"/>
      <c r="L285" s="167"/>
      <c r="M285" s="169"/>
      <c r="N285" s="167"/>
      <c r="O285" s="167"/>
      <c r="P285" s="167"/>
      <c r="Q285" s="167"/>
      <c r="R285" s="174"/>
      <c r="S285" s="167"/>
      <c r="T285" s="170"/>
      <c r="U285" s="171"/>
      <c r="V285" s="172"/>
      <c r="W285" s="172"/>
      <c r="X285" s="172"/>
      <c r="Y285" s="128"/>
      <c r="Z285" s="173"/>
      <c r="AA285" s="174"/>
      <c r="AB285" s="174"/>
      <c r="AC285" s="175"/>
      <c r="AD285" s="176"/>
      <c r="AE285" s="176"/>
      <c r="AF285" s="176"/>
      <c r="AG285" s="176"/>
      <c r="AH285" s="176"/>
      <c r="AI285" s="176"/>
      <c r="AJ285" s="176"/>
      <c r="AK285" s="176"/>
      <c r="AL285" s="176"/>
      <c r="AM285" s="176"/>
      <c r="AN285" s="176"/>
      <c r="AO285" s="176"/>
      <c r="AP285" s="176"/>
      <c r="AQ285" s="206"/>
      <c r="AR285" s="193"/>
      <c r="AS285" s="193"/>
      <c r="CF285" s="179"/>
      <c r="CG285" s="179"/>
      <c r="CH285" s="179"/>
      <c r="CI285" s="179"/>
      <c r="CJ285" s="179"/>
      <c r="CK285" s="179"/>
    </row>
    <row r="286" spans="1:89" s="14" customFormat="1">
      <c r="A286" s="203"/>
      <c r="C286" s="167"/>
      <c r="D286" s="168"/>
      <c r="E286" s="167"/>
      <c r="F286" s="167"/>
      <c r="G286" s="167"/>
      <c r="H286" s="167"/>
      <c r="I286" s="167"/>
      <c r="J286" s="167"/>
      <c r="L286" s="167"/>
      <c r="M286" s="169"/>
      <c r="N286" s="167"/>
      <c r="O286" s="167"/>
      <c r="P286" s="167"/>
      <c r="Q286" s="167"/>
      <c r="R286" s="174"/>
      <c r="S286" s="167"/>
      <c r="T286" s="170"/>
      <c r="U286" s="171"/>
      <c r="V286" s="172"/>
      <c r="W286" s="172"/>
      <c r="X286" s="172"/>
      <c r="Y286" s="128"/>
      <c r="Z286" s="173"/>
      <c r="AA286" s="174"/>
      <c r="AB286" s="174"/>
      <c r="AC286" s="175"/>
      <c r="AD286" s="176"/>
      <c r="AE286" s="176"/>
      <c r="AF286" s="176"/>
      <c r="AG286" s="176"/>
      <c r="AH286" s="176"/>
      <c r="AI286" s="176"/>
      <c r="AJ286" s="176"/>
      <c r="AK286" s="176"/>
      <c r="AL286" s="176"/>
      <c r="AM286" s="176"/>
      <c r="AN286" s="176"/>
      <c r="AO286" s="176"/>
      <c r="AP286" s="176"/>
      <c r="AQ286" s="206"/>
      <c r="AR286" s="193"/>
      <c r="AS286" s="193"/>
      <c r="CF286" s="179"/>
      <c r="CG286" s="179"/>
      <c r="CH286" s="179"/>
      <c r="CI286" s="179"/>
      <c r="CJ286" s="179"/>
      <c r="CK286" s="179"/>
    </row>
    <row r="287" spans="1:89" s="14" customFormat="1">
      <c r="A287" s="203"/>
      <c r="C287" s="167"/>
      <c r="D287" s="168"/>
      <c r="E287" s="167"/>
      <c r="F287" s="167"/>
      <c r="G287" s="167"/>
      <c r="H287" s="167"/>
      <c r="I287" s="167"/>
      <c r="J287" s="167"/>
      <c r="L287" s="167"/>
      <c r="M287" s="169"/>
      <c r="N287" s="167"/>
      <c r="O287" s="167"/>
      <c r="P287" s="167"/>
      <c r="Q287" s="167"/>
      <c r="R287" s="174"/>
      <c r="S287" s="167"/>
      <c r="T287" s="170"/>
      <c r="U287" s="171"/>
      <c r="V287" s="172"/>
      <c r="W287" s="172"/>
      <c r="X287" s="172"/>
      <c r="Y287" s="128"/>
      <c r="Z287" s="173"/>
      <c r="AA287" s="174"/>
      <c r="AB287" s="174"/>
      <c r="AC287" s="175"/>
      <c r="AD287" s="176"/>
      <c r="AE287" s="176"/>
      <c r="AF287" s="176"/>
      <c r="AG287" s="176"/>
      <c r="AH287" s="176"/>
      <c r="AI287" s="176"/>
      <c r="AJ287" s="176"/>
      <c r="AK287" s="176"/>
      <c r="AL287" s="176"/>
      <c r="AM287" s="176"/>
      <c r="AN287" s="176"/>
      <c r="AO287" s="176"/>
      <c r="AP287" s="176"/>
      <c r="AQ287" s="206"/>
      <c r="AR287" s="193"/>
      <c r="AS287" s="193"/>
      <c r="CF287" s="179"/>
      <c r="CG287" s="179"/>
      <c r="CH287" s="179"/>
      <c r="CI287" s="179"/>
      <c r="CJ287" s="179"/>
      <c r="CK287" s="179"/>
    </row>
    <row r="288" spans="1:89" s="14" customFormat="1">
      <c r="A288" s="203"/>
      <c r="C288" s="167"/>
      <c r="D288" s="168"/>
      <c r="E288" s="167"/>
      <c r="F288" s="167"/>
      <c r="G288" s="167"/>
      <c r="H288" s="167"/>
      <c r="I288" s="167"/>
      <c r="J288" s="167"/>
      <c r="L288" s="167"/>
      <c r="M288" s="169"/>
      <c r="N288" s="167"/>
      <c r="O288" s="167"/>
      <c r="P288" s="167"/>
      <c r="Q288" s="167"/>
      <c r="R288" s="174"/>
      <c r="S288" s="167"/>
      <c r="T288" s="170"/>
      <c r="U288" s="171"/>
      <c r="V288" s="172"/>
      <c r="W288" s="172"/>
      <c r="X288" s="172"/>
      <c r="Y288" s="128"/>
      <c r="Z288" s="173"/>
      <c r="AA288" s="174"/>
      <c r="AB288" s="174"/>
      <c r="AC288" s="175"/>
      <c r="AD288" s="176"/>
      <c r="AE288" s="176"/>
      <c r="AF288" s="176"/>
      <c r="AG288" s="176"/>
      <c r="AH288" s="176"/>
      <c r="AI288" s="176"/>
      <c r="AJ288" s="176"/>
      <c r="AK288" s="176"/>
      <c r="AL288" s="176"/>
      <c r="AM288" s="176"/>
      <c r="AN288" s="176"/>
      <c r="AO288" s="176"/>
      <c r="AP288" s="176"/>
      <c r="AQ288" s="206"/>
      <c r="AR288" s="193"/>
      <c r="AS288" s="193"/>
      <c r="CF288" s="179"/>
      <c r="CG288" s="179"/>
      <c r="CH288" s="179"/>
      <c r="CI288" s="179"/>
      <c r="CJ288" s="179"/>
      <c r="CK288" s="179"/>
    </row>
    <row r="289" spans="1:89" s="14" customFormat="1">
      <c r="A289" s="203"/>
      <c r="C289" s="167"/>
      <c r="D289" s="168"/>
      <c r="E289" s="167"/>
      <c r="F289" s="167"/>
      <c r="G289" s="167"/>
      <c r="H289" s="167"/>
      <c r="I289" s="167"/>
      <c r="J289" s="167"/>
      <c r="L289" s="167"/>
      <c r="M289" s="169"/>
      <c r="N289" s="167"/>
      <c r="O289" s="167"/>
      <c r="P289" s="167"/>
      <c r="Q289" s="167"/>
      <c r="R289" s="174"/>
      <c r="S289" s="167"/>
      <c r="T289" s="170"/>
      <c r="U289" s="171"/>
      <c r="V289" s="172"/>
      <c r="W289" s="172"/>
      <c r="X289" s="172"/>
      <c r="Y289" s="128"/>
      <c r="Z289" s="173"/>
      <c r="AA289" s="174"/>
      <c r="AB289" s="174"/>
      <c r="AC289" s="175"/>
      <c r="AD289" s="176"/>
      <c r="AE289" s="176"/>
      <c r="AF289" s="176"/>
      <c r="AG289" s="176"/>
      <c r="AH289" s="176"/>
      <c r="AI289" s="176"/>
      <c r="AJ289" s="176"/>
      <c r="AK289" s="176"/>
      <c r="AL289" s="176"/>
      <c r="AM289" s="176"/>
      <c r="AN289" s="176"/>
      <c r="AO289" s="176"/>
      <c r="AP289" s="176"/>
      <c r="AQ289" s="206"/>
      <c r="AR289" s="193"/>
      <c r="AS289" s="193"/>
      <c r="CF289" s="179"/>
      <c r="CG289" s="179"/>
      <c r="CH289" s="179"/>
      <c r="CI289" s="179"/>
      <c r="CJ289" s="179"/>
      <c r="CK289" s="179"/>
    </row>
    <row r="290" spans="1:89" s="14" customFormat="1">
      <c r="A290" s="203"/>
      <c r="C290" s="167"/>
      <c r="D290" s="168"/>
      <c r="E290" s="167"/>
      <c r="F290" s="167"/>
      <c r="G290" s="167"/>
      <c r="H290" s="167"/>
      <c r="I290" s="167"/>
      <c r="J290" s="167"/>
      <c r="L290" s="167"/>
      <c r="M290" s="169"/>
      <c r="N290" s="167"/>
      <c r="O290" s="167"/>
      <c r="P290" s="167"/>
      <c r="Q290" s="167"/>
      <c r="R290" s="174"/>
      <c r="S290" s="167"/>
      <c r="T290" s="170"/>
      <c r="U290" s="171"/>
      <c r="V290" s="172"/>
      <c r="W290" s="172"/>
      <c r="X290" s="172"/>
      <c r="Y290" s="128"/>
      <c r="Z290" s="173"/>
      <c r="AA290" s="174"/>
      <c r="AB290" s="174"/>
      <c r="AC290" s="175"/>
      <c r="AD290" s="176"/>
      <c r="AE290" s="176"/>
      <c r="AF290" s="176"/>
      <c r="AG290" s="176"/>
      <c r="AH290" s="176"/>
      <c r="AI290" s="176"/>
      <c r="AJ290" s="176"/>
      <c r="AK290" s="176"/>
      <c r="AL290" s="176"/>
      <c r="AM290" s="176"/>
      <c r="AN290" s="176"/>
      <c r="AO290" s="176"/>
      <c r="AP290" s="176"/>
      <c r="AQ290" s="206"/>
      <c r="AR290" s="193"/>
      <c r="AS290" s="193"/>
      <c r="CF290" s="179"/>
      <c r="CG290" s="179"/>
      <c r="CH290" s="179"/>
      <c r="CI290" s="179"/>
      <c r="CJ290" s="179"/>
      <c r="CK290" s="179"/>
    </row>
    <row r="291" spans="1:89" s="14" customFormat="1">
      <c r="A291" s="203"/>
      <c r="C291" s="167"/>
      <c r="D291" s="168"/>
      <c r="E291" s="167"/>
      <c r="F291" s="167"/>
      <c r="G291" s="167"/>
      <c r="H291" s="167"/>
      <c r="I291" s="167"/>
      <c r="J291" s="167"/>
      <c r="L291" s="167"/>
      <c r="M291" s="169"/>
      <c r="N291" s="167"/>
      <c r="O291" s="167"/>
      <c r="P291" s="167"/>
      <c r="Q291" s="167"/>
      <c r="R291" s="174"/>
      <c r="S291" s="167"/>
      <c r="T291" s="170"/>
      <c r="U291" s="171"/>
      <c r="V291" s="172"/>
      <c r="W291" s="172"/>
      <c r="X291" s="172"/>
      <c r="Y291" s="128"/>
      <c r="Z291" s="173"/>
      <c r="AA291" s="174"/>
      <c r="AB291" s="174"/>
      <c r="AC291" s="175"/>
      <c r="AD291" s="176"/>
      <c r="AE291" s="176"/>
      <c r="AF291" s="176"/>
      <c r="AG291" s="176"/>
      <c r="AH291" s="176"/>
      <c r="AI291" s="176"/>
      <c r="AJ291" s="176"/>
      <c r="AK291" s="176"/>
      <c r="AL291" s="176"/>
      <c r="AM291" s="176"/>
      <c r="AN291" s="176"/>
      <c r="AO291" s="176"/>
      <c r="AP291" s="176"/>
      <c r="AQ291" s="206"/>
      <c r="AR291" s="193"/>
      <c r="AS291" s="193"/>
      <c r="CF291" s="179"/>
      <c r="CG291" s="179"/>
      <c r="CH291" s="179"/>
      <c r="CI291" s="179"/>
      <c r="CJ291" s="179"/>
      <c r="CK291" s="179"/>
    </row>
    <row r="292" spans="1:89" s="14" customFormat="1">
      <c r="A292" s="203"/>
      <c r="C292" s="167"/>
      <c r="D292" s="168"/>
      <c r="E292" s="167"/>
      <c r="F292" s="167"/>
      <c r="G292" s="167"/>
      <c r="H292" s="167"/>
      <c r="I292" s="167"/>
      <c r="J292" s="167"/>
      <c r="L292" s="167"/>
      <c r="M292" s="169"/>
      <c r="N292" s="167"/>
      <c r="O292" s="167"/>
      <c r="P292" s="167"/>
      <c r="Q292" s="167"/>
      <c r="R292" s="174"/>
      <c r="S292" s="167"/>
      <c r="T292" s="170"/>
      <c r="U292" s="171"/>
      <c r="V292" s="172"/>
      <c r="W292" s="172"/>
      <c r="X292" s="172"/>
      <c r="Y292" s="128"/>
      <c r="Z292" s="173"/>
      <c r="AA292" s="174"/>
      <c r="AB292" s="174"/>
      <c r="AC292" s="175"/>
      <c r="AD292" s="176"/>
      <c r="AE292" s="176"/>
      <c r="AF292" s="176"/>
      <c r="AG292" s="176"/>
      <c r="AH292" s="176"/>
      <c r="AI292" s="176"/>
      <c r="AJ292" s="176"/>
      <c r="AK292" s="176"/>
      <c r="AL292" s="176"/>
      <c r="AM292" s="176"/>
      <c r="AN292" s="176"/>
      <c r="AO292" s="176"/>
      <c r="AP292" s="176"/>
      <c r="AQ292" s="206"/>
      <c r="AR292" s="193"/>
      <c r="AS292" s="193"/>
      <c r="CF292" s="179"/>
      <c r="CG292" s="179"/>
      <c r="CH292" s="179"/>
      <c r="CI292" s="179"/>
      <c r="CJ292" s="179"/>
      <c r="CK292" s="179"/>
    </row>
    <row r="293" spans="1:89" s="14" customFormat="1">
      <c r="A293" s="203"/>
      <c r="C293" s="167"/>
      <c r="D293" s="168"/>
      <c r="E293" s="167"/>
      <c r="F293" s="167"/>
      <c r="G293" s="167"/>
      <c r="H293" s="167"/>
      <c r="I293" s="167"/>
      <c r="J293" s="167"/>
      <c r="L293" s="167"/>
      <c r="M293" s="169"/>
      <c r="N293" s="167"/>
      <c r="O293" s="167"/>
      <c r="P293" s="167"/>
      <c r="Q293" s="167"/>
      <c r="R293" s="174"/>
      <c r="S293" s="167"/>
      <c r="T293" s="170"/>
      <c r="U293" s="171"/>
      <c r="V293" s="172"/>
      <c r="W293" s="172"/>
      <c r="X293" s="172"/>
      <c r="Y293" s="128"/>
      <c r="Z293" s="173"/>
      <c r="AA293" s="174"/>
      <c r="AB293" s="174"/>
      <c r="AC293" s="175"/>
      <c r="AD293" s="176"/>
      <c r="AE293" s="176"/>
      <c r="AF293" s="176"/>
      <c r="AG293" s="176"/>
      <c r="AH293" s="176"/>
      <c r="AI293" s="176"/>
      <c r="AJ293" s="176"/>
      <c r="AK293" s="176"/>
      <c r="AL293" s="176"/>
      <c r="AM293" s="176"/>
      <c r="AN293" s="176"/>
      <c r="AO293" s="176"/>
      <c r="AP293" s="176"/>
      <c r="AQ293" s="206"/>
      <c r="AR293" s="193"/>
      <c r="AS293" s="193"/>
      <c r="CF293" s="179"/>
      <c r="CG293" s="179"/>
      <c r="CH293" s="179"/>
      <c r="CI293" s="179"/>
      <c r="CJ293" s="179"/>
      <c r="CK293" s="179"/>
    </row>
    <row r="294" spans="1:89" s="14" customFormat="1">
      <c r="A294" s="203"/>
      <c r="C294" s="167"/>
      <c r="D294" s="168"/>
      <c r="E294" s="167"/>
      <c r="F294" s="167"/>
      <c r="G294" s="167"/>
      <c r="H294" s="167"/>
      <c r="I294" s="167"/>
      <c r="J294" s="167"/>
      <c r="L294" s="167"/>
      <c r="M294" s="169"/>
      <c r="N294" s="167"/>
      <c r="O294" s="167"/>
      <c r="P294" s="167"/>
      <c r="Q294" s="167"/>
      <c r="R294" s="174"/>
      <c r="S294" s="167"/>
      <c r="T294" s="170"/>
      <c r="U294" s="171"/>
      <c r="V294" s="172"/>
      <c r="W294" s="172"/>
      <c r="X294" s="172"/>
      <c r="Y294" s="128"/>
      <c r="Z294" s="173"/>
      <c r="AA294" s="174"/>
      <c r="AB294" s="174"/>
      <c r="AC294" s="175"/>
      <c r="AD294" s="176"/>
      <c r="AE294" s="176"/>
      <c r="AF294" s="176"/>
      <c r="AG294" s="176"/>
      <c r="AH294" s="176"/>
      <c r="AI294" s="176"/>
      <c r="AJ294" s="176"/>
      <c r="AK294" s="176"/>
      <c r="AL294" s="176"/>
      <c r="AM294" s="176"/>
      <c r="AN294" s="176"/>
      <c r="AO294" s="176"/>
      <c r="AP294" s="176"/>
      <c r="AQ294" s="206"/>
      <c r="AR294" s="193"/>
      <c r="AS294" s="193"/>
      <c r="CF294" s="179"/>
      <c r="CG294" s="179"/>
      <c r="CH294" s="179"/>
      <c r="CI294" s="179"/>
      <c r="CJ294" s="179"/>
      <c r="CK294" s="179"/>
    </row>
    <row r="295" spans="1:89" s="14" customFormat="1">
      <c r="A295" s="203"/>
      <c r="C295" s="167"/>
      <c r="D295" s="168"/>
      <c r="E295" s="167"/>
      <c r="F295" s="167"/>
      <c r="G295" s="167"/>
      <c r="H295" s="167"/>
      <c r="I295" s="167"/>
      <c r="J295" s="167"/>
      <c r="L295" s="167"/>
      <c r="M295" s="169"/>
      <c r="N295" s="167"/>
      <c r="O295" s="167"/>
      <c r="P295" s="167"/>
      <c r="Q295" s="167"/>
      <c r="R295" s="174"/>
      <c r="S295" s="167"/>
      <c r="T295" s="170"/>
      <c r="U295" s="171"/>
      <c r="V295" s="172"/>
      <c r="W295" s="172"/>
      <c r="X295" s="172"/>
      <c r="Y295" s="128"/>
      <c r="Z295" s="173"/>
      <c r="AA295" s="174"/>
      <c r="AB295" s="174"/>
      <c r="AC295" s="175"/>
      <c r="AD295" s="176"/>
      <c r="AE295" s="176"/>
      <c r="AF295" s="176"/>
      <c r="AG295" s="176"/>
      <c r="AH295" s="176"/>
      <c r="AI295" s="176"/>
      <c r="AJ295" s="176"/>
      <c r="AK295" s="176"/>
      <c r="AL295" s="176"/>
      <c r="AM295" s="176"/>
      <c r="AN295" s="176"/>
      <c r="AO295" s="176"/>
      <c r="AP295" s="176"/>
      <c r="AQ295" s="206"/>
      <c r="AR295" s="193"/>
      <c r="AS295" s="193"/>
      <c r="CF295" s="179"/>
      <c r="CG295" s="179"/>
      <c r="CH295" s="179"/>
      <c r="CI295" s="179"/>
      <c r="CJ295" s="179"/>
      <c r="CK295" s="179"/>
    </row>
    <row r="296" spans="1:89" s="14" customFormat="1">
      <c r="A296" s="203"/>
      <c r="C296" s="167"/>
      <c r="D296" s="168"/>
      <c r="E296" s="167"/>
      <c r="F296" s="167"/>
      <c r="G296" s="167"/>
      <c r="H296" s="167"/>
      <c r="I296" s="167"/>
      <c r="J296" s="167"/>
      <c r="L296" s="167"/>
      <c r="M296" s="169"/>
      <c r="N296" s="167"/>
      <c r="O296" s="167"/>
      <c r="P296" s="167"/>
      <c r="Q296" s="167"/>
      <c r="R296" s="174"/>
      <c r="S296" s="167"/>
      <c r="T296" s="170"/>
      <c r="U296" s="171"/>
      <c r="V296" s="172"/>
      <c r="W296" s="172"/>
      <c r="X296" s="172"/>
      <c r="Y296" s="128"/>
      <c r="Z296" s="173"/>
      <c r="AA296" s="174"/>
      <c r="AB296" s="174"/>
      <c r="AC296" s="175"/>
      <c r="AD296" s="176"/>
      <c r="AE296" s="176"/>
      <c r="AF296" s="176"/>
      <c r="AG296" s="176"/>
      <c r="AH296" s="176"/>
      <c r="AI296" s="176"/>
      <c r="AJ296" s="176"/>
      <c r="AK296" s="176"/>
      <c r="AL296" s="176"/>
      <c r="AM296" s="176"/>
      <c r="AN296" s="176"/>
      <c r="AO296" s="176"/>
      <c r="AP296" s="176"/>
      <c r="AQ296" s="206"/>
      <c r="AR296" s="193"/>
      <c r="AS296" s="193"/>
      <c r="CF296" s="179"/>
      <c r="CG296" s="179"/>
      <c r="CH296" s="179"/>
      <c r="CI296" s="179"/>
      <c r="CJ296" s="179"/>
      <c r="CK296" s="179"/>
    </row>
    <row r="297" spans="1:89" s="14" customFormat="1">
      <c r="A297" s="203"/>
      <c r="C297" s="167"/>
      <c r="D297" s="168"/>
      <c r="E297" s="167"/>
      <c r="F297" s="167"/>
      <c r="G297" s="167"/>
      <c r="H297" s="167"/>
      <c r="I297" s="167"/>
      <c r="J297" s="167"/>
      <c r="L297" s="167"/>
      <c r="M297" s="169"/>
      <c r="N297" s="167"/>
      <c r="O297" s="167"/>
      <c r="P297" s="167"/>
      <c r="Q297" s="167"/>
      <c r="R297" s="174"/>
      <c r="S297" s="167"/>
      <c r="T297" s="170"/>
      <c r="U297" s="171"/>
      <c r="V297" s="172"/>
      <c r="W297" s="172"/>
      <c r="X297" s="172"/>
      <c r="Y297" s="128"/>
      <c r="Z297" s="173"/>
      <c r="AA297" s="174"/>
      <c r="AB297" s="174"/>
      <c r="AC297" s="175"/>
      <c r="AD297" s="176"/>
      <c r="AE297" s="176"/>
      <c r="AF297" s="176"/>
      <c r="AG297" s="176"/>
      <c r="AH297" s="176"/>
      <c r="AI297" s="176"/>
      <c r="AJ297" s="176"/>
      <c r="AK297" s="176"/>
      <c r="AL297" s="176"/>
      <c r="AM297" s="176"/>
      <c r="AN297" s="176"/>
      <c r="AO297" s="176"/>
      <c r="AP297" s="176"/>
      <c r="AQ297" s="206"/>
      <c r="AR297" s="193"/>
      <c r="AS297" s="193"/>
      <c r="CF297" s="179"/>
      <c r="CG297" s="179"/>
      <c r="CH297" s="179"/>
      <c r="CI297" s="179"/>
      <c r="CJ297" s="179"/>
      <c r="CK297" s="179"/>
    </row>
    <row r="298" spans="1:89">
      <c r="C298" s="10"/>
      <c r="D298" s="136"/>
      <c r="E298" s="10"/>
      <c r="F298" s="10"/>
      <c r="G298" s="10"/>
      <c r="H298" s="10"/>
      <c r="I298" s="10"/>
      <c r="J298" s="10"/>
      <c r="L298" s="10"/>
      <c r="M298" s="11"/>
      <c r="N298" s="10"/>
      <c r="O298" s="10"/>
      <c r="P298" s="10"/>
      <c r="Q298" s="10"/>
      <c r="R298" s="12"/>
      <c r="S298" s="10"/>
      <c r="T298" s="23"/>
      <c r="Z298" s="27"/>
      <c r="AA298" s="12"/>
      <c r="AB298" s="12"/>
      <c r="AP298" s="57"/>
      <c r="AQ298" s="207"/>
      <c r="AR298" s="24"/>
      <c r="AS298" s="24"/>
    </row>
    <row r="299" spans="1:89">
      <c r="C299" s="10"/>
      <c r="D299" s="136"/>
      <c r="E299" s="10"/>
      <c r="F299" s="10"/>
      <c r="G299" s="10"/>
      <c r="H299" s="10"/>
      <c r="I299" s="10"/>
      <c r="J299" s="10"/>
      <c r="L299" s="10"/>
      <c r="M299" s="11"/>
      <c r="N299" s="10"/>
      <c r="O299" s="10"/>
      <c r="P299" s="10"/>
      <c r="Q299" s="10"/>
      <c r="R299" s="12"/>
      <c r="S299" s="10"/>
      <c r="T299" s="23"/>
      <c r="Z299" s="27"/>
      <c r="AA299" s="12"/>
      <c r="AB299" s="12"/>
      <c r="AP299" s="57"/>
      <c r="AQ299" s="207"/>
      <c r="AR299" s="24"/>
      <c r="AS299" s="24"/>
    </row>
    <row r="300" spans="1:89">
      <c r="C300" s="10"/>
      <c r="D300" s="136"/>
      <c r="E300" s="10"/>
      <c r="F300" s="10"/>
      <c r="G300" s="10"/>
      <c r="H300" s="10"/>
      <c r="I300" s="10"/>
      <c r="J300" s="10"/>
      <c r="L300" s="10"/>
      <c r="M300" s="11"/>
      <c r="N300" s="10"/>
      <c r="O300" s="10"/>
      <c r="P300" s="10"/>
      <c r="Q300" s="10"/>
      <c r="R300" s="12"/>
      <c r="S300" s="10"/>
      <c r="T300" s="23"/>
      <c r="Z300" s="27"/>
      <c r="AA300" s="12"/>
      <c r="AB300" s="12"/>
      <c r="AP300" s="57"/>
      <c r="AQ300" s="207"/>
      <c r="AR300" s="24"/>
      <c r="AS300" s="24"/>
    </row>
    <row r="301" spans="1:89">
      <c r="C301" s="10"/>
      <c r="D301" s="136"/>
      <c r="E301" s="10"/>
      <c r="F301" s="10"/>
      <c r="G301" s="10"/>
      <c r="H301" s="10"/>
      <c r="I301" s="10"/>
      <c r="J301" s="10"/>
      <c r="L301" s="10"/>
      <c r="M301" s="11"/>
      <c r="N301" s="10"/>
      <c r="O301" s="10"/>
      <c r="P301" s="10"/>
      <c r="Q301" s="10"/>
      <c r="R301" s="12"/>
      <c r="S301" s="10"/>
      <c r="T301" s="23"/>
      <c r="Z301" s="27"/>
      <c r="AA301" s="12"/>
      <c r="AB301" s="12"/>
      <c r="AP301" s="57"/>
      <c r="AQ301" s="207"/>
      <c r="AR301" s="24"/>
      <c r="AS301" s="24"/>
    </row>
    <row r="302" spans="1:89">
      <c r="AQ302" s="207"/>
      <c r="AR302" s="24"/>
      <c r="AS302" s="24"/>
    </row>
    <row r="303" spans="1:89">
      <c r="AQ303" s="207"/>
      <c r="AR303" s="24"/>
      <c r="AS303" s="24"/>
    </row>
    <row r="304" spans="1:89">
      <c r="AQ304" s="207"/>
      <c r="AR304" s="24"/>
      <c r="AS304" s="24"/>
    </row>
    <row r="305" spans="43:45">
      <c r="AQ305" s="207"/>
      <c r="AR305" s="24"/>
      <c r="AS305" s="24"/>
    </row>
    <row r="306" spans="43:45">
      <c r="AQ306" s="207"/>
      <c r="AR306" s="24"/>
      <c r="AS306" s="24"/>
    </row>
    <row r="307" spans="43:45">
      <c r="AQ307" s="207"/>
      <c r="AR307" s="24"/>
      <c r="AS307" s="24"/>
    </row>
    <row r="308" spans="43:45">
      <c r="AQ308" s="207"/>
      <c r="AR308" s="24"/>
      <c r="AS308" s="24"/>
    </row>
    <row r="309" spans="43:45">
      <c r="AQ309" s="207"/>
      <c r="AR309" s="24"/>
      <c r="AS309" s="24"/>
    </row>
    <row r="310" spans="43:45">
      <c r="AQ310" s="207"/>
      <c r="AR310" s="24"/>
      <c r="AS310" s="24"/>
    </row>
    <row r="311" spans="43:45">
      <c r="AQ311" s="207"/>
      <c r="AR311" s="24"/>
      <c r="AS311" s="24"/>
    </row>
    <row r="312" spans="43:45">
      <c r="AQ312" s="207"/>
      <c r="AR312" s="24"/>
      <c r="AS312" s="24"/>
    </row>
    <row r="313" spans="43:45">
      <c r="AQ313" s="207"/>
      <c r="AR313" s="24"/>
      <c r="AS313" s="24"/>
    </row>
    <row r="314" spans="43:45">
      <c r="AQ314" s="207"/>
      <c r="AR314" s="24"/>
      <c r="AS314" s="24"/>
    </row>
    <row r="315" spans="43:45">
      <c r="AQ315" s="207"/>
      <c r="AR315" s="24"/>
      <c r="AS315" s="24"/>
    </row>
    <row r="316" spans="43:45">
      <c r="AQ316" s="207"/>
      <c r="AR316" s="24"/>
      <c r="AS316" s="24"/>
    </row>
    <row r="317" spans="43:45">
      <c r="AQ317" s="207"/>
      <c r="AR317" s="24"/>
      <c r="AS317" s="24"/>
    </row>
    <row r="318" spans="43:45">
      <c r="AQ318" s="207"/>
      <c r="AR318" s="24"/>
      <c r="AS318" s="24"/>
    </row>
    <row r="319" spans="43:45">
      <c r="AQ319" s="207"/>
      <c r="AR319" s="24"/>
      <c r="AS319" s="24"/>
    </row>
    <row r="320" spans="43:45">
      <c r="AQ320" s="207"/>
      <c r="AR320" s="24"/>
      <c r="AS320" s="24"/>
    </row>
    <row r="321" spans="43:45">
      <c r="AQ321" s="207"/>
      <c r="AR321" s="24"/>
      <c r="AS321" s="24"/>
    </row>
    <row r="322" spans="43:45">
      <c r="AQ322" s="207"/>
      <c r="AR322" s="24"/>
      <c r="AS322" s="24"/>
    </row>
    <row r="323" spans="43:45">
      <c r="AQ323" s="207"/>
      <c r="AR323" s="24"/>
      <c r="AS323" s="24"/>
    </row>
    <row r="324" spans="43:45">
      <c r="AQ324" s="207"/>
      <c r="AR324" s="24"/>
      <c r="AS324" s="24"/>
    </row>
    <row r="325" spans="43:45">
      <c r="AQ325" s="207"/>
      <c r="AR325" s="24"/>
      <c r="AS325" s="24"/>
    </row>
    <row r="326" spans="43:45">
      <c r="AQ326" s="207"/>
      <c r="AR326" s="24"/>
      <c r="AS326" s="24"/>
    </row>
    <row r="327" spans="43:45">
      <c r="AQ327" s="207"/>
      <c r="AR327" s="24"/>
      <c r="AS327" s="24"/>
    </row>
    <row r="328" spans="43:45">
      <c r="AQ328" s="207"/>
      <c r="AR328" s="24"/>
      <c r="AS328" s="24"/>
    </row>
    <row r="329" spans="43:45">
      <c r="AQ329" s="207"/>
      <c r="AR329" s="24"/>
      <c r="AS329" s="24"/>
    </row>
    <row r="330" spans="43:45">
      <c r="AQ330" s="207"/>
      <c r="AR330" s="24"/>
      <c r="AS330" s="24"/>
    </row>
    <row r="331" spans="43:45">
      <c r="AQ331" s="207"/>
      <c r="AR331" s="24"/>
      <c r="AS331" s="24"/>
    </row>
    <row r="332" spans="43:45">
      <c r="AQ332" s="207"/>
      <c r="AR332" s="24"/>
      <c r="AS332" s="24"/>
    </row>
    <row r="333" spans="43:45">
      <c r="AQ333" s="207"/>
      <c r="AR333" s="24"/>
      <c r="AS333" s="24"/>
    </row>
    <row r="334" spans="43:45">
      <c r="AQ334" s="207"/>
      <c r="AR334" s="24"/>
      <c r="AS334" s="24"/>
    </row>
    <row r="335" spans="43:45">
      <c r="AQ335" s="207"/>
      <c r="AR335" s="24"/>
      <c r="AS335" s="24"/>
    </row>
    <row r="336" spans="43:45">
      <c r="AQ336" s="207"/>
      <c r="AR336" s="24"/>
      <c r="AS336" s="24"/>
    </row>
    <row r="337" spans="43:45">
      <c r="AQ337" s="207"/>
      <c r="AR337" s="24"/>
      <c r="AS337" s="24"/>
    </row>
    <row r="338" spans="43:45">
      <c r="AQ338" s="207"/>
      <c r="AR338" s="24"/>
      <c r="AS338" s="24"/>
    </row>
    <row r="339" spans="43:45">
      <c r="AQ339" s="207"/>
      <c r="AR339" s="24"/>
      <c r="AS339" s="24"/>
    </row>
    <row r="340" spans="43:45">
      <c r="AQ340" s="207"/>
      <c r="AR340" s="24"/>
      <c r="AS340" s="24"/>
    </row>
    <row r="341" spans="43:45">
      <c r="AQ341" s="207"/>
      <c r="AR341" s="24"/>
      <c r="AS341" s="24"/>
    </row>
    <row r="342" spans="43:45">
      <c r="AQ342" s="207"/>
      <c r="AR342" s="24"/>
      <c r="AS342" s="24"/>
    </row>
    <row r="343" spans="43:45">
      <c r="AQ343" s="207"/>
      <c r="AR343" s="24"/>
      <c r="AS343" s="24"/>
    </row>
    <row r="344" spans="43:45">
      <c r="AQ344" s="207"/>
      <c r="AR344" s="24"/>
      <c r="AS344" s="24"/>
    </row>
    <row r="345" spans="43:45">
      <c r="AQ345" s="207"/>
      <c r="AR345" s="24"/>
      <c r="AS345" s="24"/>
    </row>
    <row r="346" spans="43:45">
      <c r="AQ346" s="207"/>
      <c r="AR346" s="24"/>
      <c r="AS346" s="24"/>
    </row>
    <row r="347" spans="43:45">
      <c r="AQ347" s="207"/>
      <c r="AR347" s="24"/>
      <c r="AS347" s="24"/>
    </row>
    <row r="348" spans="43:45">
      <c r="AQ348" s="207"/>
      <c r="AR348" s="24"/>
      <c r="AS348" s="24"/>
    </row>
    <row r="349" spans="43:45">
      <c r="AQ349" s="207"/>
      <c r="AR349" s="24"/>
      <c r="AS349" s="24"/>
    </row>
    <row r="350" spans="43:45">
      <c r="AQ350" s="207"/>
      <c r="AR350" s="24"/>
      <c r="AS350" s="24"/>
    </row>
    <row r="351" spans="43:45">
      <c r="AQ351" s="207"/>
      <c r="AR351" s="24"/>
      <c r="AS351" s="24"/>
    </row>
    <row r="352" spans="43:45">
      <c r="AQ352" s="207"/>
      <c r="AR352" s="24"/>
      <c r="AS352" s="24"/>
    </row>
    <row r="353" spans="43:45">
      <c r="AQ353" s="207"/>
      <c r="AR353" s="24"/>
      <c r="AS353" s="24"/>
    </row>
    <row r="354" spans="43:45">
      <c r="AQ354" s="207"/>
      <c r="AR354" s="24"/>
      <c r="AS354" s="24"/>
    </row>
    <row r="355" spans="43:45">
      <c r="AQ355" s="207"/>
      <c r="AR355" s="24"/>
      <c r="AS355" s="24"/>
    </row>
    <row r="356" spans="43:45">
      <c r="AQ356" s="207"/>
      <c r="AR356" s="24"/>
      <c r="AS356" s="24"/>
    </row>
    <row r="357" spans="43:45">
      <c r="AQ357" s="207"/>
      <c r="AR357" s="24"/>
      <c r="AS357" s="24"/>
    </row>
    <row r="358" spans="43:45">
      <c r="AQ358" s="207"/>
      <c r="AR358" s="24"/>
      <c r="AS358" s="24"/>
    </row>
    <row r="359" spans="43:45">
      <c r="AQ359" s="207"/>
      <c r="AR359" s="24"/>
      <c r="AS359" s="24"/>
    </row>
    <row r="360" spans="43:45">
      <c r="AQ360" s="207"/>
      <c r="AR360" s="24"/>
      <c r="AS360" s="24"/>
    </row>
    <row r="361" spans="43:45">
      <c r="AQ361" s="207"/>
      <c r="AR361" s="24"/>
      <c r="AS361" s="24"/>
    </row>
    <row r="362" spans="43:45">
      <c r="AQ362" s="207"/>
      <c r="AR362" s="24"/>
      <c r="AS362" s="24"/>
    </row>
    <row r="363" spans="43:45">
      <c r="AQ363" s="207"/>
      <c r="AR363" s="24"/>
      <c r="AS363" s="24"/>
    </row>
    <row r="364" spans="43:45">
      <c r="AQ364" s="207"/>
      <c r="AR364" s="24"/>
      <c r="AS364" s="24"/>
    </row>
    <row r="365" spans="43:45">
      <c r="AQ365" s="207"/>
      <c r="AR365" s="24"/>
      <c r="AS365" s="24"/>
    </row>
    <row r="366" spans="43:45">
      <c r="AQ366" s="207"/>
      <c r="AR366" s="24"/>
      <c r="AS366" s="24"/>
    </row>
    <row r="367" spans="43:45">
      <c r="AQ367" s="207"/>
      <c r="AR367" s="24"/>
      <c r="AS367" s="24"/>
    </row>
    <row r="368" spans="43:45">
      <c r="AQ368" s="207"/>
      <c r="AR368" s="24"/>
      <c r="AS368" s="24"/>
    </row>
    <row r="369" spans="43:45">
      <c r="AQ369" s="207"/>
      <c r="AR369" s="24"/>
      <c r="AS369" s="24"/>
    </row>
    <row r="370" spans="43:45">
      <c r="AQ370" s="207"/>
      <c r="AR370" s="24"/>
      <c r="AS370" s="24"/>
    </row>
    <row r="371" spans="43:45">
      <c r="AQ371" s="207"/>
      <c r="AR371" s="24"/>
      <c r="AS371" s="24"/>
    </row>
    <row r="372" spans="43:45">
      <c r="AQ372" s="207"/>
      <c r="AR372" s="24"/>
      <c r="AS372" s="24"/>
    </row>
    <row r="373" spans="43:45">
      <c r="AQ373" s="207"/>
      <c r="AR373" s="24"/>
      <c r="AS373" s="24"/>
    </row>
    <row r="374" spans="43:45">
      <c r="AQ374" s="207"/>
      <c r="AR374" s="24"/>
      <c r="AS374" s="24"/>
    </row>
    <row r="375" spans="43:45">
      <c r="AQ375" s="207"/>
      <c r="AR375" s="24"/>
      <c r="AS375" s="24"/>
    </row>
    <row r="376" spans="43:45">
      <c r="AQ376" s="207"/>
      <c r="AR376" s="24"/>
      <c r="AS376" s="24"/>
    </row>
    <row r="377" spans="43:45">
      <c r="AQ377" s="207"/>
      <c r="AR377" s="24"/>
      <c r="AS377" s="24"/>
    </row>
    <row r="378" spans="43:45">
      <c r="AQ378" s="207"/>
      <c r="AR378" s="24"/>
      <c r="AS378" s="24"/>
    </row>
    <row r="379" spans="43:45">
      <c r="AQ379" s="207"/>
      <c r="AR379" s="24"/>
      <c r="AS379" s="24"/>
    </row>
    <row r="380" spans="43:45">
      <c r="AQ380" s="207"/>
      <c r="AR380" s="24"/>
      <c r="AS380" s="24"/>
    </row>
    <row r="381" spans="43:45">
      <c r="AQ381" s="207"/>
      <c r="AR381" s="24"/>
      <c r="AS381" s="24"/>
    </row>
    <row r="382" spans="43:45">
      <c r="AQ382" s="207"/>
      <c r="AR382" s="24"/>
      <c r="AS382" s="24"/>
    </row>
    <row r="383" spans="43:45">
      <c r="AQ383" s="207"/>
      <c r="AR383" s="24"/>
      <c r="AS383" s="24"/>
    </row>
    <row r="384" spans="43:45">
      <c r="AQ384" s="207"/>
      <c r="AR384" s="24"/>
      <c r="AS384" s="24"/>
    </row>
    <row r="385" spans="43:45">
      <c r="AQ385" s="207"/>
      <c r="AR385" s="24"/>
      <c r="AS385" s="24"/>
    </row>
    <row r="386" spans="43:45">
      <c r="AQ386" s="207"/>
      <c r="AR386" s="24"/>
      <c r="AS386" s="24"/>
    </row>
    <row r="387" spans="43:45">
      <c r="AQ387" s="207"/>
      <c r="AR387" s="24"/>
      <c r="AS387" s="24"/>
    </row>
    <row r="388" spans="43:45">
      <c r="AQ388" s="207"/>
      <c r="AR388" s="24"/>
      <c r="AS388" s="24"/>
    </row>
    <row r="389" spans="43:45">
      <c r="AQ389" s="207"/>
      <c r="AR389" s="24"/>
      <c r="AS389" s="24"/>
    </row>
    <row r="390" spans="43:45">
      <c r="AQ390" s="207"/>
      <c r="AR390" s="24"/>
      <c r="AS390" s="24"/>
    </row>
    <row r="391" spans="43:45">
      <c r="AQ391" s="207"/>
      <c r="AR391" s="24"/>
      <c r="AS391" s="24"/>
    </row>
    <row r="392" spans="43:45">
      <c r="AQ392" s="207"/>
      <c r="AR392" s="24"/>
      <c r="AS392" s="24"/>
    </row>
    <row r="393" spans="43:45">
      <c r="AQ393" s="207"/>
      <c r="AR393" s="24"/>
      <c r="AS393" s="24"/>
    </row>
    <row r="394" spans="43:45">
      <c r="AQ394" s="207"/>
      <c r="AR394" s="24"/>
      <c r="AS394" s="24"/>
    </row>
    <row r="395" spans="43:45">
      <c r="AQ395" s="207"/>
      <c r="AR395" s="24"/>
      <c r="AS395" s="24"/>
    </row>
    <row r="396" spans="43:45">
      <c r="AQ396" s="207"/>
      <c r="AR396" s="24"/>
      <c r="AS396" s="24"/>
    </row>
    <row r="397" spans="43:45">
      <c r="AQ397" s="207"/>
      <c r="AR397" s="24"/>
      <c r="AS397" s="24"/>
    </row>
    <row r="398" spans="43:45">
      <c r="AQ398" s="207"/>
      <c r="AR398" s="24"/>
      <c r="AS398" s="24"/>
    </row>
    <row r="399" spans="43:45">
      <c r="AQ399" s="207"/>
      <c r="AR399" s="24"/>
      <c r="AS399" s="24"/>
    </row>
    <row r="400" spans="43:45">
      <c r="AQ400" s="207"/>
      <c r="AR400" s="24"/>
      <c r="AS400" s="24"/>
    </row>
    <row r="401" spans="43:45">
      <c r="AQ401" s="207"/>
      <c r="AR401" s="24"/>
      <c r="AS401" s="24"/>
    </row>
    <row r="402" spans="43:45">
      <c r="AQ402" s="207"/>
      <c r="AR402" s="24"/>
      <c r="AS402" s="24"/>
    </row>
    <row r="403" spans="43:45">
      <c r="AQ403" s="207"/>
      <c r="AR403" s="24"/>
      <c r="AS403" s="24"/>
    </row>
    <row r="404" spans="43:45">
      <c r="AQ404" s="207"/>
      <c r="AR404" s="24"/>
      <c r="AS404" s="24"/>
    </row>
    <row r="405" spans="43:45">
      <c r="AQ405" s="207"/>
      <c r="AR405" s="24"/>
      <c r="AS405" s="24"/>
    </row>
    <row r="406" spans="43:45">
      <c r="AQ406" s="207"/>
      <c r="AR406" s="24"/>
      <c r="AS406" s="24"/>
    </row>
    <row r="407" spans="43:45">
      <c r="AQ407" s="207"/>
      <c r="AR407" s="24"/>
      <c r="AS407" s="24"/>
    </row>
    <row r="408" spans="43:45">
      <c r="AQ408" s="207"/>
      <c r="AR408" s="24"/>
      <c r="AS408" s="24"/>
    </row>
    <row r="409" spans="43:45">
      <c r="AQ409" s="207"/>
      <c r="AR409" s="24"/>
      <c r="AS409" s="24"/>
    </row>
    <row r="410" spans="43:45">
      <c r="AQ410" s="207"/>
      <c r="AR410" s="24"/>
      <c r="AS410" s="24"/>
    </row>
    <row r="411" spans="43:45">
      <c r="AQ411" s="207"/>
      <c r="AR411" s="24"/>
      <c r="AS411" s="24"/>
    </row>
    <row r="412" spans="43:45">
      <c r="AQ412" s="207"/>
      <c r="AR412" s="24"/>
      <c r="AS412" s="24"/>
    </row>
    <row r="413" spans="43:45">
      <c r="AQ413" s="207"/>
      <c r="AR413" s="24"/>
      <c r="AS413" s="24"/>
    </row>
    <row r="414" spans="43:45">
      <c r="AQ414" s="207"/>
      <c r="AR414" s="24"/>
      <c r="AS414" s="24"/>
    </row>
    <row r="415" spans="43:45">
      <c r="AQ415" s="207"/>
      <c r="AR415" s="24"/>
      <c r="AS415" s="24"/>
    </row>
    <row r="416" spans="43:45">
      <c r="AQ416" s="207"/>
      <c r="AR416" s="24"/>
      <c r="AS416" s="24"/>
    </row>
    <row r="417" spans="43:45">
      <c r="AQ417" s="207"/>
      <c r="AR417" s="24"/>
      <c r="AS417" s="24"/>
    </row>
    <row r="418" spans="43:45">
      <c r="AQ418" s="207"/>
      <c r="AR418" s="24"/>
      <c r="AS418" s="24"/>
    </row>
    <row r="419" spans="43:45">
      <c r="AQ419" s="207"/>
      <c r="AR419" s="24"/>
      <c r="AS419" s="24"/>
    </row>
    <row r="420" spans="43:45">
      <c r="AQ420" s="207"/>
      <c r="AR420" s="24"/>
      <c r="AS420" s="24"/>
    </row>
    <row r="421" spans="43:45">
      <c r="AQ421" s="207"/>
      <c r="AR421" s="24"/>
      <c r="AS421" s="24"/>
    </row>
    <row r="422" spans="43:45">
      <c r="AQ422" s="207"/>
      <c r="AR422" s="24"/>
      <c r="AS422" s="24"/>
    </row>
    <row r="423" spans="43:45">
      <c r="AQ423" s="207"/>
      <c r="AR423" s="24"/>
      <c r="AS423" s="24"/>
    </row>
    <row r="424" spans="43:45">
      <c r="AQ424" s="207"/>
      <c r="AR424" s="24"/>
      <c r="AS424" s="24"/>
    </row>
    <row r="425" spans="43:45">
      <c r="AQ425" s="207"/>
      <c r="AR425" s="24"/>
      <c r="AS425" s="24"/>
    </row>
    <row r="426" spans="43:45">
      <c r="AQ426" s="207"/>
      <c r="AR426" s="24"/>
      <c r="AS426" s="24"/>
    </row>
    <row r="427" spans="43:45">
      <c r="AQ427" s="207"/>
      <c r="AR427" s="24"/>
      <c r="AS427" s="24"/>
    </row>
    <row r="428" spans="43:45">
      <c r="AQ428" s="207"/>
      <c r="AR428" s="24"/>
      <c r="AS428" s="24"/>
    </row>
    <row r="429" spans="43:45">
      <c r="AQ429" s="207"/>
      <c r="AR429" s="24"/>
      <c r="AS429" s="24"/>
    </row>
    <row r="430" spans="43:45">
      <c r="AQ430" s="207"/>
      <c r="AR430" s="24"/>
      <c r="AS430" s="24"/>
    </row>
    <row r="431" spans="43:45">
      <c r="AQ431" s="207"/>
      <c r="AR431" s="24"/>
      <c r="AS431" s="24"/>
    </row>
    <row r="432" spans="43:45">
      <c r="AQ432" s="207"/>
      <c r="AR432" s="24"/>
      <c r="AS432" s="24"/>
    </row>
    <row r="433" spans="43:45">
      <c r="AQ433" s="207"/>
      <c r="AR433" s="24"/>
      <c r="AS433" s="24"/>
    </row>
    <row r="434" spans="43:45">
      <c r="AQ434" s="207"/>
      <c r="AR434" s="24"/>
      <c r="AS434" s="24"/>
    </row>
    <row r="435" spans="43:45">
      <c r="AQ435" s="207"/>
      <c r="AR435" s="24"/>
      <c r="AS435" s="24"/>
    </row>
    <row r="436" spans="43:45">
      <c r="AQ436" s="207"/>
      <c r="AR436" s="24"/>
      <c r="AS436" s="24"/>
    </row>
    <row r="437" spans="43:45">
      <c r="AQ437" s="207"/>
      <c r="AR437" s="24"/>
      <c r="AS437" s="24"/>
    </row>
    <row r="438" spans="43:45">
      <c r="AQ438" s="207"/>
      <c r="AR438" s="24"/>
      <c r="AS438" s="24"/>
    </row>
    <row r="439" spans="43:45">
      <c r="AQ439" s="207"/>
      <c r="AR439" s="24"/>
      <c r="AS439" s="24"/>
    </row>
    <row r="440" spans="43:45">
      <c r="AQ440" s="207"/>
      <c r="AR440" s="24"/>
      <c r="AS440" s="24"/>
    </row>
    <row r="441" spans="43:45">
      <c r="AQ441" s="207"/>
      <c r="AR441" s="24"/>
      <c r="AS441" s="24"/>
    </row>
    <row r="442" spans="43:45">
      <c r="AQ442" s="207"/>
      <c r="AR442" s="24"/>
      <c r="AS442" s="24"/>
    </row>
    <row r="443" spans="43:45">
      <c r="AQ443" s="207"/>
      <c r="AR443" s="24"/>
      <c r="AS443" s="24"/>
    </row>
    <row r="444" spans="43:45">
      <c r="AQ444" s="207"/>
      <c r="AR444" s="24"/>
      <c r="AS444" s="24"/>
    </row>
    <row r="445" spans="43:45">
      <c r="AQ445" s="207"/>
      <c r="AR445" s="24"/>
      <c r="AS445" s="24"/>
    </row>
    <row r="446" spans="43:45">
      <c r="AQ446" s="207"/>
      <c r="AR446" s="24"/>
      <c r="AS446" s="24"/>
    </row>
    <row r="447" spans="43:45">
      <c r="AQ447" s="207"/>
      <c r="AR447" s="24"/>
      <c r="AS447" s="24"/>
    </row>
    <row r="448" spans="43:45">
      <c r="AQ448" s="207"/>
      <c r="AR448" s="24"/>
      <c r="AS448" s="24"/>
    </row>
    <row r="449" spans="43:45">
      <c r="AQ449" s="207"/>
      <c r="AR449" s="24"/>
      <c r="AS449" s="24"/>
    </row>
    <row r="450" spans="43:45">
      <c r="AQ450" s="207"/>
      <c r="AR450" s="24"/>
      <c r="AS450" s="24"/>
    </row>
    <row r="451" spans="43:45">
      <c r="AQ451" s="207"/>
      <c r="AR451" s="24"/>
      <c r="AS451" s="24"/>
    </row>
    <row r="452" spans="43:45">
      <c r="AQ452" s="207"/>
      <c r="AR452" s="24"/>
      <c r="AS452" s="24"/>
    </row>
    <row r="453" spans="43:45">
      <c r="AQ453" s="207"/>
      <c r="AR453" s="24"/>
      <c r="AS453" s="24"/>
    </row>
    <row r="454" spans="43:45">
      <c r="AQ454" s="207"/>
      <c r="AR454" s="24"/>
      <c r="AS454" s="24"/>
    </row>
    <row r="455" spans="43:45">
      <c r="AQ455" s="207"/>
      <c r="AR455" s="24"/>
      <c r="AS455" s="24"/>
    </row>
    <row r="456" spans="43:45">
      <c r="AQ456" s="207"/>
      <c r="AR456" s="24"/>
      <c r="AS456" s="24"/>
    </row>
    <row r="457" spans="43:45">
      <c r="AQ457" s="207"/>
      <c r="AR457" s="24"/>
      <c r="AS457" s="24"/>
    </row>
    <row r="458" spans="43:45">
      <c r="AQ458" s="207"/>
      <c r="AR458" s="24"/>
      <c r="AS458" s="24"/>
    </row>
    <row r="459" spans="43:45">
      <c r="AQ459" s="207"/>
      <c r="AR459" s="24"/>
      <c r="AS459" s="24"/>
    </row>
    <row r="460" spans="43:45">
      <c r="AQ460" s="207"/>
      <c r="AR460" s="24"/>
      <c r="AS460" s="24"/>
    </row>
    <row r="461" spans="43:45">
      <c r="AQ461" s="207"/>
      <c r="AR461" s="24"/>
      <c r="AS461" s="24"/>
    </row>
    <row r="462" spans="43:45">
      <c r="AQ462" s="207"/>
      <c r="AR462" s="24"/>
      <c r="AS462" s="24"/>
    </row>
    <row r="463" spans="43:45">
      <c r="AQ463" s="207"/>
      <c r="AR463" s="24"/>
      <c r="AS463" s="24"/>
    </row>
    <row r="464" spans="43:45">
      <c r="AQ464" s="207"/>
      <c r="AR464" s="24"/>
      <c r="AS464" s="24"/>
    </row>
    <row r="465" spans="43:45">
      <c r="AQ465" s="207"/>
      <c r="AR465" s="24"/>
      <c r="AS465" s="24"/>
    </row>
    <row r="466" spans="43:45">
      <c r="AQ466" s="207"/>
      <c r="AR466" s="24"/>
      <c r="AS466" s="24"/>
    </row>
    <row r="467" spans="43:45">
      <c r="AQ467" s="207"/>
      <c r="AR467" s="24"/>
      <c r="AS467" s="24"/>
    </row>
    <row r="468" spans="43:45">
      <c r="AQ468" s="207"/>
      <c r="AR468" s="24"/>
      <c r="AS468" s="24"/>
    </row>
    <row r="469" spans="43:45">
      <c r="AQ469" s="207"/>
      <c r="AR469" s="24"/>
      <c r="AS469" s="24"/>
    </row>
    <row r="470" spans="43:45">
      <c r="AQ470" s="207"/>
      <c r="AR470" s="24"/>
      <c r="AS470" s="24"/>
    </row>
    <row r="471" spans="43:45">
      <c r="AQ471" s="207"/>
      <c r="AR471" s="24"/>
      <c r="AS471" s="24"/>
    </row>
    <row r="472" spans="43:45">
      <c r="AQ472" s="207"/>
      <c r="AR472" s="24"/>
      <c r="AS472" s="24"/>
    </row>
  </sheetData>
  <autoFilter ref="A3:BL227" xr:uid="{00000000-0001-0000-0000-000000000000}"/>
  <mergeCells count="65">
    <mergeCell ref="A38:A43"/>
    <mergeCell ref="A18:A37"/>
    <mergeCell ref="A16:A17"/>
    <mergeCell ref="A4:A15"/>
    <mergeCell ref="M2:M3"/>
    <mergeCell ref="A2:A3"/>
    <mergeCell ref="B2:B3"/>
    <mergeCell ref="C2:C3"/>
    <mergeCell ref="D2:D3"/>
    <mergeCell ref="E2:E3"/>
    <mergeCell ref="F2:F3"/>
    <mergeCell ref="G2:G3"/>
    <mergeCell ref="H2:J2"/>
    <mergeCell ref="K2:K3"/>
    <mergeCell ref="L2:L3"/>
    <mergeCell ref="AC23:AN23"/>
    <mergeCell ref="AC26:AN26"/>
    <mergeCell ref="O2:O3"/>
    <mergeCell ref="AC2:AO2"/>
    <mergeCell ref="Q2:Q3"/>
    <mergeCell ref="P2:P3"/>
    <mergeCell ref="R2:R3"/>
    <mergeCell ref="Z2:Z3"/>
    <mergeCell ref="AA2:AB2"/>
    <mergeCell ref="V2:W2"/>
    <mergeCell ref="U2:U3"/>
    <mergeCell ref="X2:X3"/>
    <mergeCell ref="AP2:AP3"/>
    <mergeCell ref="A161:A170"/>
    <mergeCell ref="AD90:AH90"/>
    <mergeCell ref="AC91:AN91"/>
    <mergeCell ref="AC137:AM137"/>
    <mergeCell ref="A105:A126"/>
    <mergeCell ref="AC92:AN92"/>
    <mergeCell ref="A93:A104"/>
    <mergeCell ref="A45:A92"/>
    <mergeCell ref="A127:A139"/>
    <mergeCell ref="A140:A144"/>
    <mergeCell ref="N2:N3"/>
    <mergeCell ref="AC81:AN81"/>
    <mergeCell ref="Y2:Y3"/>
    <mergeCell ref="S2:S3"/>
    <mergeCell ref="T2:T3"/>
    <mergeCell ref="A202:A219"/>
    <mergeCell ref="A220:A223"/>
    <mergeCell ref="A224:A226"/>
    <mergeCell ref="A1:AS1"/>
    <mergeCell ref="A145:A160"/>
    <mergeCell ref="A172:A181"/>
    <mergeCell ref="A182:A201"/>
    <mergeCell ref="AC199:AN199"/>
    <mergeCell ref="AC200:AN200"/>
    <mergeCell ref="AQ2:AQ3"/>
    <mergeCell ref="AC4:AI4"/>
    <mergeCell ref="AC11:AH11"/>
    <mergeCell ref="AD63:AH63"/>
    <mergeCell ref="AC197:AN197"/>
    <mergeCell ref="AK192:AM192"/>
    <mergeCell ref="AR2:AS2"/>
    <mergeCell ref="K241:K242"/>
    <mergeCell ref="K244:K245"/>
    <mergeCell ref="K232:K233"/>
    <mergeCell ref="K234:K235"/>
    <mergeCell ref="K236:K237"/>
    <mergeCell ref="K239:K240"/>
  </mergeCells>
  <phoneticPr fontId="4" type="noConversion"/>
  <pageMargins left="0.7" right="0.7" top="0.75" bottom="0.75" header="0.3" footer="0.3"/>
  <pageSetup paperSize="9" scale="1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AD166-1295-4D58-94D2-0330BC7DCA75}">
  <dimension ref="A1:K12"/>
  <sheetViews>
    <sheetView topLeftCell="A7" workbookViewId="0">
      <selection activeCell="Q8" sqref="Q8"/>
    </sheetView>
  </sheetViews>
  <sheetFormatPr defaultRowHeight="14.4"/>
  <sheetData>
    <row r="1" spans="1:11">
      <c r="A1" s="33" t="s">
        <v>394</v>
      </c>
      <c r="B1" s="29"/>
      <c r="C1" s="29"/>
      <c r="D1" s="29"/>
      <c r="E1" s="29"/>
      <c r="F1" s="34"/>
      <c r="G1" s="34"/>
      <c r="H1" s="35"/>
      <c r="I1" s="34"/>
      <c r="J1" s="34"/>
      <c r="K1" s="36"/>
    </row>
    <row r="2" spans="1:11">
      <c r="A2" s="32"/>
      <c r="B2" s="262"/>
      <c r="C2" s="262"/>
      <c r="D2" s="29"/>
      <c r="E2" s="263"/>
      <c r="F2" s="263"/>
      <c r="G2" s="263"/>
      <c r="H2" s="263"/>
      <c r="I2" s="29"/>
      <c r="J2" s="29"/>
      <c r="K2" s="37"/>
    </row>
    <row r="3" spans="1:11" ht="156">
      <c r="A3" s="38" t="s">
        <v>395</v>
      </c>
      <c r="B3" s="38" t="s">
        <v>396</v>
      </c>
      <c r="C3" s="38" t="s">
        <v>13</v>
      </c>
      <c r="D3" s="38" t="s">
        <v>397</v>
      </c>
      <c r="E3" s="38" t="s">
        <v>398</v>
      </c>
      <c r="F3" s="39" t="s">
        <v>399</v>
      </c>
      <c r="G3" s="39" t="s">
        <v>400</v>
      </c>
      <c r="H3" s="39" t="s">
        <v>401</v>
      </c>
      <c r="I3" s="39" t="s">
        <v>402</v>
      </c>
      <c r="J3" s="40" t="s">
        <v>403</v>
      </c>
      <c r="K3" s="39" t="s">
        <v>404</v>
      </c>
    </row>
    <row r="4" spans="1:11">
      <c r="A4" s="41" t="s">
        <v>379</v>
      </c>
      <c r="B4" s="42">
        <v>1</v>
      </c>
      <c r="C4" s="43">
        <v>560</v>
      </c>
      <c r="D4" s="43">
        <v>7378560</v>
      </c>
      <c r="E4" s="44" t="s">
        <v>42</v>
      </c>
      <c r="F4" s="45">
        <v>396504</v>
      </c>
      <c r="G4" s="45">
        <v>1</v>
      </c>
      <c r="H4" s="45">
        <v>2161585</v>
      </c>
      <c r="I4" s="45">
        <v>0</v>
      </c>
      <c r="J4" s="43">
        <f>F4+H4</f>
        <v>2558089</v>
      </c>
      <c r="K4" s="31">
        <f>ROUND(J4*0.2,0)</f>
        <v>511618</v>
      </c>
    </row>
    <row r="5" spans="1:11">
      <c r="A5" s="41" t="s">
        <v>378</v>
      </c>
      <c r="B5" s="42">
        <v>3</v>
      </c>
      <c r="C5" s="43"/>
      <c r="D5" s="43"/>
      <c r="E5" s="44" t="s">
        <v>42</v>
      </c>
      <c r="F5" s="45">
        <v>153837</v>
      </c>
      <c r="G5" s="45">
        <v>2</v>
      </c>
      <c r="H5" s="45">
        <v>694938</v>
      </c>
      <c r="I5" s="45">
        <v>1</v>
      </c>
      <c r="J5" s="43">
        <f t="shared" ref="J5:J10" si="0">F5+H5</f>
        <v>848775</v>
      </c>
      <c r="K5" s="31">
        <f t="shared" ref="K5:K10" si="1">ROUND(J5*0.2,0)</f>
        <v>169755</v>
      </c>
    </row>
    <row r="6" spans="1:11">
      <c r="A6" s="41" t="s">
        <v>380</v>
      </c>
      <c r="B6" s="42">
        <v>5</v>
      </c>
      <c r="C6" s="43"/>
      <c r="D6" s="43"/>
      <c r="E6" s="44" t="s">
        <v>42</v>
      </c>
      <c r="F6" s="45">
        <v>130588</v>
      </c>
      <c r="G6" s="45">
        <v>4</v>
      </c>
      <c r="H6" s="45">
        <v>406209</v>
      </c>
      <c r="I6" s="45">
        <v>1</v>
      </c>
      <c r="J6" s="43">
        <f t="shared" si="0"/>
        <v>536797</v>
      </c>
      <c r="K6" s="31">
        <f t="shared" si="1"/>
        <v>107359</v>
      </c>
    </row>
    <row r="7" spans="1:11">
      <c r="A7" s="41" t="s">
        <v>380</v>
      </c>
      <c r="B7" s="42">
        <v>5</v>
      </c>
      <c r="C7" s="43"/>
      <c r="D7" s="43"/>
      <c r="E7" s="44" t="s">
        <v>405</v>
      </c>
      <c r="F7" s="45">
        <v>21878</v>
      </c>
      <c r="G7" s="45">
        <v>3</v>
      </c>
      <c r="H7" s="45">
        <v>224727</v>
      </c>
      <c r="I7" s="45">
        <v>2</v>
      </c>
      <c r="J7" s="43">
        <f t="shared" si="0"/>
        <v>246605</v>
      </c>
      <c r="K7" s="31">
        <f t="shared" si="1"/>
        <v>49321</v>
      </c>
    </row>
    <row r="8" spans="1:11">
      <c r="A8" s="41" t="s">
        <v>406</v>
      </c>
      <c r="B8" s="42">
        <v>3</v>
      </c>
      <c r="C8" s="43"/>
      <c r="D8" s="43"/>
      <c r="E8" s="44" t="s">
        <v>405</v>
      </c>
      <c r="F8" s="45">
        <v>36906</v>
      </c>
      <c r="G8" s="45">
        <v>1</v>
      </c>
      <c r="H8" s="45">
        <v>21925</v>
      </c>
      <c r="I8" s="45">
        <v>2</v>
      </c>
      <c r="J8" s="43">
        <f t="shared" si="0"/>
        <v>58831</v>
      </c>
      <c r="K8" s="31">
        <f t="shared" si="1"/>
        <v>11766</v>
      </c>
    </row>
    <row r="9" spans="1:11">
      <c r="A9" s="41" t="s">
        <v>407</v>
      </c>
      <c r="B9" s="42">
        <v>1</v>
      </c>
      <c r="C9" s="43"/>
      <c r="D9" s="43"/>
      <c r="E9" s="44" t="s">
        <v>42</v>
      </c>
      <c r="F9" s="45"/>
      <c r="G9" s="45"/>
      <c r="H9" s="45">
        <v>104</v>
      </c>
      <c r="I9" s="45">
        <v>1</v>
      </c>
      <c r="J9" s="43">
        <f t="shared" si="0"/>
        <v>104</v>
      </c>
      <c r="K9" s="31">
        <f t="shared" si="1"/>
        <v>21</v>
      </c>
    </row>
    <row r="10" spans="1:11">
      <c r="A10" s="41" t="s">
        <v>408</v>
      </c>
      <c r="B10" s="42">
        <v>2</v>
      </c>
      <c r="C10" s="43">
        <v>560</v>
      </c>
      <c r="D10" s="43"/>
      <c r="E10" s="44" t="s">
        <v>405</v>
      </c>
      <c r="F10" s="46"/>
      <c r="G10" s="46"/>
      <c r="H10" s="45">
        <v>3119</v>
      </c>
      <c r="I10" s="45">
        <v>2</v>
      </c>
      <c r="J10" s="43">
        <f t="shared" si="0"/>
        <v>3119</v>
      </c>
      <c r="K10" s="31">
        <f t="shared" si="1"/>
        <v>624</v>
      </c>
    </row>
    <row r="11" spans="1:11">
      <c r="A11" s="47" t="s">
        <v>409</v>
      </c>
      <c r="B11" s="48">
        <f>SUM(B4:B10)</f>
        <v>20</v>
      </c>
      <c r="C11" s="49">
        <f>SUM(C10)</f>
        <v>560</v>
      </c>
      <c r="D11" s="49">
        <f>SUM(D10)</f>
        <v>0</v>
      </c>
      <c r="E11" s="49"/>
      <c r="F11" s="49">
        <f>SUM(F7:F10)</f>
        <v>58784</v>
      </c>
      <c r="G11" s="49">
        <f>SUBTOTAL(9,G4:G10)</f>
        <v>11</v>
      </c>
      <c r="H11" s="49">
        <f>SUM(H4:H10)</f>
        <v>3512607</v>
      </c>
      <c r="I11" s="49">
        <f>SUBTOTAL(9,I4:I10)</f>
        <v>9</v>
      </c>
      <c r="J11" s="49">
        <f>SUM(J4:J10)</f>
        <v>4252320</v>
      </c>
      <c r="K11" s="30">
        <f>SUM(K4:K10)</f>
        <v>850464</v>
      </c>
    </row>
    <row r="12" spans="1:11">
      <c r="A12" s="50"/>
      <c r="B12" s="29"/>
      <c r="C12" s="29"/>
      <c r="D12" s="29"/>
      <c r="E12" s="29"/>
      <c r="F12" s="51"/>
      <c r="G12" s="51"/>
      <c r="H12" s="52"/>
      <c r="I12" s="52"/>
      <c r="J12" s="29"/>
      <c r="K12" s="29"/>
    </row>
  </sheetData>
  <mergeCells count="2">
    <mergeCell ref="B2:C2"/>
    <mergeCell ref="E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Sheet1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Aleksandra</cp:lastModifiedBy>
  <cp:lastPrinted>2020-09-10T05:17:10Z</cp:lastPrinted>
  <dcterms:created xsi:type="dcterms:W3CDTF">2015-06-05T18:17:20Z</dcterms:created>
  <dcterms:modified xsi:type="dcterms:W3CDTF">2022-07-20T09:45:44Z</dcterms:modified>
</cp:coreProperties>
</file>