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8"/>
  <workbookPr filterPrivacy="1" showInkAnnotation="0" defaultThemeVersion="124226"/>
  <xr:revisionPtr revIDLastSave="0" documentId="8_{83F4B75B-CB57-48FD-B70E-6C55AD650AE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udynki, budowle" sheetId="1" r:id="rId1"/>
    <sheet name="Sheet1" sheetId="2" r:id="rId2"/>
    <sheet name="Arkusz1" sheetId="3" r:id="rId3"/>
  </sheets>
  <externalReferences>
    <externalReference r:id="rId4"/>
  </externalReferences>
  <definedNames>
    <definedName name="_xlnm.Print_Area" localSheetId="0">'Budynki, budowle'!$A$1:$AD$150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AC101" i="1"/>
  <c r="M18" i="1"/>
  <c r="M17" i="1"/>
  <c r="I17" i="1"/>
  <c r="I76" i="1"/>
  <c r="N75" i="1"/>
  <c r="I69" i="1"/>
  <c r="I68" i="1"/>
  <c r="I67" i="1"/>
  <c r="I63" i="1"/>
  <c r="I62" i="1"/>
  <c r="I61" i="1"/>
  <c r="I60" i="1"/>
  <c r="I59" i="1"/>
  <c r="I58" i="1"/>
  <c r="I57" i="1"/>
  <c r="I56" i="1"/>
  <c r="I55" i="1"/>
  <c r="I54" i="1"/>
  <c r="I53" i="1"/>
  <c r="I52" i="1"/>
  <c r="H45" i="1"/>
  <c r="H46" i="1"/>
  <c r="H47" i="1"/>
  <c r="C48" i="1"/>
  <c r="G48" i="1"/>
  <c r="H48" i="1"/>
  <c r="C49" i="1"/>
  <c r="G49" i="1"/>
  <c r="H49" i="1"/>
  <c r="AC41" i="1" l="1"/>
  <c r="B6" i="1" l="1"/>
  <c r="B7" i="1" s="1"/>
  <c r="B8" i="1" s="1"/>
  <c r="B9" i="1" s="1"/>
  <c r="B10" i="1" s="1"/>
  <c r="B11" i="1" s="1"/>
  <c r="B12" i="1" s="1"/>
  <c r="B14" i="1" s="1"/>
  <c r="B15" i="1" s="1"/>
  <c r="B86" i="1"/>
  <c r="B87" i="1" s="1"/>
  <c r="B88" i="1" s="1"/>
  <c r="B89" i="1" s="1"/>
  <c r="B90" i="1" s="1"/>
  <c r="B91" i="1" s="1"/>
  <c r="B92" i="1" s="1"/>
  <c r="B93" i="1" s="1"/>
  <c r="B17" i="1" l="1"/>
  <c r="B18" i="1" s="1"/>
  <c r="B19" i="1" s="1"/>
  <c r="B21" i="1" s="1"/>
  <c r="B22" i="1" s="1"/>
  <c r="B24" i="1" s="1"/>
  <c r="B26" i="1" s="1"/>
  <c r="B27" i="1" s="1"/>
  <c r="B95" i="1"/>
  <c r="B97" i="1" s="1"/>
  <c r="B25" i="1" l="1"/>
  <c r="B99" i="1"/>
  <c r="B101" i="1" s="1"/>
  <c r="B102" i="1" s="1"/>
  <c r="B104" i="1" s="1"/>
  <c r="B105" i="1" s="1"/>
  <c r="B107" i="1" s="1"/>
  <c r="B109" i="1" s="1"/>
  <c r="B98" i="1"/>
  <c r="B28" i="1"/>
  <c r="B29" i="1" s="1"/>
  <c r="B31" i="1" s="1"/>
  <c r="B32" i="1" s="1"/>
  <c r="B108" i="1" l="1"/>
  <c r="B111" i="1"/>
  <c r="B110" i="1"/>
  <c r="B33" i="1"/>
  <c r="B34" i="1" s="1"/>
  <c r="B36" i="1" s="1"/>
  <c r="B37" i="1" l="1"/>
  <c r="B38" i="1"/>
  <c r="B40" i="1" s="1"/>
  <c r="B41" i="1" s="1"/>
  <c r="B112" i="1"/>
  <c r="B113" i="1"/>
  <c r="B39" i="1" l="1"/>
  <c r="B115" i="1"/>
  <c r="B114" i="1"/>
  <c r="B45" i="1"/>
  <c r="B46" i="1" s="1"/>
  <c r="B47" i="1" s="1"/>
  <c r="B48" i="1" s="1"/>
  <c r="B49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7" i="1" s="1"/>
  <c r="B68" i="1" s="1"/>
  <c r="B69" i="1" s="1"/>
  <c r="B70" i="1" s="1"/>
  <c r="B71" i="1" l="1"/>
  <c r="B72" i="1" s="1"/>
  <c r="B73" i="1" s="1"/>
  <c r="B74" i="1" s="1"/>
  <c r="B75" i="1" s="1"/>
  <c r="B76" i="1" s="1"/>
  <c r="B77" i="1" s="1"/>
  <c r="B78" i="1" s="1"/>
  <c r="B79" i="1" s="1"/>
  <c r="B117" i="1"/>
  <c r="B119" i="1" s="1"/>
  <c r="B120" i="1" s="1"/>
  <c r="B122" i="1" s="1"/>
  <c r="B116" i="1"/>
  <c r="B123" i="1" l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l="1"/>
  <c r="B141" i="1" s="1"/>
  <c r="B142" i="1" s="1"/>
  <c r="B144" i="1" s="1"/>
  <c r="B146" i="1" l="1"/>
  <c r="B148" i="1" s="1"/>
  <c r="B149" i="1" s="1"/>
  <c r="B145" i="1"/>
  <c r="B147" i="1"/>
</calcChain>
</file>

<file path=xl/sharedStrings.xml><?xml version="1.0" encoding="utf-8"?>
<sst xmlns="http://schemas.openxmlformats.org/spreadsheetml/2006/main" count="2249" uniqueCount="707">
  <si>
    <t xml:space="preserve">OBIEKTY REKTORSKIE                                                                   </t>
  </si>
  <si>
    <t>L.p.</t>
  </si>
  <si>
    <t>Adres</t>
  </si>
  <si>
    <t>Nr inwentarzowy</t>
  </si>
  <si>
    <t>Rok budowy</t>
  </si>
  <si>
    <t>Przeznaczenie lokalizacji/działalność (np. zakład produkcyjny, magazyn, hotel itp.)</t>
  </si>
  <si>
    <r>
      <t>Powierchnia budynku/lokalu (</t>
    </r>
    <r>
      <rPr>
        <b/>
        <sz val="8"/>
        <rFont val="Arial"/>
        <family val="2"/>
        <charset val="238"/>
      </rPr>
      <t>jeżeli budynek/lokal własny</t>
    </r>
    <r>
      <rPr>
        <b/>
        <sz val="10"/>
        <rFont val="Arial"/>
        <family val="2"/>
        <charset val="238"/>
      </rPr>
      <t>)
[m2]</t>
    </r>
  </si>
  <si>
    <t>Powierzchnia pomieszczeń ogrzewanych [m2]</t>
  </si>
  <si>
    <t>Budynek posiada piwnicę
TAK / NIE / CZĘŚCIOWO</t>
  </si>
  <si>
    <r>
      <t xml:space="preserve">ADRES BUDYNKU </t>
    </r>
    <r>
      <rPr>
        <b/>
        <u/>
        <sz val="10"/>
        <rFont val="Arial"/>
        <family val="2"/>
        <charset val="238"/>
      </rPr>
      <t>Z KODEM POCZTOWYM</t>
    </r>
  </si>
  <si>
    <t>FUNKCJA BUDYNKU</t>
  </si>
  <si>
    <t>LICZBA KONDYGNACJI</t>
  </si>
  <si>
    <t>OBWÓD BUDYNKU W METRACH</t>
  </si>
  <si>
    <t>TYP BUDYNKU</t>
  </si>
  <si>
    <t>Średnia wysokość kondygnacji ogrzewanych w [m]</t>
  </si>
  <si>
    <t>Średnia temperatura pomieszczeń ogrzewanych w stopniach Celsjusza</t>
  </si>
  <si>
    <t>Grubość ocieplenia ścian zewnętrznych</t>
  </si>
  <si>
    <t>Grubość ocieplenia dachu / stropodachu</t>
  </si>
  <si>
    <t>Stopień ocieplenia ścian zewnętrznych</t>
  </si>
  <si>
    <t>Grubość ocieplenia podłogi na gruncie lub stropu nad piwnicą/garażem</t>
  </si>
  <si>
    <t>Stan instalacji CG</t>
  </si>
  <si>
    <t>Okna (ile szyb)</t>
  </si>
  <si>
    <t>Wymieniono stolarkę okienną (jeśl tak to dopisz rok)</t>
  </si>
  <si>
    <t>Wymieniono drzwi zewnętrzne (jeśl tak to dopisz rok)</t>
  </si>
  <si>
    <t>Planowana termomodernizacja</t>
  </si>
  <si>
    <t>Źródło ciepła</t>
  </si>
  <si>
    <t>Drugie źródło ciepła jeśli dotyczy</t>
  </si>
  <si>
    <t>DŁUGOŚĆ PRZEWODÓW KOMINOWYCH [M]</t>
  </si>
  <si>
    <t>ILOŚĆ PODŁĄCZEŃ DO KOMINA [SZT.]</t>
  </si>
  <si>
    <t xml:space="preserve">Biblioteka UŁ ul.Matejki 32/38 </t>
  </si>
  <si>
    <t>część stara</t>
  </si>
  <si>
    <t>1000081</t>
  </si>
  <si>
    <r>
      <t xml:space="preserve">1955-1960
</t>
    </r>
    <r>
      <rPr>
        <sz val="8"/>
        <rFont val="Arial"/>
        <family val="2"/>
        <charset val="238"/>
      </rPr>
      <t>(po termomodernizacji w 2017)
(2020 - remont zach. elewacji, w 2022 planowany remont elewacji wsch.)</t>
    </r>
  </si>
  <si>
    <t xml:space="preserve">budynek główny
</t>
  </si>
  <si>
    <t>8 058,96</t>
  </si>
  <si>
    <t>8058,96</t>
  </si>
  <si>
    <t>TAK</t>
  </si>
  <si>
    <t>ul. Jana Matejki 32/38, 90-001 Łódź</t>
  </si>
  <si>
    <t xml:space="preserve">muzea lub biblioteki </t>
  </si>
  <si>
    <t>Szeregowy skrajny lub bliźniak</t>
  </si>
  <si>
    <t>do 10cm</t>
  </si>
  <si>
    <t>Ocieplenie całościowe (tj. więcej niż 2/3 powierzchni ścian zewn.)</t>
  </si>
  <si>
    <t>0cm</t>
  </si>
  <si>
    <t>Nie wymaga modernizacji</t>
  </si>
  <si>
    <t>NIE</t>
  </si>
  <si>
    <t>sieć ciepłownicza dla potrzeb c.o. i c.w.u.</t>
  </si>
  <si>
    <t>1000079</t>
  </si>
  <si>
    <r>
      <t xml:space="preserve">1955-1960
</t>
    </r>
    <r>
      <rPr>
        <sz val="8"/>
        <rFont val="Arial"/>
        <family val="2"/>
        <charset val="238"/>
      </rPr>
      <t>(po termomodernizacji w 2017)</t>
    </r>
  </si>
  <si>
    <t>magazyn książek</t>
  </si>
  <si>
    <t>6 535,82</t>
  </si>
  <si>
    <t>5836,1</t>
  </si>
  <si>
    <t>sieć ciepłownicza dla potrzeb c.o.</t>
  </si>
  <si>
    <t>1000080</t>
  </si>
  <si>
    <t>pawilon</t>
  </si>
  <si>
    <t>1 440,81</t>
  </si>
  <si>
    <t>1440,81</t>
  </si>
  <si>
    <t>Szeregowy segment środkowy</t>
  </si>
  <si>
    <t>do 5cm</t>
  </si>
  <si>
    <t>Ocieplenie częściowe (tj. od 1/3 do 2/3 powierzchni ścian zewn.)</t>
  </si>
  <si>
    <t>część nowa</t>
  </si>
  <si>
    <t>1000154</t>
  </si>
  <si>
    <t>2005</t>
  </si>
  <si>
    <t>wypożyczlnia, magazyny</t>
  </si>
  <si>
    <t>11 118,65</t>
  </si>
  <si>
    <t>10108,1</t>
  </si>
  <si>
    <t>do 15cm</t>
  </si>
  <si>
    <t>brak danych</t>
  </si>
  <si>
    <t xml:space="preserve">ul.Matejki 34a </t>
  </si>
  <si>
    <t>1000054</t>
  </si>
  <si>
    <t>1964</t>
  </si>
  <si>
    <t>dydaktyka
administracja</t>
  </si>
  <si>
    <t>1 103,65</t>
  </si>
  <si>
    <t>1 028,95 </t>
  </si>
  <si>
    <t>90-237 Łódź, ul. Matejki 34a</t>
  </si>
  <si>
    <t xml:space="preserve">budynki szkół i instytucji badawczych </t>
  </si>
  <si>
    <t>Wolnostojący</t>
  </si>
  <si>
    <t>ul.Narutowicza 79</t>
  </si>
  <si>
    <t>1000026</t>
  </si>
  <si>
    <t xml:space="preserve">budynek mieszkalny
2   lokale mieszkalne       </t>
  </si>
  <si>
    <t xml:space="preserve">81,68 </t>
  </si>
  <si>
    <t>ul.Narutowicza 108</t>
  </si>
  <si>
    <t>1955-1960</t>
  </si>
  <si>
    <t>budynek mieszkalny          1 lokal mieszkalny                  + 1 użytkowy</t>
  </si>
  <si>
    <t>74,19</t>
  </si>
  <si>
    <t>ul.Sarnia 2</t>
  </si>
  <si>
    <t>1000039</t>
  </si>
  <si>
    <t>1976</t>
  </si>
  <si>
    <t>budynek mieszkalny</t>
  </si>
  <si>
    <t>3 026,99</t>
  </si>
  <si>
    <t>92-327 Łódź, ul. Sarnia 2</t>
  </si>
  <si>
    <t xml:space="preserve">budynki o trzech i więcej mieszkaniach </t>
  </si>
  <si>
    <t>TAK - w roku: 2022</t>
  </si>
  <si>
    <t>Suszek</t>
  </si>
  <si>
    <t>1000078</t>
  </si>
  <si>
    <t>1965 
(modernizacja 2015)</t>
  </si>
  <si>
    <t>Budynek mieszkalno-hotelowy</t>
  </si>
  <si>
    <t>473,79</t>
  </si>
  <si>
    <t>Suszek, 89-642</t>
  </si>
  <si>
    <t xml:space="preserve">budynki hoteli </t>
  </si>
  <si>
    <t>pompa ciepła o mocy 30 kW
- dla potrzeb c.o. i c.w.u.                          - rodzaj (powietrze - woda)</t>
  </si>
  <si>
    <t>domek drewniany rekreacyjno-letniskowy</t>
  </si>
  <si>
    <t>1000174</t>
  </si>
  <si>
    <t>2018</t>
  </si>
  <si>
    <t>turystyczny</t>
  </si>
  <si>
    <t>49,13</t>
  </si>
  <si>
    <t>0</t>
  </si>
  <si>
    <t>Suszek, 89-645</t>
  </si>
  <si>
    <t>użytkowany w sezonie letnim</t>
  </si>
  <si>
    <t>ADMINISTRACJA</t>
  </si>
  <si>
    <t>ul.Narutowicza 68  - Rektorat I</t>
  </si>
  <si>
    <t>1000042</t>
  </si>
  <si>
    <t>1898                                       wyremontowany w 2015</t>
  </si>
  <si>
    <t>Budynek rektoratu, w cz. niższej znajduje się sala SENATU UŁ</t>
  </si>
  <si>
    <t>90-136 Łódź ul. Narutowicza 68</t>
  </si>
  <si>
    <t xml:space="preserve">budynki biurowe </t>
  </si>
  <si>
    <t xml:space="preserve">Brak ocieplenia (tj. nie więcej niż 1/3 powierzchni ścian zewn.) </t>
  </si>
  <si>
    <t xml:space="preserve">ul.Uniwersytecka 3 - Rektorat II </t>
  </si>
  <si>
    <t>1000043</t>
  </si>
  <si>
    <t>1915                        wyremontowany w 2017</t>
  </si>
  <si>
    <t>dydaktyka</t>
  </si>
  <si>
    <t>1851,43</t>
  </si>
  <si>
    <t>90-137 Łódź 
ul. Uniwersytecka 3</t>
  </si>
  <si>
    <t>Aula Szuberta Lindleya 5</t>
  </si>
  <si>
    <t>1000076</t>
  </si>
  <si>
    <t>1930
 przebudowa 1997
wyremontowany w 2022</t>
  </si>
  <si>
    <t>1467,70</t>
  </si>
  <si>
    <t>1467,7</t>
  </si>
  <si>
    <t>ul. Lindleya 5
90-131 Łódź</t>
  </si>
  <si>
    <t>TAK - w roku:1997</t>
  </si>
  <si>
    <t>TAK - w roku:2022</t>
  </si>
  <si>
    <t xml:space="preserve"> ul.Franciszkańska 1/5</t>
  </si>
  <si>
    <t xml:space="preserve">Pałac Biedermanna </t>
  </si>
  <si>
    <t>1000077</t>
  </si>
  <si>
    <t>1905                               remont 2004</t>
  </si>
  <si>
    <t>Administracyjno - dydaktyczna</t>
  </si>
  <si>
    <t>1656,70</t>
  </si>
  <si>
    <t>1656,7</t>
  </si>
  <si>
    <t>Franciszkańska 1/5, 91-431 Łódź</t>
  </si>
  <si>
    <t xml:space="preserve">budynek zabytkowy </t>
  </si>
  <si>
    <t xml:space="preserve">Budynek  (Dawna wozownia) </t>
  </si>
  <si>
    <t>1000126</t>
  </si>
  <si>
    <t>1905                               remont 2005</t>
  </si>
  <si>
    <t xml:space="preserve"> magazyn</t>
  </si>
  <si>
    <t>140,00</t>
  </si>
  <si>
    <t>140,0</t>
  </si>
  <si>
    <t>Franciszkańska 5, 91-431 Łódź</t>
  </si>
  <si>
    <t>kocioł gazowy o mocy: nieznana moc             - dla potrzeb c.o.
- planowana wymiana: nie 
- rodzaj paliwa: sieć
- roczne zużcie w m3: 2.174 m3</t>
  </si>
  <si>
    <t>Centrum Szkoleniowo - Konferencyjne</t>
  </si>
  <si>
    <t>ul. Rogowska 35 (dawniej ul.Piaskowa 2)</t>
  </si>
  <si>
    <t>1000031</t>
  </si>
  <si>
    <t>1914                              modernizacja 2018</t>
  </si>
  <si>
    <t>Szkoleniowo-Konferencyjna</t>
  </si>
  <si>
    <t>760,81</t>
  </si>
  <si>
    <t>Rogowska 35, 90-519 Łódź</t>
  </si>
  <si>
    <t>powyżej 15cm</t>
  </si>
  <si>
    <t>pompa ciepła o mocy 38 kW
- dla potrzeb c.o. i c.w.u.
- rodzaj (powietrzna, zasilana gazem)</t>
  </si>
  <si>
    <t>ul. Rogowska 35 (dawniej ul.Piaskowa 2) - garaż</t>
  </si>
  <si>
    <t>1000005</t>
  </si>
  <si>
    <t>1960   modernizacja 2018</t>
  </si>
  <si>
    <t>Garaż</t>
  </si>
  <si>
    <t>57,15</t>
  </si>
  <si>
    <t>Tak</t>
  </si>
  <si>
    <t xml:space="preserve">garaże </t>
  </si>
  <si>
    <t>niogrzewany</t>
  </si>
  <si>
    <t>ul. Rogowska 26</t>
  </si>
  <si>
    <t>1000024</t>
  </si>
  <si>
    <t>1970
modernizacja 2016</t>
  </si>
  <si>
    <t>943,27</t>
  </si>
  <si>
    <t>Rogowska 26, 91-529 Łódź</t>
  </si>
  <si>
    <t>ul. Rogowska 26 - domek grillowy</t>
  </si>
  <si>
    <t>2000116</t>
  </si>
  <si>
    <t>2003</t>
  </si>
  <si>
    <t>Domek grillowy</t>
  </si>
  <si>
    <t xml:space="preserve">pozostałe budynki niemieszkalne </t>
  </si>
  <si>
    <t>nieogrzewany</t>
  </si>
  <si>
    <t>ul. Kopcińskiego 16/18
kompleks:
bud. 1 - budynek wysoki i niski,
bud. 2 - kuchnia i stołówka,
bud. 3 - aula</t>
  </si>
  <si>
    <t>1000033</t>
  </si>
  <si>
    <t>1970
(bud. 1 - 2018 modernizacja windy, budynek modernizacja 2021)
bud. 2 - modernizacja 2021,
bud. 3 - modernizacja 2019</t>
  </si>
  <si>
    <t xml:space="preserve">
3434,35
663,61
623,10</t>
  </si>
  <si>
    <t>Dr Stefana Kopcińskiego 16/18, 90-232, Łódź</t>
  </si>
  <si>
    <t>2021, 2021, 2019</t>
  </si>
  <si>
    <t xml:space="preserve">36,             101,           0 </t>
  </si>
  <si>
    <t xml:space="preserve">5 ,         22,            0     </t>
  </si>
  <si>
    <t>ul. Kopcińskiego 16/18 (dawny budynek  Fil.-Hist. obecnie SJP dla cudzoziemców)</t>
  </si>
  <si>
    <t>1000165</t>
  </si>
  <si>
    <t>1970
(modernizacja 2019)</t>
  </si>
  <si>
    <t xml:space="preserve">Dydaktyka - SJPdC </t>
  </si>
  <si>
    <t>Dział Transportu</t>
  </si>
  <si>
    <t>garaże ul. Lindleya 5</t>
  </si>
  <si>
    <t>1930
termomodernizacja 2022</t>
  </si>
  <si>
    <t>garaże</t>
  </si>
  <si>
    <t>78,66</t>
  </si>
  <si>
    <t>90-131 Łódź, ul. Lindleya 5</t>
  </si>
  <si>
    <t>garaże ul.Lindleya 5</t>
  </si>
  <si>
    <t>77,28</t>
  </si>
  <si>
    <t>Warsztaty DIiR ul. Pomorska 165</t>
  </si>
  <si>
    <t>1000095</t>
  </si>
  <si>
    <t>1930</t>
  </si>
  <si>
    <t>warsztat</t>
  </si>
  <si>
    <t>643,36</t>
  </si>
  <si>
    <t>ul. Pomorska 165
90-236 Łódź</t>
  </si>
  <si>
    <t>Wymaga modernizacji</t>
  </si>
  <si>
    <t xml:space="preserve">Liceum ul. Pomorska 163/165 </t>
  </si>
  <si>
    <t>1000083</t>
  </si>
  <si>
    <t>1911                            przebudowa 2010</t>
  </si>
  <si>
    <t>2468,81</t>
  </si>
  <si>
    <t>ul. Pomorska 161
90-236 Łódź</t>
  </si>
  <si>
    <t>TAK - w roku: 2010</t>
  </si>
  <si>
    <t>ul.Skłodowskiej-Curie 11</t>
  </si>
  <si>
    <t xml:space="preserve">CKN Stróżowka, ul.Skłodowskiej-Curie 11                          </t>
  </si>
  <si>
    <t>1000176</t>
  </si>
  <si>
    <t>1910
remont dachu 2016
(modernizacja 2019)</t>
  </si>
  <si>
    <t>portiernia - CKN</t>
  </si>
  <si>
    <t>31,62</t>
  </si>
  <si>
    <t>90-505 Łódź ul. Skłodowskiej-Curie 11</t>
  </si>
  <si>
    <t>CKN, Pałac,  ul.Skłodowskiej-Curie 11</t>
  </si>
  <si>
    <t>1000045</t>
  </si>
  <si>
    <t>1910
(remont elewacji 2020)</t>
  </si>
  <si>
    <t>CKN</t>
  </si>
  <si>
    <t>466,00</t>
  </si>
  <si>
    <t>CKN Wozownia, ul.Skłodowska-Curie 11</t>
  </si>
  <si>
    <t>1000008</t>
  </si>
  <si>
    <t>1910
(modernizacja 2019)</t>
  </si>
  <si>
    <t>Pomieszczenia biurowo-konferencyjno-wystawiennicze -  CKN</t>
  </si>
  <si>
    <t xml:space="preserve">ul.Wólczańska 90  (do sprzedaży) </t>
  </si>
  <si>
    <t>1000059</t>
  </si>
  <si>
    <t>1900</t>
  </si>
  <si>
    <t>nie wykorzystywany</t>
  </si>
  <si>
    <t>1 588,26</t>
  </si>
  <si>
    <t>1588,26</t>
  </si>
  <si>
    <t>90-522 Łódź, ul. Wólczańska 90</t>
  </si>
  <si>
    <t xml:space="preserve">ul.Sienkiewicza 21 </t>
  </si>
  <si>
    <t>1000069</t>
  </si>
  <si>
    <t>przed 1900
(1990 remont)</t>
  </si>
  <si>
    <t>3 886,18</t>
  </si>
  <si>
    <t>3108</t>
  </si>
  <si>
    <t>90-114 Łódź, Sienkiewicza 21</t>
  </si>
  <si>
    <t xml:space="preserve">ul.Rewolucji 1905 nr 66
A - bud. parterowy - przebudowa i dobudowa
</t>
  </si>
  <si>
    <t xml:space="preserve">1000062
</t>
  </si>
  <si>
    <t xml:space="preserve">1946 - przebudowa 2022
</t>
  </si>
  <si>
    <t>Dom Seniora</t>
  </si>
  <si>
    <t xml:space="preserve">806,30 
</t>
  </si>
  <si>
    <t xml:space="preserve">NIE
</t>
  </si>
  <si>
    <t>90-222 Łódź, ul. Rewolucji 1905r. nr 66</t>
  </si>
  <si>
    <t xml:space="preserve">budynki zbiorowego zamieszkania </t>
  </si>
  <si>
    <t xml:space="preserve">ul.Rewolucji 1905 nr 66
B - bud. Główny - przebudowa
</t>
  </si>
  <si>
    <t xml:space="preserve">1000046
</t>
  </si>
  <si>
    <t xml:space="preserve">
1910 - przebudowa 2022
</t>
  </si>
  <si>
    <t xml:space="preserve">738,25 
 </t>
  </si>
  <si>
    <t xml:space="preserve">738,25 
</t>
  </si>
  <si>
    <t xml:space="preserve">TAK
</t>
  </si>
  <si>
    <t>ul.Rewolucji 1905 nr 66
C - stróżówka</t>
  </si>
  <si>
    <t>1000172</t>
  </si>
  <si>
    <t>1910 - przebudowa 2022</t>
  </si>
  <si>
    <t>Budynek - ul. Lumumby 14</t>
  </si>
  <si>
    <t xml:space="preserve">     -  " -        - kuchnia, stołówka</t>
  </si>
  <si>
    <t>1000013</t>
  </si>
  <si>
    <t>1967</t>
  </si>
  <si>
    <t>stołówka</t>
  </si>
  <si>
    <t>1100,38</t>
  </si>
  <si>
    <t>ul. Lumumby 14
91-404 Łódź</t>
  </si>
  <si>
    <t>TAK - w roku:</t>
  </si>
  <si>
    <t xml:space="preserve">     -  " -        - cz. biurowa</t>
  </si>
  <si>
    <t>Centrum Współpracy z Otoczeniem</t>
  </si>
  <si>
    <t>348,68</t>
  </si>
  <si>
    <t xml:space="preserve">      -  " -        - ZOZ</t>
  </si>
  <si>
    <t>Lokal na wynajem -obecnie zakład opieki zdrowotnej</t>
  </si>
  <si>
    <t>1215,00</t>
  </si>
  <si>
    <t>sieć ciepłownicza dla potrzeb (c.o. i c.w.u.</t>
  </si>
  <si>
    <t>1000102</t>
  </si>
  <si>
    <t>1986-1999</t>
  </si>
  <si>
    <t>6684,36</t>
  </si>
  <si>
    <t>ul. Styrska 20/24
91-404 Łódź</t>
  </si>
  <si>
    <t xml:space="preserve">budynki kultury fizycznej </t>
  </si>
  <si>
    <t>1000109</t>
  </si>
  <si>
    <t>1999</t>
  </si>
  <si>
    <t>249,15</t>
  </si>
  <si>
    <t>ul. Styrska 5
91-404 Łódź</t>
  </si>
  <si>
    <r>
      <t xml:space="preserve">OBIEKTY STUDENCKIE                               </t>
    </r>
    <r>
      <rPr>
        <b/>
        <sz val="11"/>
        <rFont val="Arial"/>
        <family val="2"/>
        <charset val="238"/>
      </rPr>
      <t xml:space="preserve">                             </t>
    </r>
  </si>
  <si>
    <t>II DS. ul. Lumumby 16/18</t>
  </si>
  <si>
    <t>1000030</t>
  </si>
  <si>
    <t>1954                    modernizacja  2004</t>
  </si>
  <si>
    <t>Akademik</t>
  </si>
  <si>
    <t>6677,88</t>
  </si>
  <si>
    <t>ul. Lumumby 16/18
91-404 Łódź</t>
  </si>
  <si>
    <t>TAK - w roku: 2004</t>
  </si>
  <si>
    <t>III DS. ul. Strajku Łódzkich Studentów w
1981 r. 1 (dawniej ul.Rodz.Fibaków)</t>
  </si>
  <si>
    <t>1000032</t>
  </si>
  <si>
    <t>1960                                           modernizacja 1998</t>
  </si>
  <si>
    <t>6692,15</t>
  </si>
  <si>
    <t>ul. Strajku Łódzkich Studentów w 1981r 1
91-404 Łódź</t>
  </si>
  <si>
    <t>TAK - w roku: 1998</t>
  </si>
  <si>
    <t>V DS. ul. Strajku Łódzkich Studentów w
1981 r. 5 (dawniej ul.Rodz.Fibaków)</t>
  </si>
  <si>
    <t>1000035</t>
  </si>
  <si>
    <t>1968
modernizacja 2018</t>
  </si>
  <si>
    <t>ul.  Łódzkich Studentów 1981 r. 5
91-404 Łódź</t>
  </si>
  <si>
    <t>TAK - w roku: 2018</t>
  </si>
  <si>
    <t>VII DS. ul. Strajku Łódzkich Studentów w
1981 r. 3 (dawniej ul.Rodz.Fibaków)</t>
  </si>
  <si>
    <t>1000034</t>
  </si>
  <si>
    <t>1966                                                                                                                       
modernizacja  2015</t>
  </si>
  <si>
    <t>ul. Strajku Łódzkich Studentów 1981 r. 3
91-404 Łódź</t>
  </si>
  <si>
    <t>TAK - w roku: 2015</t>
  </si>
  <si>
    <t>VIII DS. ul. Strajku Łódzkich Studentów w
1981 r. 6 (dawniej ul.Rodz.Fibaków)</t>
  </si>
  <si>
    <t>1000158</t>
  </si>
  <si>
    <t>1966                               modernizacja 2003</t>
  </si>
  <si>
    <t>3171,82</t>
  </si>
  <si>
    <t>ul Strajku Łódzkich Studentów 1981 r. 6
91-404 Łódź</t>
  </si>
  <si>
    <t>TAK - w roku: 2003</t>
  </si>
  <si>
    <t>IX DS. ul. Strajku Łódzkich Studentów w
1981 r. 7 (dawniej ul.Rodz.Fibaków)</t>
  </si>
  <si>
    <t>1000036</t>
  </si>
  <si>
    <t>1969-1970                             
modernizacja 2021</t>
  </si>
  <si>
    <t>3439,93</t>
  </si>
  <si>
    <t>ul. Strajku Łódzkich Studentów 1981 r. 7
91-404 Łódź</t>
  </si>
  <si>
    <t>TAK - w roku: 2021</t>
  </si>
  <si>
    <t>X DS.ul.Lumumby 12</t>
  </si>
  <si>
    <t>1000040</t>
  </si>
  <si>
    <r>
      <t xml:space="preserve">1974
</t>
    </r>
    <r>
      <rPr>
        <sz val="10"/>
        <color rgb="FFFF0000"/>
        <rFont val="Arial"/>
        <family val="2"/>
        <charset val="238"/>
      </rPr>
      <t>modernizacja 2006</t>
    </r>
  </si>
  <si>
    <t>10886,22</t>
  </si>
  <si>
    <t>ul. Lumumby 12
91-404 Łódź</t>
  </si>
  <si>
    <t>TAK - w roku: 2006</t>
  </si>
  <si>
    <t>XI DS. ul. Strajku Łódzkich Studentów w
1981 r. 11 (dawniej ul.Rodz.Fibaków)</t>
  </si>
  <si>
    <t>1000037</t>
  </si>
  <si>
    <t>1980                     modernizacja 2004</t>
  </si>
  <si>
    <t>4266,16</t>
  </si>
  <si>
    <t>ul Strajku Łódzkich Studentów 1981 r. 11
91-404 Łódź</t>
  </si>
  <si>
    <t>XIII DS. ul. Strajku Łódzkich Studentów w
1981 r. 13 (dawniej ul.Rodz.Fibaków)</t>
  </si>
  <si>
    <t>1000038</t>
  </si>
  <si>
    <t>1984</t>
  </si>
  <si>
    <t>4405,90</t>
  </si>
  <si>
    <t>ul. Strajku Łódzkich Studentów 1981 r. 13
91-001 Łódź</t>
  </si>
  <si>
    <t>sieć ciepłownicza dla potrzeb (c.o.? cwu?): ….</t>
  </si>
  <si>
    <t>XIV DS. ul.Matejki 21</t>
  </si>
  <si>
    <t>1000041</t>
  </si>
  <si>
    <t>1984                                         modernizacja 2012-2013</t>
  </si>
  <si>
    <t>10530,34</t>
  </si>
  <si>
    <t>ul. Matejki 21/23
90-237 Łódź</t>
  </si>
  <si>
    <t>TAK - w roku: 2013</t>
  </si>
  <si>
    <t>Pawilon 1</t>
  </si>
  <si>
    <t>1000012</t>
  </si>
  <si>
    <t>1967                                             modernizacja 1999</t>
  </si>
  <si>
    <t>COS UŁ,</t>
  </si>
  <si>
    <t>352,47</t>
  </si>
  <si>
    <t>ul. Lumumby 1
91-404 Łódź</t>
  </si>
  <si>
    <t>TAK - w roku: 1999</t>
  </si>
  <si>
    <t>Pawilon 2</t>
  </si>
  <si>
    <t>1000012
 od 2019r 1000177</t>
  </si>
  <si>
    <t>1967
(modernizacja 2019)</t>
  </si>
  <si>
    <t>Akademickie Centrum Wsparcia UŁ, węzeł c.o.</t>
  </si>
  <si>
    <t>ul. Pomorska 152
91-404 Łódź</t>
  </si>
  <si>
    <t>TAK - w roku: 2019</t>
  </si>
  <si>
    <t xml:space="preserve">OBIEKTY WYDZIAŁOWE                                                        </t>
  </si>
  <si>
    <t>Wydz. Studiów Miedzynarodowych i Politologicznych</t>
  </si>
  <si>
    <t>Wydz.SM i P ul.Narutowicza 59a</t>
  </si>
  <si>
    <t>1000072</t>
  </si>
  <si>
    <t>1915
(w 2021 wybudowana winda)</t>
  </si>
  <si>
    <t>Dydaktyka</t>
  </si>
  <si>
    <t>2983,72</t>
  </si>
  <si>
    <t>ul. Narutowicza 59a
90-105 Łódź</t>
  </si>
  <si>
    <t>Wydz.SM i P Dziekanat</t>
  </si>
  <si>
    <t>1000117</t>
  </si>
  <si>
    <t>2001</t>
  </si>
  <si>
    <t xml:space="preserve">dziekanat </t>
  </si>
  <si>
    <t>614,35</t>
  </si>
  <si>
    <t>ul. Składowa 41/43
90-127 Łódź</t>
  </si>
  <si>
    <t>ul. Lindleya 5a Biblioteka, ELC, pom. adm. centralnej</t>
  </si>
  <si>
    <t>1000084</t>
  </si>
  <si>
    <t>biblioteka/administracja/sale dydaktyczne</t>
  </si>
  <si>
    <t>1586,16</t>
  </si>
  <si>
    <t>ul. Lindleya 5a
90-131 Łódź</t>
  </si>
  <si>
    <t>Wydz. Prawa i Administracji</t>
  </si>
  <si>
    <t>Wydz.P i A ul.Kopcińskiego 8/12  A</t>
  </si>
  <si>
    <t>1000157</t>
  </si>
  <si>
    <t>2008</t>
  </si>
  <si>
    <t>nie dotyczy - kondygndygnacja -1 otwarta</t>
  </si>
  <si>
    <t>90-232 Łódź ul. Kopcińskiego 8/12</t>
  </si>
  <si>
    <t>Wydz.P i A ul.Kopcińskiego 8/12  B</t>
  </si>
  <si>
    <t>Wydz P i A ul.Kopcińskiego 8/12 C</t>
  </si>
  <si>
    <t>Wydz. Filozoficzno-Historyczny</t>
  </si>
  <si>
    <t>Wydz.F-H ul.Kamińskiego 27a</t>
  </si>
  <si>
    <t>1000044</t>
  </si>
  <si>
    <t>1915</t>
  </si>
  <si>
    <t>4282,36</t>
  </si>
  <si>
    <t>ul. Kamińskiego 27a
90-219 Łódź</t>
  </si>
  <si>
    <t>Wydz.F-H ul.Kamińskiego 27</t>
  </si>
  <si>
    <t>1000130</t>
  </si>
  <si>
    <t>2004</t>
  </si>
  <si>
    <t>ul. Kamińskiego 27
90-219 Łódź</t>
  </si>
  <si>
    <t>ul. Narutowicza 65  BUDYNEK WYDZIAŁU Fil-Hist</t>
  </si>
  <si>
    <t>1000018</t>
  </si>
  <si>
    <t>1930                           modernizacja 2016</t>
  </si>
  <si>
    <t>budynek dydaktyczny</t>
  </si>
  <si>
    <t>1995,01</t>
  </si>
  <si>
    <t>ul. Narutowicza 65
90-131 Łódź</t>
  </si>
  <si>
    <t>TAK - w roku: 2002</t>
  </si>
  <si>
    <t>ul. Lindleya 3 - Budynek Wydziału Fil-hist i WSMIP</t>
  </si>
  <si>
    <t>1000020</t>
  </si>
  <si>
    <t>3954,93</t>
  </si>
  <si>
    <t>ul. Lindleya 3
90-131 Łódź</t>
  </si>
  <si>
    <t xml:space="preserve">ul. Lindleya 5 - Budynek bibloteki Wydziału Fil-Hist </t>
  </si>
  <si>
    <t>1000173</t>
  </si>
  <si>
    <t>2017</t>
  </si>
  <si>
    <t>1234,80</t>
  </si>
  <si>
    <t>1234,8</t>
  </si>
  <si>
    <t>ul. Lindleya 5
90-001 Łódź</t>
  </si>
  <si>
    <t>brak</t>
  </si>
  <si>
    <t>Białe Błota - stacja terenowa</t>
  </si>
  <si>
    <t>początek XXw</t>
  </si>
  <si>
    <t xml:space="preserve">  - " -</t>
  </si>
  <si>
    <t>1000014</t>
  </si>
  <si>
    <t>143,28</t>
  </si>
  <si>
    <t>143,28  ogrzewany okresowo</t>
  </si>
  <si>
    <t>Białe Błoto 1, 89-620</t>
  </si>
  <si>
    <t xml:space="preserve">budynki mieszkalne jednorodzinne </t>
  </si>
  <si>
    <t>20 ogrzewany okresowo</t>
  </si>
  <si>
    <t>1000029</t>
  </si>
  <si>
    <t>budynek warsztatu</t>
  </si>
  <si>
    <t>273,80</t>
  </si>
  <si>
    <t>jadalnia</t>
  </si>
  <si>
    <t>1000007</t>
  </si>
  <si>
    <t>80,00</t>
  </si>
  <si>
    <t xml:space="preserve">pozostałe budynki zakwaterowania turystycznego </t>
  </si>
  <si>
    <t>nieogrzewana</t>
  </si>
  <si>
    <t>garaż</t>
  </si>
  <si>
    <t>1000103</t>
  </si>
  <si>
    <t>52,00</t>
  </si>
  <si>
    <t xml:space="preserve">Wydział Ekonomiczno-Socjologiczny </t>
  </si>
  <si>
    <t>ul. POW 3/5</t>
  </si>
  <si>
    <t>1000047</t>
  </si>
  <si>
    <t>1970 remont 2003r</t>
  </si>
  <si>
    <t>Bud.D dydaktyka</t>
  </si>
  <si>
    <t>4 725,29</t>
  </si>
  <si>
    <t> Ul. POW 3/5 90-255 Łódź</t>
  </si>
  <si>
    <t> 5</t>
  </si>
  <si>
    <t>sieć ciepłownicza dla potrzeb c.o i c.w.u.</t>
  </si>
  <si>
    <t>Bud.B dydaktyka</t>
  </si>
  <si>
    <t>722,70</t>
  </si>
  <si>
    <t> 4</t>
  </si>
  <si>
    <t>Wydz.E-S ul.Rewolucji 1905r. 41/43</t>
  </si>
  <si>
    <t>1000048</t>
  </si>
  <si>
    <t>1974  remont 2003</t>
  </si>
  <si>
    <t>Bud.A dydaktyka</t>
  </si>
  <si>
    <t>3 585,07</t>
  </si>
  <si>
    <t>ul.Rewolucji 1905r. 41/43, 90-214 Łódź</t>
  </si>
  <si>
    <t> 6</t>
  </si>
  <si>
    <t>1970  remont 2003</t>
  </si>
  <si>
    <t>Bud.C dydaktyka</t>
  </si>
  <si>
    <t>2714,94</t>
  </si>
  <si>
    <r>
      <t> </t>
    </r>
    <r>
      <rPr>
        <sz val="10"/>
        <color theme="1"/>
        <rFont val="Arial"/>
        <family val="2"/>
        <charset val="238"/>
      </rPr>
      <t>ul.Rewolucji 1905r. 41/43, 90-214 Łódź</t>
    </r>
  </si>
  <si>
    <t>Wydz.E-S ul.Rewolucji 1905r. 37</t>
  </si>
  <si>
    <t>1000023</t>
  </si>
  <si>
    <t>1970</t>
  </si>
  <si>
    <t>Bud.E dydaktyka</t>
  </si>
  <si>
    <t>6 331,80</t>
  </si>
  <si>
    <r>
      <t> </t>
    </r>
    <r>
      <rPr>
        <sz val="10"/>
        <color theme="1"/>
        <rFont val="Arial"/>
        <family val="2"/>
        <charset val="238"/>
      </rPr>
      <t>ul.Rewolucji 1905r. 47, 90-214 Łódź</t>
    </r>
  </si>
  <si>
    <t>2011</t>
  </si>
  <si>
    <t>Bud.F dydaktyka</t>
  </si>
  <si>
    <t>2 967,50</t>
  </si>
  <si>
    <r>
      <t> </t>
    </r>
    <r>
      <rPr>
        <sz val="10"/>
        <color theme="1"/>
        <rFont val="Arial"/>
        <family val="2"/>
        <charset val="238"/>
      </rPr>
      <t>ul.Rewolucji 1905r. 37, 90-214 Łódź</t>
    </r>
  </si>
  <si>
    <t xml:space="preserve"> 5  </t>
  </si>
  <si>
    <t>Wydz.E-S ul.Rewolucji 1905r. 39</t>
  </si>
  <si>
    <t>1000119</t>
  </si>
  <si>
    <t xml:space="preserve">Aula
</t>
  </si>
  <si>
    <t>1 764,50</t>
  </si>
  <si>
    <r>
      <t> </t>
    </r>
    <r>
      <rPr>
        <sz val="10"/>
        <color theme="1"/>
        <rFont val="Arial"/>
        <family val="2"/>
        <charset val="238"/>
      </rPr>
      <t>ul.Rewolucji 1905r. 39, 90-214 Łódź</t>
    </r>
  </si>
  <si>
    <t> 3</t>
  </si>
  <si>
    <t>1000052</t>
  </si>
  <si>
    <t>Bud.T+łącznik dydaktyka</t>
  </si>
  <si>
    <t>3 020,80</t>
  </si>
  <si>
    <t>Wydział Zarządzania</t>
  </si>
  <si>
    <t>Wydział Zarządzania ul.Matejki 22/26</t>
  </si>
  <si>
    <t>1999-2002</t>
  </si>
  <si>
    <t>16 050,10</t>
  </si>
  <si>
    <t xml:space="preserve">90-237 Łódź
ul. Matejki 22/26 </t>
  </si>
  <si>
    <t>Wydz. Nauk o Wychowaniu</t>
  </si>
  <si>
    <t>Wydz.Nauk o Wych.ul.Pomorska 46/48</t>
  </si>
  <si>
    <t>1000128</t>
  </si>
  <si>
    <t>1910 przeb. 1999-2004</t>
  </si>
  <si>
    <t>3 668,10</t>
  </si>
  <si>
    <t> 3360</t>
  </si>
  <si>
    <t>91-408 Łódź, ul. Pomorska 46/48</t>
  </si>
  <si>
    <t>1000129</t>
  </si>
  <si>
    <t>2 319,03</t>
  </si>
  <si>
    <t>2264 </t>
  </si>
  <si>
    <t>Wydz.Nauk o Wych.   Al. Rodziny Scheilberów 2</t>
  </si>
  <si>
    <t>1000178</t>
  </si>
  <si>
    <t xml:space="preserve"> 2022</t>
  </si>
  <si>
    <t>6 134,81</t>
  </si>
  <si>
    <t>6134,81</t>
  </si>
  <si>
    <t>al. Rodziny Scheiblerów 2
90-001 Łódź</t>
  </si>
  <si>
    <t>Brak</t>
  </si>
  <si>
    <t>Wydział Filologiczny</t>
  </si>
  <si>
    <t>Wydz. Filologiczny nowy budynek                                                ul. Pomorska 171/173</t>
  </si>
  <si>
    <t>1000170</t>
  </si>
  <si>
    <t>2014</t>
  </si>
  <si>
    <t>20 500,00</t>
  </si>
  <si>
    <t>90-236 Łódź ul. Pomorska 171/173</t>
  </si>
  <si>
    <t>WYDZIAŁ MATEMATYKI i INFORMATYKI                   
 ul. Banacha 22</t>
  </si>
  <si>
    <t>1000051</t>
  </si>
  <si>
    <t>1976
(w 2023 docieplenie dachu)</t>
  </si>
  <si>
    <t xml:space="preserve">dydaktyka
</t>
  </si>
  <si>
    <t>7220,00</t>
  </si>
  <si>
    <t>7220</t>
  </si>
  <si>
    <t>90-238 Łódź, ul. Banacha 22</t>
  </si>
  <si>
    <t>WYDZIAŁ FIZYKI i INFORMATYKI STOSOWANEJ ul.Pomorska 149/153</t>
  </si>
  <si>
    <t>Budynek A</t>
  </si>
  <si>
    <t>1000067</t>
  </si>
  <si>
    <t>1984 remont 2011</t>
  </si>
  <si>
    <t>9761,00</t>
  </si>
  <si>
    <t>Pomorska 149/153, 90-236 Łódź</t>
  </si>
  <si>
    <t>budynek B</t>
  </si>
  <si>
    <t>1000058</t>
  </si>
  <si>
    <t>8718,10</t>
  </si>
  <si>
    <t>WYDZIAŁ CHEMII</t>
  </si>
  <si>
    <t>ul. Pomorska 163 budynek A</t>
  </si>
  <si>
    <t>1000073</t>
  </si>
  <si>
    <t>1926                                                      przebudowa 1995</t>
  </si>
  <si>
    <t>966,29</t>
  </si>
  <si>
    <t>90-236 Łódź ul. Pomorska 163</t>
  </si>
  <si>
    <t>ul. Pomorska 165 budynek B</t>
  </si>
  <si>
    <t>1000100
i 1000101</t>
  </si>
  <si>
    <t>1926                                                 przebudowa 1998</t>
  </si>
  <si>
    <t>860,55</t>
  </si>
  <si>
    <t>90-236 Łódź ul. Pomorska 165</t>
  </si>
  <si>
    <t>ul.Pomorska 165 budynek C łącznik</t>
  </si>
  <si>
    <t>1000161</t>
  </si>
  <si>
    <t>2010</t>
  </si>
  <si>
    <t>1197,30</t>
  </si>
  <si>
    <t>ul. Pomorska 165 budynek D</t>
  </si>
  <si>
    <t>1000099</t>
  </si>
  <si>
    <t>2002</t>
  </si>
  <si>
    <t>293,50</t>
  </si>
  <si>
    <t>ul. Tamka 12 bud 1</t>
  </si>
  <si>
    <t>1000153</t>
  </si>
  <si>
    <t>1965                                                      przebudowa 2009-2010</t>
  </si>
  <si>
    <t>2731,75</t>
  </si>
  <si>
    <t>91-403 Łódź, ul. Tamka 12</t>
  </si>
  <si>
    <t>ul. Tamka 12 bud 2</t>
  </si>
  <si>
    <t>344,09</t>
  </si>
  <si>
    <t>ul. Tamka 12 bud 3</t>
  </si>
  <si>
    <t>289,49</t>
  </si>
  <si>
    <t>ul. Tamka 12 bud 4</t>
  </si>
  <si>
    <t>2912,26</t>
  </si>
  <si>
    <t>ul. Tamka 12 bud 5 sportowy</t>
  </si>
  <si>
    <t>1000155</t>
  </si>
  <si>
    <t>712,15</t>
  </si>
  <si>
    <t>ul. Tamka 12 bud 6</t>
  </si>
  <si>
    <t>magazyn chem.</t>
  </si>
  <si>
    <t>43,71</t>
  </si>
  <si>
    <t>wentylacja mechaniczna\</t>
  </si>
  <si>
    <t>ul. Tamka 12 bud 7</t>
  </si>
  <si>
    <t>92,97</t>
  </si>
  <si>
    <t>FILIA TOMASZÓW MAZ.                                                 
ul. Konstytucji 3 Maja 65/67</t>
  </si>
  <si>
    <t>szkoła</t>
  </si>
  <si>
    <t>5000001</t>
  </si>
  <si>
    <t>1443,2</t>
  </si>
  <si>
    <t>część dobudowana</t>
  </si>
  <si>
    <t>1029,80</t>
  </si>
  <si>
    <t>Wydział Biologii i Ochrony Środowiska</t>
  </si>
  <si>
    <t>Pawilon Biologia Molekularna, ul.Pomorska 141/143</t>
  </si>
  <si>
    <t>1000160</t>
  </si>
  <si>
    <t>2008-2009</t>
  </si>
  <si>
    <t>Dydaktyczna</t>
  </si>
  <si>
    <t>5082,40</t>
  </si>
  <si>
    <t>Pomorska 141/143,90-236, Łódź</t>
  </si>
  <si>
    <t>Muzeum Przyrodnicze Budynek A, ul.Kilińskiego 101</t>
  </si>
  <si>
    <t>1000082</t>
  </si>
  <si>
    <t>1900
(zakończenie przebudowy 10.05.2018)</t>
  </si>
  <si>
    <t>Muzeum</t>
  </si>
  <si>
    <t>90-011 Łódź, ul. Kilińskiego 101</t>
  </si>
  <si>
    <t>Muzeum Przyrodnicze Budynek B, ul.Kilińskiego 101</t>
  </si>
  <si>
    <t>Muzeum Przyrodnicze Budynek C, ul.Kilińskiego 101</t>
  </si>
  <si>
    <t>(zakończenie budowy 10.05.2018)</t>
  </si>
  <si>
    <t>Wentylacja mechaniczna</t>
  </si>
  <si>
    <t>Wydział Biologii i Ochrony Środowiska UŁ - Budynek A ul. Banacha 12/16</t>
  </si>
  <si>
    <t>1000049</t>
  </si>
  <si>
    <t>1970                                               modernizacja 2004</t>
  </si>
  <si>
    <t>11177,56</t>
  </si>
  <si>
    <t>Banacha 12/16. 90-237, Łódź</t>
  </si>
  <si>
    <t>Wydział Biologii i Ochrony Środowiska UŁ - Budynek B ul. Banacha 1/3</t>
  </si>
  <si>
    <t>1000075</t>
  </si>
  <si>
    <t>1970-1997</t>
  </si>
  <si>
    <t>2614,17</t>
  </si>
  <si>
    <t>Stefana Banacha 1/3, 90-237, Łódź</t>
  </si>
  <si>
    <t>Wydział Biologii i Ochrony Środowiska UŁ - Dziekanat, ul.Pilarskiego 14</t>
  </si>
  <si>
    <t>1000019</t>
  </si>
  <si>
    <t>1970                                                       rozbudowa 2002
(remont części parteru i piwnicy w maju 2021)</t>
  </si>
  <si>
    <t>618,62</t>
  </si>
  <si>
    <t>Józefa Pilarskiego 14/16, 90- 231</t>
  </si>
  <si>
    <t xml:space="preserve">Wydział Biologii i Ochrony Środowiska UŁ - ZWIERZĘTARNIA, ul.Banacha 12/16, BUDYNEK C </t>
  </si>
  <si>
    <t>1000050</t>
  </si>
  <si>
    <t>rozbudowa 2000</t>
  </si>
  <si>
    <t>1129,25</t>
  </si>
  <si>
    <t>Stefana Banacha 12/16, 90-237, Łódź</t>
  </si>
  <si>
    <t>TAK - w roku:2003</t>
  </si>
  <si>
    <t>Wydz.B i OŚ Tresta -bud.Namysłów</t>
  </si>
  <si>
    <t>1000148</t>
  </si>
  <si>
    <t>213,71</t>
  </si>
  <si>
    <t>Wydz.B i OŚ Tresta-bud.mieszkalny A</t>
  </si>
  <si>
    <t>1000147</t>
  </si>
  <si>
    <t>1973</t>
  </si>
  <si>
    <t>Mieszkalny</t>
  </si>
  <si>
    <t>67,12</t>
  </si>
  <si>
    <t>97-213 Tresta, ul. Rybna 28</t>
  </si>
  <si>
    <t xml:space="preserve">budynki o dwóch mieszkaniach </t>
  </si>
  <si>
    <t>kocioł olejowy o mocy: moc nieznana
- planowana wymiana: tak</t>
  </si>
  <si>
    <t>Wydz.B i OŚ Tresta-bud.mieszkalny B</t>
  </si>
  <si>
    <t>65,98</t>
  </si>
  <si>
    <t>Wydz.B i OŚ Tresta-laboratorium</t>
  </si>
  <si>
    <t>1000152</t>
  </si>
  <si>
    <t>1973-1985</t>
  </si>
  <si>
    <t>Dydaktyczny</t>
  </si>
  <si>
    <t>167,55</t>
  </si>
  <si>
    <t>Wydz.B i OŚ Tresta-bud.magaz. gosp.</t>
  </si>
  <si>
    <t>1000150</t>
  </si>
  <si>
    <t>Gospodarczy</t>
  </si>
  <si>
    <t>63,68</t>
  </si>
  <si>
    <t>Wydz.B i OŚ Tresta-bud.gosp.-garaż.</t>
  </si>
  <si>
    <t>1000151</t>
  </si>
  <si>
    <t>63,01</t>
  </si>
  <si>
    <t>Wydz.B i OŚ Tresta-wylęgarnia</t>
  </si>
  <si>
    <t>1000149</t>
  </si>
  <si>
    <t>183,00</t>
  </si>
  <si>
    <t>Wydz.B i OŚ Tresta-teren</t>
  </si>
  <si>
    <t xml:space="preserve">00000063 </t>
  </si>
  <si>
    <t>Stacja Terenowa</t>
  </si>
  <si>
    <t>24900,00</t>
  </si>
  <si>
    <t>nie dotyczy</t>
  </si>
  <si>
    <t>WBiOŚ Spała ul.Wojciechowskiego 14</t>
  </si>
  <si>
    <t>1000127</t>
  </si>
  <si>
    <t>1930                                              przebudowa 2010</t>
  </si>
  <si>
    <t>stacja terenowa</t>
  </si>
  <si>
    <t>1 588,50</t>
  </si>
  <si>
    <t>1588,5</t>
  </si>
  <si>
    <t>ul. Prezydenta Stanisława Wojciechowskiego 14, 97-215 Spała</t>
  </si>
  <si>
    <t>pompy ciepła</t>
  </si>
  <si>
    <t>Budynek magazynu chemicznego wydziału BIOŚ, ul.Banacha 12/16</t>
  </si>
  <si>
    <t xml:space="preserve">1000088 </t>
  </si>
  <si>
    <t>Magazyn</t>
  </si>
  <si>
    <t>201</t>
  </si>
  <si>
    <t>Peczniew ul. Wspólna 3/14</t>
  </si>
  <si>
    <t>1985</t>
  </si>
  <si>
    <t>Mieszkanie</t>
  </si>
  <si>
    <t>80,80</t>
  </si>
  <si>
    <t xml:space="preserve">Łódź, ul. Pomorska 137
</t>
  </si>
  <si>
    <t>brak d. około 1950</t>
  </si>
  <si>
    <t>Budynek mieszkalny</t>
  </si>
  <si>
    <t>147,00</t>
  </si>
  <si>
    <t>147</t>
  </si>
  <si>
    <t>Pomorska 137, 90-235 Łódź</t>
  </si>
  <si>
    <t>nioogrzewany</t>
  </si>
  <si>
    <t>Łódź, ul. Pomorska 139
I etap
II etap
III etap (zakończenie budowy czerwiec 2022)</t>
  </si>
  <si>
    <t>I etap - budowa nowego obiektu, maj 2020
II etap - 1922 (przebudowa sierpnień 2020)
III etap - (zakończenie budowy czerwiec 2022)</t>
  </si>
  <si>
    <t>naukowo-badawcza</t>
  </si>
  <si>
    <t>614,20</t>
  </si>
  <si>
    <t>614,2</t>
  </si>
  <si>
    <t>Pomorska 139, 90-235 Łódź</t>
  </si>
  <si>
    <t>kocioł gazowy o mocy:  39 W
- dla potrzeb c.o. i c.w.u.
- planowana wymiana:  nie
- rodzaj paliwa: sieć    - roczne zużcie: 6.785 m3</t>
  </si>
  <si>
    <t>Wydział Nauk Geograficznych</t>
  </si>
  <si>
    <t>Wydział Geografii, ul.Kopcińskiego 31 -                          Budynek frontowy</t>
  </si>
  <si>
    <t>1000021</t>
  </si>
  <si>
    <t>1930                                                                  przebudowa 2002</t>
  </si>
  <si>
    <t>Budynek administracyjno - handlowy</t>
  </si>
  <si>
    <t>511,00</t>
  </si>
  <si>
    <t>Dr Stefana Kopcińskiego 31, 90-143, Łódź</t>
  </si>
  <si>
    <t>Wydział Geografii, ul.Kopcińskiego 31 -                           Budynek Muzeum Geologiczne</t>
  </si>
  <si>
    <t>1000111</t>
  </si>
  <si>
    <t>1930                                                przebudowa 2000</t>
  </si>
  <si>
    <t>593,00</t>
  </si>
  <si>
    <t>Wydział Geografii, ul.Kopcińskiego 31 - OFICYNA</t>
  </si>
  <si>
    <t>1000110</t>
  </si>
  <si>
    <t>1930                                                 przebudowa 1998-1999</t>
  </si>
  <si>
    <t>Administracyjny</t>
  </si>
  <si>
    <t>130,00</t>
  </si>
  <si>
    <t>sieć ciepłownicza dla potrzeb c.o. i c.w.u.(c.o.? cwu?): ….</t>
  </si>
  <si>
    <t>Wydział Geografii, ul.Kopcińskiego 31 -budynek główny</t>
  </si>
  <si>
    <t>1000112</t>
  </si>
  <si>
    <t>1930                                                         przebudowa 1998-1999</t>
  </si>
  <si>
    <t>4322,50</t>
  </si>
  <si>
    <t>Wydział Geografii, Narutowicza 88 
aula</t>
  </si>
  <si>
    <t>1000171</t>
  </si>
  <si>
    <t>615,03</t>
  </si>
  <si>
    <t>prez. Gabriela Narutowicza 88A, 90-139 Łódź</t>
  </si>
  <si>
    <t>Wydział Geografii, ul.Narutowicza 88 -budynek główny</t>
  </si>
  <si>
    <t>1000121 i 1000122</t>
  </si>
  <si>
    <t xml:space="preserve"> 1920                                            przebudowa 2004
(w2021 planowany remont - Sala Rady Wydziału)</t>
  </si>
  <si>
    <t>3368,00</t>
  </si>
  <si>
    <t>prez. Gabriela Narutowicza 88, 90-139 Łódź</t>
  </si>
  <si>
    <t xml:space="preserve">budynki szpitali i zakładów opieki medycznej </t>
  </si>
  <si>
    <t xml:space="preserve">budynki gospodarstwa rolnego </t>
  </si>
  <si>
    <t xml:space="preserve">budynki kultu religijnego </t>
  </si>
  <si>
    <t xml:space="preserve">budynki handlowo-usługowe </t>
  </si>
  <si>
    <t xml:space="preserve">budynki łączności dworców i terminali </t>
  </si>
  <si>
    <t xml:space="preserve">budynki przemysłowe </t>
  </si>
  <si>
    <t xml:space="preserve">zbiorniki, silosy lub budynki magazynowe </t>
  </si>
  <si>
    <t xml:space="preserve">ogólnodostępne budynki kulturalne </t>
  </si>
  <si>
    <t>kocioł gazowy o mocy:  … kW
- dla potrzeb (c.o.? cwu?): ….
- planowana wymiana (tak/nie): …
- rodzaj paliwa (sieć lub płynny): ….
- roczne zużcie w m3: …</t>
  </si>
  <si>
    <t>kocioł olejowy o mocy:  … kW
- dla potrzeb (c.o.? cwu?): ….
- planowana wymiana (tak/nie): …</t>
  </si>
  <si>
    <t>ogrzewanie elektryczne o mocy:  … kW
- dla potrzeb (c.o.? cwu?): ….</t>
  </si>
  <si>
    <t>pompa ciepła o mocy:  … kW
- dla potrzeb (c.o.? cwu?): ….
- rodzaj (gruntowa, wodna, powietrzna): ….</t>
  </si>
  <si>
    <t>kolektory słoneczne w liczbie:
- dla potrzeb (c.o.? cwu?): ….</t>
  </si>
  <si>
    <t>fotowoltaika o mocy: … kW
- rok montażu: 
- liczba paneli:
- rok produkcji: 
- miejsce montażu (drach, grunt):
- spełnia wymagania standradów niskoemisyjnych (tak/nie):
- planowana wymiana (tak/nie):
- źródło danych (tabliczka znamion/dtr/inne):</t>
  </si>
  <si>
    <t>Obiekt</t>
  </si>
  <si>
    <t>Przeznaczenie</t>
  </si>
  <si>
    <t>Powierchnia budynku/lokalu (jeżeli budynek/lokal własny)
[m2]</t>
  </si>
  <si>
    <r>
      <t xml:space="preserve">ADRES BUDYNKU </t>
    </r>
    <r>
      <rPr>
        <b/>
        <u/>
        <sz val="9"/>
        <rFont val="Arial"/>
        <family val="2"/>
        <charset val="238"/>
      </rPr>
      <t>Z KODEM POCZTOWYM</t>
    </r>
  </si>
  <si>
    <t>Wymieniono stolarkę okienną (NIE / TAK - jeśli tak to dopisz rok)</t>
  </si>
  <si>
    <t>Wymieniono drzwi zewnętrzne (NIE / TAK - jeśli tak to dopisz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</si>
</sst>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trike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strike/>
      <sz val="8"/>
      <name val="Arial"/>
      <family val="2"/>
      <charset val="238"/>
    </font>
    <font>
      <b/>
      <strike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/>
    <xf numFmtId="0" fontId="0" fillId="0" borderId="1" xfId="0" applyBorder="1"/>
    <xf numFmtId="0" fontId="18" fillId="0" borderId="5" xfId="0" applyFont="1" applyBorder="1" applyAlignment="1">
      <alignment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25" fillId="5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49" fontId="25" fillId="5" borderId="2" xfId="0" applyNumberFormat="1" applyFont="1" applyFill="1" applyBorder="1" applyAlignment="1">
      <alignment horizontal="left" vertical="center" wrapText="1"/>
    </xf>
    <xf numFmtId="49" fontId="25" fillId="5" borderId="3" xfId="0" applyNumberFormat="1" applyFont="1" applyFill="1" applyBorder="1" applyAlignment="1">
      <alignment horizontal="left" vertical="center" wrapText="1"/>
    </xf>
    <xf numFmtId="49" fontId="15" fillId="6" borderId="1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2 2" xfId="4" xr:uid="{00000000-0005-0000-0000-000002000000}"/>
    <cellStyle name="Normalny 3" xfId="3" xr:uid="{00000000-0005-0000-0000-000003000000}"/>
    <cellStyle name="Normalny 4" xfId="2" xr:uid="{00000000-0005-0000-0000-000004000000}"/>
    <cellStyle name="Normalny 5" xfId="5" xr:uid="{ECD20478-5FB7-4B3A-B1A9-DD10849C4D5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alewski/AppData/Local/Microsoft/Windows/Temporary%20Internet%20Files/Content.Outlook/RXW9FMAA/NOWE%20WARTO&#346;CI/ca&#322;o&#347;&#263;%20-%20opisy%20lokalizacji%20Gra&#380;y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24">
          <cell r="D24" t="str">
            <v>1100,38</v>
          </cell>
        </row>
        <row r="25">
          <cell r="D25" t="str">
            <v>348,68</v>
          </cell>
        </row>
        <row r="26">
          <cell r="D26" t="str">
            <v>1215,00</v>
          </cell>
        </row>
        <row r="36">
          <cell r="A36" t="str">
            <v>CWF i S ul.Styrska 20/24</v>
          </cell>
          <cell r="C36" t="str">
            <v>Dydaktyka</v>
          </cell>
          <cell r="D36" t="str">
            <v>6684,36</v>
          </cell>
        </row>
        <row r="37">
          <cell r="A37" t="str">
            <v xml:space="preserve">SWF i S ul.Styrska 5 </v>
          </cell>
          <cell r="C37" t="str">
            <v>Administracja</v>
          </cell>
          <cell r="D37" t="str">
            <v>249,15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0"/>
  <sheetViews>
    <sheetView tabSelected="1" showWhiteSpace="0" view="pageBreakPreview" topLeftCell="G80" zoomScale="70" zoomScaleNormal="75" zoomScaleSheetLayoutView="70" zoomScalePageLayoutView="80" workbookViewId="0">
      <selection activeCell="AA82" sqref="AA82:AA84"/>
    </sheetView>
  </sheetViews>
  <sheetFormatPr defaultColWidth="9.140625" defaultRowHeight="14.25"/>
  <cols>
    <col min="1" max="1" width="1.140625" style="35" customWidth="1"/>
    <col min="2" max="2" width="4.7109375" style="32" customWidth="1"/>
    <col min="3" max="3" width="9.140625" style="23"/>
    <col min="4" max="4" width="12.85546875" style="25" customWidth="1"/>
    <col min="5" max="5" width="10.42578125" style="25" customWidth="1"/>
    <col min="6" max="6" width="20.42578125" style="7" customWidth="1"/>
    <col min="7" max="7" width="19.140625" style="5" customWidth="1"/>
    <col min="8" max="8" width="10.42578125" style="21" customWidth="1"/>
    <col min="9" max="9" width="10.140625" style="5" customWidth="1"/>
    <col min="10" max="10" width="11" style="5" customWidth="1"/>
    <col min="11" max="11" width="13.42578125" style="23" customWidth="1"/>
    <col min="12" max="12" width="11.28515625" style="23" customWidth="1"/>
    <col min="13" max="13" width="9" style="23" customWidth="1"/>
    <col min="14" max="14" width="10.140625" style="23" customWidth="1"/>
    <col min="15" max="15" width="11.5703125" style="23" customWidth="1"/>
    <col min="16" max="17" width="12" style="23" customWidth="1"/>
    <col min="18" max="18" width="9.85546875" style="23" customWidth="1"/>
    <col min="19" max="19" width="7.28515625" style="23" customWidth="1"/>
    <col min="20" max="20" width="18.7109375" style="23" customWidth="1"/>
    <col min="21" max="21" width="11.140625" style="23" customWidth="1"/>
    <col min="22" max="22" width="10.140625" style="23" customWidth="1"/>
    <col min="23" max="23" width="8.140625" style="23" customWidth="1"/>
    <col min="24" max="25" width="8.7109375" style="23" customWidth="1"/>
    <col min="26" max="26" width="7.5703125" style="23" customWidth="1"/>
    <col min="27" max="28" width="21.42578125" style="29" customWidth="1"/>
    <col min="29" max="29" width="10.7109375" style="23" customWidth="1"/>
    <col min="30" max="35" width="9.140625" style="23"/>
    <col min="36" max="36" width="10" style="23" bestFit="1" customWidth="1"/>
    <col min="37" max="37" width="9.140625" style="23"/>
    <col min="38" max="38" width="14.42578125" style="23" bestFit="1" customWidth="1"/>
    <col min="39" max="16384" width="9.140625" style="23"/>
  </cols>
  <sheetData>
    <row r="1" spans="1:36" s="22" customFormat="1" ht="15.75" customHeight="1">
      <c r="A1" s="34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7"/>
    </row>
    <row r="2" spans="1:36" ht="18" customHeigh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6" ht="114.75">
      <c r="B3" s="31" t="s">
        <v>1</v>
      </c>
      <c r="C3" s="91" t="s">
        <v>2</v>
      </c>
      <c r="D3" s="91"/>
      <c r="E3" s="17" t="s">
        <v>3</v>
      </c>
      <c r="F3" s="17" t="s">
        <v>4</v>
      </c>
      <c r="G3" s="18" t="s">
        <v>5</v>
      </c>
      <c r="H3" s="19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24</v>
      </c>
      <c r="AA3" s="28" t="s">
        <v>25</v>
      </c>
      <c r="AB3" s="28" t="s">
        <v>26</v>
      </c>
      <c r="AC3" s="17" t="s">
        <v>27</v>
      </c>
      <c r="AD3" s="17" t="s">
        <v>28</v>
      </c>
    </row>
    <row r="4" spans="1:36" ht="21" customHeight="1">
      <c r="C4" s="82" t="s">
        <v>29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6" s="53" customFormat="1" ht="96" customHeight="1">
      <c r="A5" s="58"/>
      <c r="B5" s="59">
        <v>1</v>
      </c>
      <c r="C5" s="60" t="s">
        <v>30</v>
      </c>
      <c r="D5" s="60"/>
      <c r="E5" s="61" t="s">
        <v>31</v>
      </c>
      <c r="F5" s="61" t="s">
        <v>32</v>
      </c>
      <c r="G5" s="61" t="s">
        <v>33</v>
      </c>
      <c r="H5" s="62" t="s">
        <v>34</v>
      </c>
      <c r="I5" s="63" t="s">
        <v>35</v>
      </c>
      <c r="J5" s="64" t="s">
        <v>36</v>
      </c>
      <c r="K5" s="65" t="s">
        <v>37</v>
      </c>
      <c r="L5" s="65" t="s">
        <v>38</v>
      </c>
      <c r="M5" s="66">
        <v>5</v>
      </c>
      <c r="N5" s="65">
        <v>202</v>
      </c>
      <c r="O5" s="65" t="s">
        <v>39</v>
      </c>
      <c r="P5" s="66">
        <v>3.6</v>
      </c>
      <c r="Q5" s="65">
        <v>20</v>
      </c>
      <c r="R5" s="65" t="s">
        <v>40</v>
      </c>
      <c r="S5" s="65" t="s">
        <v>40</v>
      </c>
      <c r="T5" s="65" t="s">
        <v>41</v>
      </c>
      <c r="U5" s="65" t="s">
        <v>42</v>
      </c>
      <c r="V5" s="65" t="s">
        <v>43</v>
      </c>
      <c r="W5" s="65">
        <v>2</v>
      </c>
      <c r="X5" s="65" t="s">
        <v>44</v>
      </c>
      <c r="Y5" s="65" t="s">
        <v>44</v>
      </c>
      <c r="Z5" s="65" t="s">
        <v>44</v>
      </c>
      <c r="AA5" s="29" t="s">
        <v>45</v>
      </c>
      <c r="AB5" s="29"/>
      <c r="AC5" s="65">
        <v>701</v>
      </c>
      <c r="AD5" s="65">
        <v>58</v>
      </c>
      <c r="AF5" s="54"/>
      <c r="AG5" s="54"/>
      <c r="AH5" s="54"/>
      <c r="AI5" s="54"/>
      <c r="AJ5" s="54"/>
    </row>
    <row r="6" spans="1:36" s="53" customFormat="1" ht="96" customHeight="1">
      <c r="A6" s="58"/>
      <c r="B6" s="59">
        <f>B5+1</f>
        <v>2</v>
      </c>
      <c r="C6" s="60" t="s">
        <v>30</v>
      </c>
      <c r="D6" s="60"/>
      <c r="E6" s="61" t="s">
        <v>46</v>
      </c>
      <c r="F6" s="61" t="s">
        <v>47</v>
      </c>
      <c r="G6" s="61" t="s">
        <v>48</v>
      </c>
      <c r="H6" s="62" t="s">
        <v>49</v>
      </c>
      <c r="I6" s="63" t="s">
        <v>50</v>
      </c>
      <c r="J6" s="64" t="s">
        <v>36</v>
      </c>
      <c r="K6" s="65" t="s">
        <v>37</v>
      </c>
      <c r="L6" s="65" t="s">
        <v>38</v>
      </c>
      <c r="M6" s="66">
        <v>14</v>
      </c>
      <c r="N6" s="65">
        <v>104</v>
      </c>
      <c r="O6" s="65" t="s">
        <v>39</v>
      </c>
      <c r="P6" s="66">
        <v>2.25</v>
      </c>
      <c r="Q6" s="65">
        <v>20</v>
      </c>
      <c r="R6" s="65" t="s">
        <v>40</v>
      </c>
      <c r="S6" s="65" t="s">
        <v>40</v>
      </c>
      <c r="T6" s="65" t="s">
        <v>41</v>
      </c>
      <c r="U6" s="65" t="s">
        <v>42</v>
      </c>
      <c r="V6" s="65" t="s">
        <v>43</v>
      </c>
      <c r="W6" s="65">
        <v>2</v>
      </c>
      <c r="X6" s="65" t="s">
        <v>44</v>
      </c>
      <c r="Y6" s="65" t="s">
        <v>44</v>
      </c>
      <c r="Z6" s="65" t="s">
        <v>44</v>
      </c>
      <c r="AA6" s="29" t="s">
        <v>51</v>
      </c>
      <c r="AB6" s="29"/>
      <c r="AC6" s="65">
        <v>482</v>
      </c>
      <c r="AD6" s="65">
        <v>40</v>
      </c>
    </row>
    <row r="7" spans="1:36" s="53" customFormat="1" ht="96" customHeight="1">
      <c r="A7" s="58"/>
      <c r="B7" s="59">
        <f t="shared" ref="B7:B12" si="0">B6+1</f>
        <v>3</v>
      </c>
      <c r="C7" s="60" t="s">
        <v>30</v>
      </c>
      <c r="D7" s="60"/>
      <c r="E7" s="61" t="s">
        <v>52</v>
      </c>
      <c r="F7" s="61" t="s">
        <v>47</v>
      </c>
      <c r="G7" s="61" t="s">
        <v>53</v>
      </c>
      <c r="H7" s="62" t="s">
        <v>54</v>
      </c>
      <c r="I7" s="63" t="s">
        <v>55</v>
      </c>
      <c r="J7" s="64" t="s">
        <v>36</v>
      </c>
      <c r="K7" s="65" t="s">
        <v>37</v>
      </c>
      <c r="L7" s="65" t="s">
        <v>38</v>
      </c>
      <c r="M7" s="66">
        <v>2</v>
      </c>
      <c r="N7" s="65">
        <v>164</v>
      </c>
      <c r="O7" s="65" t="s">
        <v>56</v>
      </c>
      <c r="P7" s="66">
        <v>2.5</v>
      </c>
      <c r="Q7" s="65">
        <v>20</v>
      </c>
      <c r="R7" s="65" t="s">
        <v>57</v>
      </c>
      <c r="S7" s="65" t="s">
        <v>40</v>
      </c>
      <c r="T7" s="65" t="s">
        <v>58</v>
      </c>
      <c r="U7" s="65" t="s">
        <v>42</v>
      </c>
      <c r="V7" s="65" t="s">
        <v>43</v>
      </c>
      <c r="W7" s="65">
        <v>2</v>
      </c>
      <c r="X7" s="65" t="s">
        <v>44</v>
      </c>
      <c r="Y7" s="65" t="s">
        <v>44</v>
      </c>
      <c r="Z7" s="65" t="s">
        <v>44</v>
      </c>
      <c r="AA7" s="29" t="s">
        <v>51</v>
      </c>
      <c r="AB7" s="29"/>
      <c r="AC7" s="65">
        <v>126</v>
      </c>
      <c r="AD7" s="65">
        <v>10</v>
      </c>
    </row>
    <row r="8" spans="1:36" s="53" customFormat="1" ht="96" customHeight="1">
      <c r="A8" s="58"/>
      <c r="B8" s="59">
        <f t="shared" si="0"/>
        <v>4</v>
      </c>
      <c r="C8" s="60" t="s">
        <v>59</v>
      </c>
      <c r="D8" s="60"/>
      <c r="E8" s="61" t="s">
        <v>60</v>
      </c>
      <c r="F8" s="61" t="s">
        <v>61</v>
      </c>
      <c r="G8" s="61" t="s">
        <v>62</v>
      </c>
      <c r="H8" s="62" t="s">
        <v>63</v>
      </c>
      <c r="I8" s="63" t="s">
        <v>64</v>
      </c>
      <c r="J8" s="64" t="s">
        <v>36</v>
      </c>
      <c r="K8" s="65" t="s">
        <v>37</v>
      </c>
      <c r="L8" s="65" t="s">
        <v>38</v>
      </c>
      <c r="M8" s="66">
        <v>7</v>
      </c>
      <c r="N8" s="65">
        <v>242</v>
      </c>
      <c r="O8" s="65" t="s">
        <v>56</v>
      </c>
      <c r="P8" s="66">
        <v>2.75</v>
      </c>
      <c r="Q8" s="65">
        <v>20</v>
      </c>
      <c r="R8" s="65" t="s">
        <v>65</v>
      </c>
      <c r="S8" s="65" t="s">
        <v>65</v>
      </c>
      <c r="T8" s="65" t="s">
        <v>41</v>
      </c>
      <c r="U8" s="65" t="s">
        <v>66</v>
      </c>
      <c r="V8" s="65" t="s">
        <v>43</v>
      </c>
      <c r="W8" s="65">
        <v>2</v>
      </c>
      <c r="X8" s="65" t="s">
        <v>44</v>
      </c>
      <c r="Y8" s="65" t="s">
        <v>44</v>
      </c>
      <c r="Z8" s="65" t="s">
        <v>44</v>
      </c>
      <c r="AA8" s="29" t="s">
        <v>51</v>
      </c>
      <c r="AB8" s="29"/>
      <c r="AC8" s="65">
        <v>100</v>
      </c>
      <c r="AD8" s="65">
        <v>8</v>
      </c>
    </row>
    <row r="9" spans="1:36" ht="96" customHeight="1">
      <c r="B9" s="32">
        <f t="shared" si="0"/>
        <v>5</v>
      </c>
      <c r="C9" s="82" t="s">
        <v>67</v>
      </c>
      <c r="D9" s="82"/>
      <c r="E9" s="6" t="s">
        <v>68</v>
      </c>
      <c r="F9" s="6" t="s">
        <v>69</v>
      </c>
      <c r="G9" s="6" t="s">
        <v>70</v>
      </c>
      <c r="H9" s="11" t="s">
        <v>71</v>
      </c>
      <c r="I9" s="11" t="s">
        <v>72</v>
      </c>
      <c r="J9" s="8" t="s">
        <v>44</v>
      </c>
      <c r="K9" s="23" t="s">
        <v>73</v>
      </c>
      <c r="L9" s="23" t="s">
        <v>74</v>
      </c>
      <c r="M9" s="23">
        <v>1</v>
      </c>
      <c r="N9" s="23">
        <v>171</v>
      </c>
      <c r="O9" s="23" t="s">
        <v>75</v>
      </c>
      <c r="P9" s="23">
        <v>2.7</v>
      </c>
      <c r="Q9" s="23">
        <v>20</v>
      </c>
      <c r="R9" s="23" t="s">
        <v>66</v>
      </c>
      <c r="S9" s="23" t="s">
        <v>66</v>
      </c>
      <c r="T9" s="23" t="s">
        <v>41</v>
      </c>
      <c r="U9" s="23" t="s">
        <v>42</v>
      </c>
      <c r="V9" s="23" t="s">
        <v>43</v>
      </c>
      <c r="W9" s="23">
        <v>2</v>
      </c>
      <c r="X9" s="23" t="s">
        <v>44</v>
      </c>
      <c r="Y9" s="23" t="s">
        <v>44</v>
      </c>
      <c r="Z9" s="23" t="s">
        <v>44</v>
      </c>
      <c r="AA9" s="29" t="s">
        <v>51</v>
      </c>
      <c r="AC9" s="23">
        <v>132</v>
      </c>
      <c r="AD9" s="23">
        <v>22</v>
      </c>
    </row>
    <row r="10" spans="1:36" s="49" customFormat="1" ht="30.75" customHeight="1">
      <c r="A10" s="43"/>
      <c r="B10" s="33">
        <f t="shared" si="0"/>
        <v>6</v>
      </c>
      <c r="C10" s="89" t="s">
        <v>76</v>
      </c>
      <c r="D10" s="89"/>
      <c r="E10" s="44" t="s">
        <v>77</v>
      </c>
      <c r="F10" s="44" t="s">
        <v>69</v>
      </c>
      <c r="G10" s="45" t="s">
        <v>78</v>
      </c>
      <c r="H10" s="46" t="s">
        <v>79</v>
      </c>
      <c r="I10" s="47"/>
      <c r="J10" s="48" t="s">
        <v>36</v>
      </c>
      <c r="AA10" s="50"/>
      <c r="AB10" s="50"/>
    </row>
    <row r="11" spans="1:36" s="49" customFormat="1" ht="30.75" customHeight="1">
      <c r="A11" s="43"/>
      <c r="B11" s="33">
        <f t="shared" si="0"/>
        <v>7</v>
      </c>
      <c r="C11" s="89" t="s">
        <v>80</v>
      </c>
      <c r="D11" s="108"/>
      <c r="E11" s="51">
        <v>1000025</v>
      </c>
      <c r="F11" s="52" t="s">
        <v>81</v>
      </c>
      <c r="G11" s="44" t="s">
        <v>82</v>
      </c>
      <c r="H11" s="46" t="s">
        <v>83</v>
      </c>
      <c r="I11" s="47"/>
      <c r="J11" s="48" t="s">
        <v>36</v>
      </c>
      <c r="AA11" s="50"/>
      <c r="AB11" s="50"/>
    </row>
    <row r="12" spans="1:36" ht="96" customHeight="1">
      <c r="B12" s="32">
        <f t="shared" si="0"/>
        <v>8</v>
      </c>
      <c r="C12" s="82" t="s">
        <v>84</v>
      </c>
      <c r="D12" s="82"/>
      <c r="E12" s="6" t="s">
        <v>85</v>
      </c>
      <c r="F12" s="6" t="s">
        <v>86</v>
      </c>
      <c r="G12" s="6" t="s">
        <v>87</v>
      </c>
      <c r="H12" s="11" t="s">
        <v>88</v>
      </c>
      <c r="I12" s="11">
        <v>2774</v>
      </c>
      <c r="J12" s="8" t="s">
        <v>36</v>
      </c>
      <c r="K12" s="23" t="s">
        <v>89</v>
      </c>
      <c r="L12" s="23" t="s">
        <v>90</v>
      </c>
      <c r="M12" s="23">
        <v>12</v>
      </c>
      <c r="N12" s="23">
        <v>94.5</v>
      </c>
      <c r="O12" s="23" t="s">
        <v>75</v>
      </c>
      <c r="P12" s="23">
        <v>2.5</v>
      </c>
      <c r="Q12" s="23">
        <v>20</v>
      </c>
      <c r="R12" s="23" t="s">
        <v>40</v>
      </c>
      <c r="S12" s="23" t="s">
        <v>40</v>
      </c>
      <c r="T12" s="23" t="s">
        <v>41</v>
      </c>
      <c r="U12" s="23" t="s">
        <v>42</v>
      </c>
      <c r="V12" s="23" t="s">
        <v>43</v>
      </c>
      <c r="W12" s="23">
        <v>2</v>
      </c>
      <c r="X12" s="23" t="s">
        <v>44</v>
      </c>
      <c r="Y12" s="23" t="s">
        <v>91</v>
      </c>
      <c r="Z12" s="23" t="s">
        <v>44</v>
      </c>
      <c r="AA12" s="29" t="s">
        <v>45</v>
      </c>
      <c r="AC12" s="23">
        <v>1404</v>
      </c>
      <c r="AD12" s="23">
        <v>163</v>
      </c>
    </row>
    <row r="13" spans="1:36" ht="18" customHeight="1">
      <c r="C13" s="82" t="s">
        <v>92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6" ht="96" customHeight="1">
      <c r="B14" s="32">
        <f>B12+1</f>
        <v>9</v>
      </c>
      <c r="C14" s="71" t="s">
        <v>87</v>
      </c>
      <c r="D14" s="71"/>
      <c r="E14" s="6" t="s">
        <v>93</v>
      </c>
      <c r="F14" s="6" t="s">
        <v>94</v>
      </c>
      <c r="G14" s="6" t="s">
        <v>95</v>
      </c>
      <c r="H14" s="11" t="s">
        <v>96</v>
      </c>
      <c r="I14" s="10" t="s">
        <v>96</v>
      </c>
      <c r="J14" s="8" t="s">
        <v>36</v>
      </c>
      <c r="K14" s="23" t="s">
        <v>97</v>
      </c>
      <c r="L14" s="23" t="s">
        <v>98</v>
      </c>
      <c r="M14" s="23">
        <v>2</v>
      </c>
      <c r="N14" s="23">
        <v>102.7</v>
      </c>
      <c r="O14" s="23" t="s">
        <v>75</v>
      </c>
      <c r="P14" s="23">
        <v>2.6</v>
      </c>
      <c r="Q14" s="23">
        <v>20</v>
      </c>
      <c r="R14" s="23" t="s">
        <v>40</v>
      </c>
      <c r="S14" s="23" t="s">
        <v>40</v>
      </c>
      <c r="T14" s="23" t="s">
        <v>41</v>
      </c>
      <c r="U14" s="23" t="s">
        <v>66</v>
      </c>
      <c r="V14" s="23" t="s">
        <v>43</v>
      </c>
      <c r="W14" s="23">
        <v>2</v>
      </c>
      <c r="X14" s="23">
        <v>2015</v>
      </c>
      <c r="Y14" s="23">
        <v>2015</v>
      </c>
      <c r="Z14" s="23" t="s">
        <v>44</v>
      </c>
      <c r="AA14" s="29" t="s">
        <v>99</v>
      </c>
      <c r="AC14" s="23">
        <v>52</v>
      </c>
      <c r="AD14" s="23">
        <v>13</v>
      </c>
    </row>
    <row r="15" spans="1:36" ht="96" customHeight="1">
      <c r="B15" s="32">
        <f>B14+1</f>
        <v>10</v>
      </c>
      <c r="C15" s="71" t="s">
        <v>100</v>
      </c>
      <c r="D15" s="71"/>
      <c r="E15" s="6" t="s">
        <v>101</v>
      </c>
      <c r="F15" s="6" t="s">
        <v>102</v>
      </c>
      <c r="G15" s="6" t="s">
        <v>103</v>
      </c>
      <c r="H15" s="11" t="s">
        <v>104</v>
      </c>
      <c r="I15" s="10" t="s">
        <v>105</v>
      </c>
      <c r="J15" s="8" t="s">
        <v>44</v>
      </c>
      <c r="K15" s="23" t="s">
        <v>106</v>
      </c>
      <c r="L15" s="23" t="s">
        <v>98</v>
      </c>
      <c r="M15" s="23">
        <v>2</v>
      </c>
      <c r="N15" s="23">
        <v>26.5</v>
      </c>
      <c r="O15" s="23" t="s">
        <v>75</v>
      </c>
      <c r="P15" s="23">
        <v>2.5</v>
      </c>
      <c r="Q15" s="23" t="s">
        <v>107</v>
      </c>
      <c r="R15" s="23" t="s">
        <v>40</v>
      </c>
      <c r="S15" s="23" t="s">
        <v>40</v>
      </c>
      <c r="T15" s="23" t="s">
        <v>41</v>
      </c>
      <c r="U15" s="23" t="s">
        <v>66</v>
      </c>
      <c r="V15" s="23" t="s">
        <v>43</v>
      </c>
      <c r="W15" s="23">
        <v>2</v>
      </c>
      <c r="X15" s="23">
        <v>2018</v>
      </c>
      <c r="Y15" s="23">
        <v>2018</v>
      </c>
      <c r="Z15" s="23" t="s">
        <v>44</v>
      </c>
      <c r="AA15" s="29" t="s">
        <v>99</v>
      </c>
      <c r="AC15" s="23">
        <v>24</v>
      </c>
      <c r="AD15" s="23">
        <v>4</v>
      </c>
    </row>
    <row r="16" spans="1:36" ht="25.5" customHeight="1">
      <c r="C16" s="82" t="s">
        <v>108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2:30" ht="96" customHeight="1">
      <c r="B17" s="32">
        <f>B15+1</f>
        <v>11</v>
      </c>
      <c r="C17" s="82" t="s">
        <v>109</v>
      </c>
      <c r="D17" s="82"/>
      <c r="E17" s="6" t="s">
        <v>110</v>
      </c>
      <c r="F17" s="6" t="s">
        <v>111</v>
      </c>
      <c r="G17" s="6" t="s">
        <v>112</v>
      </c>
      <c r="H17" s="11">
        <v>5298.34</v>
      </c>
      <c r="I17" s="11">
        <f>5298.34-605.32</f>
        <v>4693.0200000000004</v>
      </c>
      <c r="J17" s="8" t="s">
        <v>36</v>
      </c>
      <c r="K17" s="23" t="s">
        <v>113</v>
      </c>
      <c r="L17" s="23" t="s">
        <v>114</v>
      </c>
      <c r="M17" s="23">
        <f>4+1</f>
        <v>5</v>
      </c>
      <c r="N17" s="67">
        <v>213</v>
      </c>
      <c r="O17" s="23" t="s">
        <v>75</v>
      </c>
      <c r="P17" s="67">
        <v>3.6</v>
      </c>
      <c r="Q17" s="23">
        <v>20</v>
      </c>
      <c r="R17" s="23" t="s">
        <v>42</v>
      </c>
      <c r="S17" s="23" t="s">
        <v>40</v>
      </c>
      <c r="T17" s="23" t="s">
        <v>115</v>
      </c>
      <c r="U17" s="23" t="s">
        <v>66</v>
      </c>
      <c r="V17" s="23" t="s">
        <v>43</v>
      </c>
      <c r="W17" s="23">
        <v>3</v>
      </c>
      <c r="X17" s="23" t="s">
        <v>44</v>
      </c>
      <c r="Y17" s="23" t="s">
        <v>44</v>
      </c>
      <c r="Z17" s="23" t="s">
        <v>44</v>
      </c>
      <c r="AA17" s="29" t="s">
        <v>45</v>
      </c>
      <c r="AC17" s="23">
        <v>1143</v>
      </c>
      <c r="AD17" s="23">
        <v>85</v>
      </c>
    </row>
    <row r="18" spans="2:30" ht="96" customHeight="1">
      <c r="B18" s="32">
        <f>B17+1</f>
        <v>12</v>
      </c>
      <c r="C18" s="82" t="s">
        <v>116</v>
      </c>
      <c r="D18" s="82"/>
      <c r="E18" s="6" t="s">
        <v>117</v>
      </c>
      <c r="F18" s="6" t="s">
        <v>118</v>
      </c>
      <c r="G18" s="6" t="s">
        <v>119</v>
      </c>
      <c r="H18" s="11" t="s">
        <v>120</v>
      </c>
      <c r="I18" s="11" t="s">
        <v>120</v>
      </c>
      <c r="J18" s="8" t="s">
        <v>36</v>
      </c>
      <c r="K18" s="23" t="s">
        <v>121</v>
      </c>
      <c r="L18" s="23" t="s">
        <v>114</v>
      </c>
      <c r="M18" s="23">
        <f>5+1</f>
        <v>6</v>
      </c>
      <c r="N18" s="23">
        <v>96.6</v>
      </c>
      <c r="O18" s="23" t="s">
        <v>75</v>
      </c>
      <c r="P18" s="23">
        <v>3.4</v>
      </c>
      <c r="Q18" s="23">
        <v>20</v>
      </c>
      <c r="R18" s="23" t="s">
        <v>42</v>
      </c>
      <c r="S18" s="23" t="s">
        <v>42</v>
      </c>
      <c r="T18" s="23" t="s">
        <v>115</v>
      </c>
      <c r="U18" s="23" t="s">
        <v>66</v>
      </c>
      <c r="V18" s="23" t="s">
        <v>43</v>
      </c>
      <c r="W18" s="23">
        <v>2</v>
      </c>
      <c r="X18" s="23" t="s">
        <v>44</v>
      </c>
      <c r="Y18" s="23" t="s">
        <v>44</v>
      </c>
      <c r="Z18" s="23" t="s">
        <v>44</v>
      </c>
      <c r="AA18" s="29" t="s">
        <v>51</v>
      </c>
      <c r="AC18" s="23">
        <v>1095</v>
      </c>
      <c r="AD18" s="23">
        <v>40</v>
      </c>
    </row>
    <row r="19" spans="2:30" ht="96" customHeight="1">
      <c r="B19" s="32">
        <f>B18+1</f>
        <v>13</v>
      </c>
      <c r="C19" s="82" t="s">
        <v>122</v>
      </c>
      <c r="D19" s="82"/>
      <c r="E19" s="6" t="s">
        <v>123</v>
      </c>
      <c r="F19" s="6" t="s">
        <v>124</v>
      </c>
      <c r="G19" s="6" t="s">
        <v>119</v>
      </c>
      <c r="H19" s="11" t="s">
        <v>125</v>
      </c>
      <c r="I19" s="10" t="s">
        <v>126</v>
      </c>
      <c r="J19" s="8" t="s">
        <v>44</v>
      </c>
      <c r="K19" s="23" t="s">
        <v>127</v>
      </c>
      <c r="L19" s="23" t="s">
        <v>74</v>
      </c>
      <c r="M19" s="23">
        <v>2</v>
      </c>
      <c r="N19" s="23">
        <v>190</v>
      </c>
      <c r="O19" s="23" t="s">
        <v>75</v>
      </c>
      <c r="P19" s="23">
        <v>5</v>
      </c>
      <c r="Q19" s="23">
        <v>20</v>
      </c>
      <c r="R19" s="23" t="s">
        <v>40</v>
      </c>
      <c r="S19" s="23" t="s">
        <v>40</v>
      </c>
      <c r="T19" s="23" t="s">
        <v>41</v>
      </c>
      <c r="U19" s="23" t="s">
        <v>66</v>
      </c>
      <c r="V19" s="23" t="s">
        <v>43</v>
      </c>
      <c r="W19" s="23">
        <v>2</v>
      </c>
      <c r="X19" s="23" t="s">
        <v>128</v>
      </c>
      <c r="Y19" s="23" t="s">
        <v>129</v>
      </c>
      <c r="Z19" s="23" t="s">
        <v>44</v>
      </c>
      <c r="AA19" s="29" t="s">
        <v>45</v>
      </c>
      <c r="AC19" s="23">
        <v>555</v>
      </c>
      <c r="AD19" s="23">
        <v>25</v>
      </c>
    </row>
    <row r="20" spans="2:30" ht="21.75" customHeight="1">
      <c r="C20" s="82" t="s">
        <v>130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2:30" ht="96" customHeight="1">
      <c r="B21" s="32">
        <f>B19+1</f>
        <v>14</v>
      </c>
      <c r="C21" s="71" t="s">
        <v>131</v>
      </c>
      <c r="D21" s="71"/>
      <c r="E21" s="6" t="s">
        <v>132</v>
      </c>
      <c r="F21" s="6" t="s">
        <v>133</v>
      </c>
      <c r="G21" s="6" t="s">
        <v>134</v>
      </c>
      <c r="H21" s="11" t="s">
        <v>135</v>
      </c>
      <c r="I21" s="10" t="s">
        <v>136</v>
      </c>
      <c r="J21" s="8" t="s">
        <v>36</v>
      </c>
      <c r="K21" s="23" t="s">
        <v>137</v>
      </c>
      <c r="L21" s="23" t="s">
        <v>138</v>
      </c>
      <c r="M21" s="23">
        <v>4</v>
      </c>
      <c r="N21" s="23">
        <v>207</v>
      </c>
      <c r="O21" s="23" t="s">
        <v>75</v>
      </c>
      <c r="P21" s="23">
        <v>4.2</v>
      </c>
      <c r="Q21" s="23">
        <v>20</v>
      </c>
      <c r="R21" s="23" t="s">
        <v>42</v>
      </c>
      <c r="S21" s="23" t="s">
        <v>42</v>
      </c>
      <c r="T21" s="23" t="s">
        <v>115</v>
      </c>
      <c r="U21" s="23" t="s">
        <v>66</v>
      </c>
      <c r="V21" s="23" t="s">
        <v>43</v>
      </c>
      <c r="W21" s="23">
        <v>2</v>
      </c>
      <c r="X21" s="23">
        <v>1905</v>
      </c>
      <c r="Y21" s="23">
        <v>1905</v>
      </c>
      <c r="Z21" s="23" t="s">
        <v>44</v>
      </c>
      <c r="AA21" s="29" t="s">
        <v>45</v>
      </c>
      <c r="AC21" s="23">
        <v>940</v>
      </c>
      <c r="AD21" s="23">
        <v>89</v>
      </c>
    </row>
    <row r="22" spans="2:30" ht="111.75" customHeight="1">
      <c r="B22" s="32">
        <f>B21+1</f>
        <v>15</v>
      </c>
      <c r="C22" s="71" t="s">
        <v>139</v>
      </c>
      <c r="D22" s="71"/>
      <c r="E22" s="6" t="s">
        <v>140</v>
      </c>
      <c r="F22" s="6" t="s">
        <v>141</v>
      </c>
      <c r="G22" s="6" t="s">
        <v>142</v>
      </c>
      <c r="H22" s="11" t="s">
        <v>143</v>
      </c>
      <c r="I22" s="10" t="s">
        <v>144</v>
      </c>
      <c r="J22" s="8" t="s">
        <v>44</v>
      </c>
      <c r="K22" s="23" t="s">
        <v>145</v>
      </c>
      <c r="L22" s="23" t="s">
        <v>138</v>
      </c>
      <c r="M22" s="23">
        <v>2</v>
      </c>
      <c r="N22" s="23">
        <v>43.9</v>
      </c>
      <c r="O22" s="23" t="s">
        <v>75</v>
      </c>
      <c r="P22" s="23">
        <v>3</v>
      </c>
      <c r="Q22" s="23">
        <v>20</v>
      </c>
      <c r="R22" s="23" t="s">
        <v>42</v>
      </c>
      <c r="S22" s="23" t="s">
        <v>42</v>
      </c>
      <c r="T22" s="23" t="s">
        <v>115</v>
      </c>
      <c r="U22" s="23" t="s">
        <v>66</v>
      </c>
      <c r="V22" s="23" t="s">
        <v>43</v>
      </c>
      <c r="W22" s="23">
        <v>2</v>
      </c>
      <c r="X22" s="65">
        <v>2004</v>
      </c>
      <c r="Y22" s="65">
        <v>2004</v>
      </c>
      <c r="Z22" s="23" t="s">
        <v>44</v>
      </c>
      <c r="AA22" s="29" t="s">
        <v>146</v>
      </c>
      <c r="AC22" s="23">
        <v>85</v>
      </c>
      <c r="AD22" s="23">
        <v>10</v>
      </c>
    </row>
    <row r="23" spans="2:30" ht="19.5" customHeight="1">
      <c r="C23" s="82" t="s">
        <v>147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2:30" ht="96" customHeight="1">
      <c r="B24" s="32">
        <f>B22+1</f>
        <v>16</v>
      </c>
      <c r="C24" s="71" t="s">
        <v>148</v>
      </c>
      <c r="D24" s="71"/>
      <c r="E24" s="6" t="s">
        <v>149</v>
      </c>
      <c r="F24" s="6" t="s">
        <v>150</v>
      </c>
      <c r="G24" s="6" t="s">
        <v>151</v>
      </c>
      <c r="H24" s="11" t="s">
        <v>152</v>
      </c>
      <c r="I24" s="10" t="s">
        <v>152</v>
      </c>
      <c r="J24" s="13" t="s">
        <v>36</v>
      </c>
      <c r="K24" s="23" t="s">
        <v>153</v>
      </c>
      <c r="L24" s="23" t="s">
        <v>98</v>
      </c>
      <c r="M24" s="23">
        <v>5</v>
      </c>
      <c r="N24" s="23">
        <v>94.9</v>
      </c>
      <c r="O24" s="23" t="s">
        <v>75</v>
      </c>
      <c r="P24" s="23">
        <v>3</v>
      </c>
      <c r="Q24" s="23">
        <v>20</v>
      </c>
      <c r="R24" s="23" t="s">
        <v>40</v>
      </c>
      <c r="S24" s="23" t="s">
        <v>154</v>
      </c>
      <c r="T24" s="23" t="s">
        <v>41</v>
      </c>
      <c r="U24" s="23" t="s">
        <v>66</v>
      </c>
      <c r="V24" s="23" t="s">
        <v>43</v>
      </c>
      <c r="W24" s="23">
        <v>2</v>
      </c>
      <c r="X24" s="23">
        <v>2018</v>
      </c>
      <c r="Y24" s="23">
        <v>2018</v>
      </c>
      <c r="Z24" s="23" t="s">
        <v>44</v>
      </c>
      <c r="AA24" s="29" t="s">
        <v>155</v>
      </c>
      <c r="AC24" s="69">
        <v>330</v>
      </c>
      <c r="AD24" s="69">
        <v>45</v>
      </c>
    </row>
    <row r="25" spans="2:30" ht="96" customHeight="1">
      <c r="B25" s="32">
        <f>B24+1</f>
        <v>17</v>
      </c>
      <c r="C25" s="71" t="s">
        <v>156</v>
      </c>
      <c r="D25" s="71"/>
      <c r="E25" s="6" t="s">
        <v>157</v>
      </c>
      <c r="F25" s="6" t="s">
        <v>158</v>
      </c>
      <c r="G25" s="6" t="s">
        <v>159</v>
      </c>
      <c r="H25" s="11" t="s">
        <v>160</v>
      </c>
      <c r="I25" s="10" t="s">
        <v>105</v>
      </c>
      <c r="J25" s="8" t="s">
        <v>161</v>
      </c>
      <c r="K25" s="23" t="s">
        <v>153</v>
      </c>
      <c r="L25" s="23" t="s">
        <v>162</v>
      </c>
      <c r="M25" s="23">
        <v>1</v>
      </c>
      <c r="N25" s="23">
        <v>31.3</v>
      </c>
      <c r="O25" s="23" t="s">
        <v>75</v>
      </c>
      <c r="P25" s="23">
        <v>1</v>
      </c>
      <c r="Q25" s="23" t="s">
        <v>163</v>
      </c>
      <c r="R25" s="23" t="s">
        <v>66</v>
      </c>
      <c r="S25" s="23" t="s">
        <v>66</v>
      </c>
      <c r="T25" s="23" t="s">
        <v>115</v>
      </c>
      <c r="U25" s="23" t="s">
        <v>66</v>
      </c>
      <c r="V25" s="23" t="s">
        <v>43</v>
      </c>
      <c r="W25" s="23">
        <v>2</v>
      </c>
      <c r="X25" s="23">
        <v>2018</v>
      </c>
      <c r="Y25" s="23">
        <v>2018</v>
      </c>
      <c r="Z25" s="23" t="s">
        <v>44</v>
      </c>
      <c r="AC25" s="23">
        <v>0</v>
      </c>
      <c r="AD25" s="23">
        <v>0</v>
      </c>
    </row>
    <row r="26" spans="2:30" ht="96" customHeight="1">
      <c r="B26" s="32">
        <f t="shared" ref="B26" si="1">B24+1</f>
        <v>17</v>
      </c>
      <c r="C26" s="71" t="s">
        <v>164</v>
      </c>
      <c r="D26" s="71"/>
      <c r="E26" s="6" t="s">
        <v>165</v>
      </c>
      <c r="F26" s="6" t="s">
        <v>166</v>
      </c>
      <c r="G26" s="6" t="s">
        <v>151</v>
      </c>
      <c r="H26" s="11" t="s">
        <v>167</v>
      </c>
      <c r="I26" s="10" t="s">
        <v>167</v>
      </c>
      <c r="J26" s="13" t="s">
        <v>36</v>
      </c>
      <c r="K26" s="23" t="s">
        <v>168</v>
      </c>
      <c r="L26" s="23" t="s">
        <v>98</v>
      </c>
      <c r="M26" s="23">
        <v>4</v>
      </c>
      <c r="N26" s="23">
        <v>107</v>
      </c>
      <c r="O26" s="23" t="s">
        <v>75</v>
      </c>
      <c r="P26" s="23">
        <v>3</v>
      </c>
      <c r="Q26" s="23">
        <v>20</v>
      </c>
      <c r="R26" s="23" t="s">
        <v>40</v>
      </c>
      <c r="S26" s="23" t="s">
        <v>154</v>
      </c>
      <c r="T26" s="23" t="s">
        <v>41</v>
      </c>
      <c r="U26" s="23" t="s">
        <v>66</v>
      </c>
      <c r="V26" s="23" t="s">
        <v>43</v>
      </c>
      <c r="W26" s="23">
        <v>2</v>
      </c>
      <c r="X26" s="23">
        <v>2016</v>
      </c>
      <c r="Y26" s="23">
        <v>2016</v>
      </c>
      <c r="Z26" s="23" t="s">
        <v>44</v>
      </c>
      <c r="AA26" s="29" t="s">
        <v>155</v>
      </c>
      <c r="AC26" s="23">
        <v>150</v>
      </c>
      <c r="AD26" s="23">
        <v>38</v>
      </c>
    </row>
    <row r="27" spans="2:30" ht="96" customHeight="1">
      <c r="B27" s="32">
        <f t="shared" ref="B27" si="2">B26+1</f>
        <v>18</v>
      </c>
      <c r="C27" s="71" t="s">
        <v>169</v>
      </c>
      <c r="D27" s="71"/>
      <c r="E27" s="6" t="s">
        <v>170</v>
      </c>
      <c r="F27" s="6" t="s">
        <v>171</v>
      </c>
      <c r="G27" s="6" t="s">
        <v>172</v>
      </c>
      <c r="H27" s="11">
        <f>5.5*15.6+4.3*9.4</f>
        <v>126.22</v>
      </c>
      <c r="I27" s="12">
        <v>0</v>
      </c>
      <c r="J27" s="8" t="s">
        <v>44</v>
      </c>
      <c r="K27" s="23" t="s">
        <v>168</v>
      </c>
      <c r="L27" s="23" t="s">
        <v>173</v>
      </c>
      <c r="M27" s="23">
        <v>1</v>
      </c>
      <c r="N27" s="23">
        <v>49</v>
      </c>
      <c r="O27" s="23" t="s">
        <v>75</v>
      </c>
      <c r="P27" s="23">
        <v>3</v>
      </c>
      <c r="Q27" s="23" t="s">
        <v>174</v>
      </c>
      <c r="S27" s="23" t="s">
        <v>42</v>
      </c>
      <c r="T27" s="23" t="s">
        <v>115</v>
      </c>
      <c r="U27" s="23" t="s">
        <v>66</v>
      </c>
      <c r="V27" s="23" t="s">
        <v>43</v>
      </c>
      <c r="W27" s="23">
        <v>2</v>
      </c>
      <c r="X27" s="23">
        <v>2003</v>
      </c>
      <c r="Y27" s="23">
        <v>2003</v>
      </c>
      <c r="Z27" s="23" t="s">
        <v>44</v>
      </c>
      <c r="AC27" s="23">
        <v>4.5</v>
      </c>
      <c r="AD27" s="23">
        <v>1</v>
      </c>
    </row>
    <row r="28" spans="2:30" ht="96" customHeight="1">
      <c r="B28" s="32">
        <f t="shared" ref="B28" si="3">B26+1</f>
        <v>18</v>
      </c>
      <c r="C28" s="71" t="s">
        <v>175</v>
      </c>
      <c r="D28" s="71"/>
      <c r="E28" s="6" t="s">
        <v>176</v>
      </c>
      <c r="F28" s="14" t="s">
        <v>177</v>
      </c>
      <c r="G28" s="6" t="s">
        <v>151</v>
      </c>
      <c r="H28" s="11" t="s">
        <v>178</v>
      </c>
      <c r="I28" s="11" t="s">
        <v>178</v>
      </c>
      <c r="J28" s="13" t="s">
        <v>36</v>
      </c>
      <c r="K28" s="23" t="s">
        <v>179</v>
      </c>
      <c r="L28" s="23" t="s">
        <v>98</v>
      </c>
      <c r="M28" s="23">
        <v>12</v>
      </c>
      <c r="N28" s="23">
        <v>234.6</v>
      </c>
      <c r="O28" s="23" t="s">
        <v>75</v>
      </c>
      <c r="P28" s="23">
        <v>2.5</v>
      </c>
      <c r="Q28" s="23">
        <v>20</v>
      </c>
      <c r="R28" s="23" t="s">
        <v>154</v>
      </c>
      <c r="S28" s="23" t="s">
        <v>154</v>
      </c>
      <c r="T28" s="23" t="s">
        <v>41</v>
      </c>
      <c r="U28" s="23" t="s">
        <v>66</v>
      </c>
      <c r="V28" s="23" t="s">
        <v>43</v>
      </c>
      <c r="W28" s="23">
        <v>3</v>
      </c>
      <c r="X28" s="23" t="s">
        <v>180</v>
      </c>
      <c r="Y28" s="23" t="s">
        <v>180</v>
      </c>
      <c r="Z28" s="23" t="s">
        <v>44</v>
      </c>
      <c r="AA28" s="29" t="s">
        <v>45</v>
      </c>
      <c r="AC28" s="23" t="s">
        <v>181</v>
      </c>
      <c r="AD28" s="23" t="s">
        <v>182</v>
      </c>
    </row>
    <row r="29" spans="2:30" ht="96" customHeight="1">
      <c r="B29" s="32">
        <f t="shared" ref="B29" si="4">B28+1</f>
        <v>19</v>
      </c>
      <c r="C29" s="71" t="s">
        <v>183</v>
      </c>
      <c r="D29" s="71"/>
      <c r="E29" s="6" t="s">
        <v>184</v>
      </c>
      <c r="F29" s="6" t="s">
        <v>185</v>
      </c>
      <c r="G29" s="6" t="s">
        <v>186</v>
      </c>
      <c r="H29" s="11">
        <v>1991.5</v>
      </c>
      <c r="I29" s="12">
        <v>1991.5</v>
      </c>
      <c r="J29" s="13" t="s">
        <v>36</v>
      </c>
      <c r="K29" s="23" t="s">
        <v>179</v>
      </c>
      <c r="L29" s="23" t="s">
        <v>74</v>
      </c>
      <c r="M29" s="23">
        <v>5</v>
      </c>
      <c r="N29" s="23">
        <v>133</v>
      </c>
      <c r="O29" s="23" t="s">
        <v>39</v>
      </c>
      <c r="P29" s="23">
        <v>3</v>
      </c>
      <c r="Q29" s="23">
        <v>20</v>
      </c>
      <c r="R29" s="23" t="s">
        <v>154</v>
      </c>
      <c r="S29" s="23" t="s">
        <v>154</v>
      </c>
      <c r="T29" s="23" t="s">
        <v>41</v>
      </c>
      <c r="U29" s="23" t="s">
        <v>66</v>
      </c>
      <c r="V29" s="23" t="s">
        <v>43</v>
      </c>
      <c r="W29" s="23">
        <v>3</v>
      </c>
      <c r="X29" s="23">
        <v>2019</v>
      </c>
      <c r="Y29" s="23">
        <v>2019</v>
      </c>
      <c r="Z29" s="23" t="s">
        <v>44</v>
      </c>
      <c r="AA29" s="29" t="s">
        <v>45</v>
      </c>
      <c r="AC29" s="23">
        <v>218</v>
      </c>
      <c r="AD29" s="23">
        <v>21</v>
      </c>
    </row>
    <row r="30" spans="2:30" ht="26.25" customHeight="1">
      <c r="B30" s="33"/>
      <c r="C30" s="82" t="s">
        <v>187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2:30" ht="96" customHeight="1">
      <c r="B31" s="32">
        <f>B29+1</f>
        <v>20</v>
      </c>
      <c r="C31" s="81" t="s">
        <v>188</v>
      </c>
      <c r="D31" s="81"/>
      <c r="E31" s="6">
        <v>1000003</v>
      </c>
      <c r="F31" s="6" t="s">
        <v>189</v>
      </c>
      <c r="G31" s="6" t="s">
        <v>190</v>
      </c>
      <c r="H31" s="11" t="s">
        <v>191</v>
      </c>
      <c r="I31" s="11" t="s">
        <v>191</v>
      </c>
      <c r="J31" s="8" t="s">
        <v>44</v>
      </c>
      <c r="K31" s="23" t="s">
        <v>192</v>
      </c>
      <c r="L31" s="23" t="s">
        <v>162</v>
      </c>
      <c r="M31" s="23">
        <v>1</v>
      </c>
      <c r="N31" s="23">
        <v>78.5</v>
      </c>
      <c r="O31" s="23" t="s">
        <v>39</v>
      </c>
      <c r="P31" s="23">
        <v>3.2</v>
      </c>
      <c r="Q31" s="23">
        <v>15</v>
      </c>
      <c r="R31" s="23" t="s">
        <v>40</v>
      </c>
      <c r="S31" s="23" t="s">
        <v>66</v>
      </c>
      <c r="T31" s="23" t="s">
        <v>41</v>
      </c>
      <c r="U31" s="23" t="s">
        <v>66</v>
      </c>
      <c r="V31" s="23" t="s">
        <v>43</v>
      </c>
      <c r="W31" s="23">
        <v>2</v>
      </c>
      <c r="X31" s="23" t="s">
        <v>44</v>
      </c>
      <c r="Y31" s="23" t="s">
        <v>44</v>
      </c>
      <c r="Z31" s="23" t="s">
        <v>44</v>
      </c>
      <c r="AA31" s="29" t="s">
        <v>51</v>
      </c>
      <c r="AC31" s="23">
        <v>8</v>
      </c>
      <c r="AD31" s="23">
        <v>2</v>
      </c>
    </row>
    <row r="32" spans="2:30" ht="96" customHeight="1">
      <c r="B32" s="32">
        <f>B31+1</f>
        <v>21</v>
      </c>
      <c r="C32" s="81" t="s">
        <v>193</v>
      </c>
      <c r="D32" s="81"/>
      <c r="E32" s="6">
        <v>1000004</v>
      </c>
      <c r="F32" s="6" t="s">
        <v>189</v>
      </c>
      <c r="G32" s="6" t="s">
        <v>190</v>
      </c>
      <c r="H32" s="11" t="s">
        <v>194</v>
      </c>
      <c r="I32" s="11" t="s">
        <v>194</v>
      </c>
      <c r="J32" s="8" t="s">
        <v>44</v>
      </c>
      <c r="K32" s="23" t="s">
        <v>192</v>
      </c>
      <c r="L32" s="23" t="s">
        <v>162</v>
      </c>
      <c r="M32" s="23">
        <v>1</v>
      </c>
      <c r="N32" s="23">
        <v>78.099999999999994</v>
      </c>
      <c r="O32" s="23" t="s">
        <v>39</v>
      </c>
      <c r="P32" s="23">
        <v>3.4</v>
      </c>
      <c r="Q32" s="23">
        <v>15</v>
      </c>
      <c r="R32" s="23" t="s">
        <v>40</v>
      </c>
      <c r="S32" s="23" t="s">
        <v>66</v>
      </c>
      <c r="T32" s="23" t="s">
        <v>41</v>
      </c>
      <c r="U32" s="23" t="s">
        <v>66</v>
      </c>
      <c r="V32" s="23" t="s">
        <v>43</v>
      </c>
      <c r="W32" s="23">
        <v>2</v>
      </c>
      <c r="X32" s="23" t="s">
        <v>44</v>
      </c>
      <c r="Y32" s="23" t="s">
        <v>44</v>
      </c>
      <c r="Z32" s="23" t="s">
        <v>44</v>
      </c>
      <c r="AA32" s="29" t="s">
        <v>51</v>
      </c>
      <c r="AC32" s="23">
        <v>10</v>
      </c>
      <c r="AD32" s="23">
        <v>2</v>
      </c>
    </row>
    <row r="33" spans="2:30" ht="96" customHeight="1">
      <c r="B33" s="32">
        <f t="shared" ref="B33:B34" si="5">B32+1</f>
        <v>22</v>
      </c>
      <c r="C33" s="82" t="s">
        <v>195</v>
      </c>
      <c r="D33" s="82"/>
      <c r="E33" s="6" t="s">
        <v>196</v>
      </c>
      <c r="F33" s="6" t="s">
        <v>197</v>
      </c>
      <c r="G33" s="6" t="s">
        <v>198</v>
      </c>
      <c r="H33" s="11" t="s">
        <v>199</v>
      </c>
      <c r="I33" s="10" t="s">
        <v>199</v>
      </c>
      <c r="J33" s="8" t="s">
        <v>44</v>
      </c>
      <c r="K33" s="23" t="s">
        <v>200</v>
      </c>
      <c r="L33" s="23" t="s">
        <v>162</v>
      </c>
      <c r="M33" s="23">
        <v>1</v>
      </c>
      <c r="N33" s="23">
        <v>145</v>
      </c>
      <c r="O33" s="23" t="s">
        <v>75</v>
      </c>
      <c r="P33" s="23">
        <v>2.5</v>
      </c>
      <c r="Q33" s="23">
        <v>20</v>
      </c>
      <c r="R33" s="23" t="s">
        <v>66</v>
      </c>
      <c r="S33" s="23" t="s">
        <v>66</v>
      </c>
      <c r="T33" s="23" t="s">
        <v>115</v>
      </c>
      <c r="U33" s="23" t="s">
        <v>66</v>
      </c>
      <c r="V33" s="23" t="s">
        <v>201</v>
      </c>
      <c r="W33" s="23">
        <v>1</v>
      </c>
      <c r="X33" s="23" t="s">
        <v>44</v>
      </c>
      <c r="Y33" s="23" t="s">
        <v>44</v>
      </c>
      <c r="Z33" s="23" t="s">
        <v>44</v>
      </c>
      <c r="AA33" s="29" t="s">
        <v>51</v>
      </c>
      <c r="AC33" s="23">
        <v>25</v>
      </c>
      <c r="AD33" s="23">
        <v>1</v>
      </c>
    </row>
    <row r="34" spans="2:30" ht="96" customHeight="1">
      <c r="B34" s="32">
        <f t="shared" si="5"/>
        <v>23</v>
      </c>
      <c r="C34" s="82" t="s">
        <v>202</v>
      </c>
      <c r="D34" s="82"/>
      <c r="E34" s="6" t="s">
        <v>203</v>
      </c>
      <c r="F34" s="6" t="s">
        <v>204</v>
      </c>
      <c r="G34" s="6" t="s">
        <v>119</v>
      </c>
      <c r="H34" s="11" t="s">
        <v>205</v>
      </c>
      <c r="I34" s="10" t="s">
        <v>205</v>
      </c>
      <c r="J34" s="8" t="s">
        <v>44</v>
      </c>
      <c r="K34" s="23" t="s">
        <v>206</v>
      </c>
      <c r="L34" s="23" t="s">
        <v>74</v>
      </c>
      <c r="M34" s="23">
        <v>4</v>
      </c>
      <c r="N34" s="23">
        <v>135</v>
      </c>
      <c r="O34" s="23" t="s">
        <v>75</v>
      </c>
      <c r="P34" s="23">
        <v>2.95</v>
      </c>
      <c r="Q34" s="23">
        <v>20</v>
      </c>
      <c r="R34" s="23" t="s">
        <v>66</v>
      </c>
      <c r="S34" s="23" t="s">
        <v>65</v>
      </c>
      <c r="T34" s="23" t="s">
        <v>115</v>
      </c>
      <c r="U34" s="23" t="s">
        <v>66</v>
      </c>
      <c r="V34" s="23" t="s">
        <v>43</v>
      </c>
      <c r="W34" s="23">
        <v>2</v>
      </c>
      <c r="X34" s="23" t="s">
        <v>207</v>
      </c>
      <c r="Y34" s="23" t="s">
        <v>207</v>
      </c>
      <c r="Z34" s="23" t="s">
        <v>44</v>
      </c>
      <c r="AA34" s="29" t="s">
        <v>51</v>
      </c>
      <c r="AC34" s="23">
        <v>165</v>
      </c>
      <c r="AD34" s="23">
        <v>12</v>
      </c>
    </row>
    <row r="35" spans="2:30" ht="28.5" customHeight="1">
      <c r="C35" s="82" t="s">
        <v>208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2:30" ht="96" customHeight="1">
      <c r="B36" s="32">
        <f>B34+1</f>
        <v>24</v>
      </c>
      <c r="C36" s="82" t="s">
        <v>209</v>
      </c>
      <c r="D36" s="82"/>
      <c r="E36" s="6" t="s">
        <v>210</v>
      </c>
      <c r="F36" s="6" t="s">
        <v>211</v>
      </c>
      <c r="G36" s="6" t="s">
        <v>212</v>
      </c>
      <c r="H36" s="11" t="s">
        <v>213</v>
      </c>
      <c r="I36" s="11" t="s">
        <v>213</v>
      </c>
      <c r="J36" s="13" t="s">
        <v>44</v>
      </c>
      <c r="K36" s="23" t="s">
        <v>214</v>
      </c>
      <c r="L36" s="23" t="s">
        <v>173</v>
      </c>
      <c r="M36" s="23">
        <v>1</v>
      </c>
      <c r="N36" s="23">
        <v>26.7</v>
      </c>
      <c r="O36" s="23" t="s">
        <v>75</v>
      </c>
      <c r="P36" s="23">
        <v>2.5</v>
      </c>
      <c r="Q36" s="23">
        <v>20</v>
      </c>
      <c r="R36" s="23" t="s">
        <v>42</v>
      </c>
      <c r="S36" s="23" t="s">
        <v>40</v>
      </c>
      <c r="T36" s="23" t="s">
        <v>115</v>
      </c>
      <c r="U36" s="23" t="s">
        <v>66</v>
      </c>
      <c r="V36" s="23" t="s">
        <v>43</v>
      </c>
      <c r="W36" s="23">
        <v>2</v>
      </c>
      <c r="X36" s="23" t="s">
        <v>44</v>
      </c>
      <c r="Y36" s="23" t="s">
        <v>44</v>
      </c>
      <c r="Z36" s="23" t="s">
        <v>44</v>
      </c>
      <c r="AA36" s="29" t="s">
        <v>51</v>
      </c>
      <c r="AC36" s="23">
        <v>28</v>
      </c>
      <c r="AD36" s="23">
        <v>3</v>
      </c>
    </row>
    <row r="37" spans="2:30" ht="96" customHeight="1">
      <c r="B37" s="32">
        <f>B36+1</f>
        <v>25</v>
      </c>
      <c r="C37" s="82" t="s">
        <v>215</v>
      </c>
      <c r="D37" s="82"/>
      <c r="E37" s="6" t="s">
        <v>216</v>
      </c>
      <c r="F37" s="6" t="s">
        <v>217</v>
      </c>
      <c r="G37" s="6" t="s">
        <v>218</v>
      </c>
      <c r="H37" s="11" t="s">
        <v>219</v>
      </c>
      <c r="I37" s="11" t="s">
        <v>219</v>
      </c>
      <c r="J37" s="13" t="s">
        <v>36</v>
      </c>
      <c r="K37" s="23" t="s">
        <v>214</v>
      </c>
      <c r="L37" s="23" t="s">
        <v>138</v>
      </c>
      <c r="M37" s="23">
        <v>2</v>
      </c>
      <c r="N37" s="23">
        <v>85.4</v>
      </c>
      <c r="O37" s="23" t="s">
        <v>75</v>
      </c>
      <c r="P37" s="23">
        <v>3.2</v>
      </c>
      <c r="Q37" s="23">
        <v>20</v>
      </c>
      <c r="R37" s="23" t="s">
        <v>42</v>
      </c>
      <c r="S37" s="23" t="s">
        <v>42</v>
      </c>
      <c r="T37" s="23" t="s">
        <v>115</v>
      </c>
      <c r="U37" s="23" t="s">
        <v>66</v>
      </c>
      <c r="V37" s="23" t="s">
        <v>43</v>
      </c>
      <c r="W37" s="23">
        <v>2</v>
      </c>
      <c r="X37" s="23" t="s">
        <v>44</v>
      </c>
      <c r="Y37" s="23" t="s">
        <v>44</v>
      </c>
      <c r="Z37" s="23" t="s">
        <v>44</v>
      </c>
      <c r="AA37" s="29" t="s">
        <v>51</v>
      </c>
      <c r="AC37" s="23">
        <v>180</v>
      </c>
      <c r="AD37" s="23">
        <v>19</v>
      </c>
    </row>
    <row r="38" spans="2:30" ht="96" customHeight="1">
      <c r="B38" s="32">
        <f t="shared" ref="B38" si="6">B36+1</f>
        <v>25</v>
      </c>
      <c r="C38" s="82" t="s">
        <v>220</v>
      </c>
      <c r="D38" s="82"/>
      <c r="E38" s="6" t="s">
        <v>221</v>
      </c>
      <c r="F38" s="6" t="s">
        <v>222</v>
      </c>
      <c r="G38" s="14" t="s">
        <v>223</v>
      </c>
      <c r="H38" s="11">
        <v>128.72</v>
      </c>
      <c r="I38" s="11">
        <v>128.72</v>
      </c>
      <c r="J38" s="13" t="s">
        <v>44</v>
      </c>
      <c r="K38" s="23" t="s">
        <v>214</v>
      </c>
      <c r="L38" s="23" t="s">
        <v>74</v>
      </c>
      <c r="M38" s="23">
        <v>2</v>
      </c>
      <c r="N38" s="23">
        <v>77.7</v>
      </c>
      <c r="O38" s="23" t="s">
        <v>75</v>
      </c>
      <c r="P38" s="23">
        <v>2.6</v>
      </c>
      <c r="Q38" s="23">
        <v>20</v>
      </c>
      <c r="R38" s="23" t="s">
        <v>40</v>
      </c>
      <c r="S38" s="23" t="s">
        <v>154</v>
      </c>
      <c r="T38" s="23" t="s">
        <v>58</v>
      </c>
      <c r="U38" s="23" t="s">
        <v>66</v>
      </c>
      <c r="V38" s="23" t="s">
        <v>43</v>
      </c>
      <c r="W38" s="23">
        <v>2</v>
      </c>
      <c r="X38" s="23" t="s">
        <v>44</v>
      </c>
      <c r="Y38" s="23" t="s">
        <v>44</v>
      </c>
      <c r="Z38" s="23" t="s">
        <v>44</v>
      </c>
      <c r="AA38" s="29" t="s">
        <v>51</v>
      </c>
      <c r="AC38" s="23">
        <v>168</v>
      </c>
      <c r="AD38" s="23">
        <v>18</v>
      </c>
    </row>
    <row r="39" spans="2:30" ht="96" customHeight="1">
      <c r="B39" s="32">
        <f t="shared" ref="B39" si="7">B38+1</f>
        <v>26</v>
      </c>
      <c r="C39" s="82" t="s">
        <v>224</v>
      </c>
      <c r="D39" s="82"/>
      <c r="E39" s="6" t="s">
        <v>225</v>
      </c>
      <c r="F39" s="6" t="s">
        <v>226</v>
      </c>
      <c r="G39" s="6" t="s">
        <v>227</v>
      </c>
      <c r="H39" s="11" t="s">
        <v>228</v>
      </c>
      <c r="I39" s="10" t="s">
        <v>229</v>
      </c>
      <c r="J39" s="8" t="s">
        <v>36</v>
      </c>
      <c r="K39" s="23" t="s">
        <v>230</v>
      </c>
      <c r="L39" s="23" t="s">
        <v>74</v>
      </c>
      <c r="M39" s="23">
        <v>5</v>
      </c>
      <c r="N39" s="23">
        <v>83</v>
      </c>
      <c r="O39" s="23" t="s">
        <v>75</v>
      </c>
      <c r="P39" s="23">
        <v>2.8</v>
      </c>
      <c r="Q39" s="23">
        <v>12</v>
      </c>
      <c r="R39" s="23" t="s">
        <v>42</v>
      </c>
      <c r="S39" s="23" t="s">
        <v>66</v>
      </c>
      <c r="T39" s="23" t="s">
        <v>115</v>
      </c>
      <c r="U39" s="23" t="s">
        <v>42</v>
      </c>
      <c r="V39" s="23" t="s">
        <v>201</v>
      </c>
      <c r="W39" s="23">
        <v>2</v>
      </c>
      <c r="X39" s="23" t="s">
        <v>44</v>
      </c>
      <c r="Y39" s="23" t="s">
        <v>44</v>
      </c>
      <c r="Z39" s="23" t="s">
        <v>44</v>
      </c>
      <c r="AA39" s="29" t="s">
        <v>51</v>
      </c>
      <c r="AC39" s="23">
        <v>330</v>
      </c>
      <c r="AD39" s="23">
        <v>15</v>
      </c>
    </row>
    <row r="40" spans="2:30" ht="96" customHeight="1">
      <c r="B40" s="32">
        <f t="shared" ref="B40" si="8">B38+1</f>
        <v>26</v>
      </c>
      <c r="C40" s="82" t="s">
        <v>231</v>
      </c>
      <c r="D40" s="82"/>
      <c r="E40" s="6" t="s">
        <v>232</v>
      </c>
      <c r="F40" s="6" t="s">
        <v>233</v>
      </c>
      <c r="G40" s="6" t="s">
        <v>227</v>
      </c>
      <c r="H40" s="11" t="s">
        <v>234</v>
      </c>
      <c r="I40" s="10" t="s">
        <v>235</v>
      </c>
      <c r="J40" s="8" t="s">
        <v>36</v>
      </c>
      <c r="K40" s="23" t="s">
        <v>236</v>
      </c>
      <c r="L40" s="23" t="s">
        <v>74</v>
      </c>
      <c r="M40" s="23">
        <v>5</v>
      </c>
      <c r="N40" s="23">
        <v>163</v>
      </c>
      <c r="O40" s="23" t="s">
        <v>75</v>
      </c>
      <c r="P40" s="23">
        <v>3.4</v>
      </c>
      <c r="Q40" s="23">
        <v>12</v>
      </c>
      <c r="R40" s="23" t="s">
        <v>42</v>
      </c>
      <c r="S40" s="23" t="s">
        <v>42</v>
      </c>
      <c r="T40" s="23" t="s">
        <v>115</v>
      </c>
      <c r="U40" s="23" t="s">
        <v>42</v>
      </c>
      <c r="V40" s="23" t="s">
        <v>201</v>
      </c>
      <c r="W40" s="23">
        <v>2</v>
      </c>
      <c r="X40" s="23" t="s">
        <v>44</v>
      </c>
      <c r="Y40" s="23" t="s">
        <v>44</v>
      </c>
      <c r="Z40" s="23" t="s">
        <v>36</v>
      </c>
      <c r="AA40" s="29" t="s">
        <v>51</v>
      </c>
      <c r="AC40" s="23">
        <v>885</v>
      </c>
      <c r="AD40" s="23">
        <v>40</v>
      </c>
    </row>
    <row r="41" spans="2:30" ht="127.5" customHeight="1">
      <c r="B41" s="32">
        <f t="shared" ref="B41" si="9">B40+1</f>
        <v>27</v>
      </c>
      <c r="C41" s="82" t="s">
        <v>237</v>
      </c>
      <c r="D41" s="82"/>
      <c r="E41" s="6" t="s">
        <v>238</v>
      </c>
      <c r="F41" s="6" t="s">
        <v>239</v>
      </c>
      <c r="G41" s="14" t="s">
        <v>240</v>
      </c>
      <c r="H41" s="11" t="s">
        <v>241</v>
      </c>
      <c r="I41" s="11" t="s">
        <v>241</v>
      </c>
      <c r="J41" s="13" t="s">
        <v>242</v>
      </c>
      <c r="K41" s="23" t="s">
        <v>243</v>
      </c>
      <c r="L41" s="23" t="s">
        <v>244</v>
      </c>
      <c r="M41" s="23">
        <v>1</v>
      </c>
      <c r="N41" s="23">
        <v>253</v>
      </c>
      <c r="O41" s="23" t="s">
        <v>39</v>
      </c>
      <c r="P41" s="23">
        <v>2.7</v>
      </c>
      <c r="Q41" s="23">
        <v>20</v>
      </c>
      <c r="R41" s="23" t="s">
        <v>154</v>
      </c>
      <c r="S41" s="23" t="s">
        <v>154</v>
      </c>
      <c r="T41" s="23" t="s">
        <v>41</v>
      </c>
      <c r="U41" s="23" t="s">
        <v>66</v>
      </c>
      <c r="V41" s="23" t="s">
        <v>43</v>
      </c>
      <c r="W41" s="23">
        <v>3</v>
      </c>
      <c r="X41" s="23" t="s">
        <v>91</v>
      </c>
      <c r="Y41" s="23" t="s">
        <v>91</v>
      </c>
      <c r="Z41" s="23" t="s">
        <v>44</v>
      </c>
      <c r="AA41" s="29" t="s">
        <v>45</v>
      </c>
      <c r="AC41" s="23">
        <f>530-350</f>
        <v>180</v>
      </c>
      <c r="AD41" s="23">
        <v>46</v>
      </c>
    </row>
    <row r="42" spans="2:30" ht="127.5" customHeight="1">
      <c r="C42" s="82" t="s">
        <v>245</v>
      </c>
      <c r="D42" s="82"/>
      <c r="E42" s="6" t="s">
        <v>246</v>
      </c>
      <c r="F42" s="6" t="s">
        <v>247</v>
      </c>
      <c r="G42" s="14" t="s">
        <v>240</v>
      </c>
      <c r="H42" s="11" t="s">
        <v>248</v>
      </c>
      <c r="I42" s="11" t="s">
        <v>249</v>
      </c>
      <c r="J42" s="13" t="s">
        <v>250</v>
      </c>
      <c r="K42" s="23" t="s">
        <v>243</v>
      </c>
      <c r="L42" s="23" t="s">
        <v>114</v>
      </c>
      <c r="M42" s="23">
        <v>4</v>
      </c>
      <c r="N42" s="23">
        <v>71.5</v>
      </c>
      <c r="O42" s="23" t="s">
        <v>75</v>
      </c>
      <c r="P42" s="23">
        <v>3.6</v>
      </c>
      <c r="Q42" s="23">
        <v>20</v>
      </c>
      <c r="R42" s="23" t="s">
        <v>42</v>
      </c>
      <c r="S42" s="23" t="s">
        <v>154</v>
      </c>
      <c r="T42" s="23" t="s">
        <v>115</v>
      </c>
      <c r="U42" s="23" t="s">
        <v>66</v>
      </c>
      <c r="V42" s="23" t="s">
        <v>43</v>
      </c>
      <c r="W42" s="23">
        <v>3</v>
      </c>
      <c r="X42" s="23" t="s">
        <v>91</v>
      </c>
      <c r="Y42" s="23" t="s">
        <v>91</v>
      </c>
      <c r="Z42" s="23" t="s">
        <v>44</v>
      </c>
      <c r="AA42" s="29" t="s">
        <v>45</v>
      </c>
      <c r="AC42" s="23">
        <v>350</v>
      </c>
      <c r="AD42" s="23">
        <v>55</v>
      </c>
    </row>
    <row r="43" spans="2:30" ht="127.5" customHeight="1">
      <c r="C43" s="82" t="s">
        <v>251</v>
      </c>
      <c r="D43" s="82"/>
      <c r="E43" s="6" t="s">
        <v>252</v>
      </c>
      <c r="F43" s="6" t="s">
        <v>253</v>
      </c>
      <c r="G43" s="14" t="s">
        <v>240</v>
      </c>
      <c r="H43" s="11">
        <v>23.8</v>
      </c>
      <c r="I43" s="11">
        <v>23.8</v>
      </c>
      <c r="J43" s="13" t="s">
        <v>44</v>
      </c>
      <c r="K43" s="23" t="s">
        <v>243</v>
      </c>
      <c r="L43" s="23" t="s">
        <v>173</v>
      </c>
      <c r="M43" s="23">
        <v>1</v>
      </c>
      <c r="N43" s="23">
        <v>24</v>
      </c>
      <c r="O43" s="23" t="s">
        <v>75</v>
      </c>
      <c r="P43" s="23">
        <v>3.1</v>
      </c>
      <c r="Q43" s="23">
        <v>20</v>
      </c>
      <c r="R43" s="23" t="s">
        <v>42</v>
      </c>
      <c r="S43" s="23" t="s">
        <v>154</v>
      </c>
      <c r="T43" s="23" t="s">
        <v>115</v>
      </c>
      <c r="U43" s="23" t="s">
        <v>66</v>
      </c>
      <c r="V43" s="23" t="s">
        <v>43</v>
      </c>
      <c r="W43" s="23">
        <v>3</v>
      </c>
      <c r="X43" s="23" t="s">
        <v>91</v>
      </c>
      <c r="Y43" s="23" t="s">
        <v>91</v>
      </c>
      <c r="Z43" s="23" t="s">
        <v>44</v>
      </c>
      <c r="AA43" s="29" t="s">
        <v>51</v>
      </c>
      <c r="AC43" s="23">
        <v>10</v>
      </c>
      <c r="AD43" s="23">
        <v>2</v>
      </c>
    </row>
    <row r="44" spans="2:30" ht="27" customHeight="1">
      <c r="C44" s="82" t="s">
        <v>254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2:30" ht="96" customHeight="1">
      <c r="B45" s="32">
        <f>B41+1</f>
        <v>28</v>
      </c>
      <c r="C45" s="100" t="s">
        <v>255</v>
      </c>
      <c r="D45" s="101"/>
      <c r="E45" s="6" t="s">
        <v>256</v>
      </c>
      <c r="F45" s="6" t="s">
        <v>257</v>
      </c>
      <c r="G45" s="6" t="s">
        <v>258</v>
      </c>
      <c r="H45" s="11" t="str">
        <f>[1]Arkusz1!D24</f>
        <v>1100,38</v>
      </c>
      <c r="I45" s="10" t="s">
        <v>259</v>
      </c>
      <c r="J45" s="84" t="s">
        <v>36</v>
      </c>
      <c r="K45" s="23" t="s">
        <v>260</v>
      </c>
      <c r="L45" s="23" t="s">
        <v>74</v>
      </c>
      <c r="M45" s="23">
        <v>2</v>
      </c>
      <c r="N45" s="104">
        <v>150</v>
      </c>
      <c r="O45" s="23" t="s">
        <v>75</v>
      </c>
      <c r="P45" s="23">
        <v>4</v>
      </c>
      <c r="Q45" s="23">
        <v>20</v>
      </c>
      <c r="R45" s="23" t="s">
        <v>66</v>
      </c>
      <c r="S45" s="23" t="s">
        <v>40</v>
      </c>
      <c r="T45" s="23" t="s">
        <v>115</v>
      </c>
      <c r="U45" s="23" t="s">
        <v>66</v>
      </c>
      <c r="V45" s="23" t="s">
        <v>43</v>
      </c>
      <c r="W45" s="23">
        <v>2</v>
      </c>
      <c r="X45" s="23" t="s">
        <v>261</v>
      </c>
      <c r="Y45" s="23" t="s">
        <v>261</v>
      </c>
      <c r="Z45" s="23" t="s">
        <v>44</v>
      </c>
      <c r="AA45" s="29" t="s">
        <v>45</v>
      </c>
      <c r="AC45" s="93">
        <v>250</v>
      </c>
      <c r="AD45" s="93">
        <v>12</v>
      </c>
    </row>
    <row r="46" spans="2:30" ht="96" customHeight="1">
      <c r="B46" s="32">
        <f>B45+1</f>
        <v>29</v>
      </c>
      <c r="C46" s="100" t="s">
        <v>262</v>
      </c>
      <c r="D46" s="101"/>
      <c r="E46" s="6" t="s">
        <v>256</v>
      </c>
      <c r="F46" s="6" t="s">
        <v>257</v>
      </c>
      <c r="G46" s="6" t="s">
        <v>263</v>
      </c>
      <c r="H46" s="11" t="str">
        <f>[1]Arkusz1!D25</f>
        <v>348,68</v>
      </c>
      <c r="I46" s="10" t="s">
        <v>264</v>
      </c>
      <c r="J46" s="85"/>
      <c r="K46" s="23" t="s">
        <v>260</v>
      </c>
      <c r="L46" s="23" t="s">
        <v>74</v>
      </c>
      <c r="M46" s="23">
        <v>2</v>
      </c>
      <c r="N46" s="105"/>
      <c r="O46" s="23" t="s">
        <v>75</v>
      </c>
      <c r="P46" s="23">
        <v>3.08</v>
      </c>
      <c r="Q46" s="23">
        <v>20</v>
      </c>
      <c r="R46" s="23" t="s">
        <v>66</v>
      </c>
      <c r="S46" s="23" t="s">
        <v>40</v>
      </c>
      <c r="T46" s="23" t="s">
        <v>115</v>
      </c>
      <c r="U46" s="23" t="s">
        <v>66</v>
      </c>
      <c r="V46" s="23" t="s">
        <v>43</v>
      </c>
      <c r="W46" s="23">
        <v>2</v>
      </c>
      <c r="X46" s="23" t="s">
        <v>261</v>
      </c>
      <c r="Y46" s="23" t="s">
        <v>261</v>
      </c>
      <c r="Z46" s="23" t="s">
        <v>44</v>
      </c>
      <c r="AA46" s="29" t="s">
        <v>45</v>
      </c>
      <c r="AC46" s="107"/>
      <c r="AD46" s="107"/>
    </row>
    <row r="47" spans="2:30" ht="96" customHeight="1">
      <c r="B47" s="32">
        <f t="shared" ref="B47:B49" si="10">B46+1</f>
        <v>30</v>
      </c>
      <c r="C47" s="100" t="s">
        <v>265</v>
      </c>
      <c r="D47" s="101"/>
      <c r="E47" s="6" t="s">
        <v>256</v>
      </c>
      <c r="F47" s="6" t="s">
        <v>257</v>
      </c>
      <c r="G47" s="6" t="s">
        <v>266</v>
      </c>
      <c r="H47" s="11" t="str">
        <f>[1]Arkusz1!D26</f>
        <v>1215,00</v>
      </c>
      <c r="I47" s="10" t="s">
        <v>267</v>
      </c>
      <c r="J47" s="86"/>
      <c r="K47" s="23" t="s">
        <v>260</v>
      </c>
      <c r="L47" s="23" t="s">
        <v>74</v>
      </c>
      <c r="M47" s="23">
        <v>2</v>
      </c>
      <c r="N47" s="106"/>
      <c r="O47" s="23" t="s">
        <v>75</v>
      </c>
      <c r="P47" s="23">
        <v>2.5</v>
      </c>
      <c r="Q47" s="23">
        <v>20</v>
      </c>
      <c r="R47" s="23" t="s">
        <v>66</v>
      </c>
      <c r="S47" s="23" t="s">
        <v>40</v>
      </c>
      <c r="T47" s="23" t="s">
        <v>115</v>
      </c>
      <c r="U47" s="23" t="s">
        <v>66</v>
      </c>
      <c r="V47" s="23" t="s">
        <v>43</v>
      </c>
      <c r="W47" s="23">
        <v>2</v>
      </c>
      <c r="X47" s="23" t="s">
        <v>261</v>
      </c>
      <c r="Y47" s="23" t="s">
        <v>261</v>
      </c>
      <c r="Z47" s="23" t="s">
        <v>44</v>
      </c>
      <c r="AA47" s="29" t="s">
        <v>268</v>
      </c>
      <c r="AC47" s="94"/>
      <c r="AD47" s="94"/>
    </row>
    <row r="48" spans="2:30" ht="96" customHeight="1">
      <c r="B48" s="32">
        <f t="shared" si="10"/>
        <v>31</v>
      </c>
      <c r="C48" s="77" t="str">
        <f>[1]Arkusz1!A36</f>
        <v>CWF i S ul.Styrska 20/24</v>
      </c>
      <c r="D48" s="78"/>
      <c r="E48" s="6" t="s">
        <v>269</v>
      </c>
      <c r="F48" s="6" t="s">
        <v>270</v>
      </c>
      <c r="G48" s="6" t="str">
        <f>[1]Arkusz1!C36</f>
        <v>Dydaktyka</v>
      </c>
      <c r="H48" s="11" t="str">
        <f>[1]Arkusz1!D36</f>
        <v>6684,36</v>
      </c>
      <c r="I48" s="10" t="s">
        <v>271</v>
      </c>
      <c r="J48" s="8" t="s">
        <v>36</v>
      </c>
      <c r="K48" s="23" t="s">
        <v>272</v>
      </c>
      <c r="L48" s="23" t="s">
        <v>273</v>
      </c>
      <c r="M48" s="23">
        <v>3</v>
      </c>
      <c r="N48" s="23">
        <v>287</v>
      </c>
      <c r="O48" s="23" t="s">
        <v>75</v>
      </c>
      <c r="P48" s="23">
        <v>2.5</v>
      </c>
      <c r="Q48" s="23">
        <v>20</v>
      </c>
      <c r="R48" s="23" t="s">
        <v>40</v>
      </c>
      <c r="S48" s="23" t="s">
        <v>40</v>
      </c>
      <c r="T48" s="23" t="s">
        <v>41</v>
      </c>
      <c r="U48" s="23" t="s">
        <v>66</v>
      </c>
      <c r="V48" s="23" t="s">
        <v>43</v>
      </c>
      <c r="W48" s="23">
        <v>2</v>
      </c>
      <c r="X48" s="23" t="s">
        <v>91</v>
      </c>
      <c r="Y48" s="23" t="s">
        <v>44</v>
      </c>
      <c r="Z48" s="23" t="s">
        <v>44</v>
      </c>
      <c r="AA48" s="29" t="s">
        <v>45</v>
      </c>
      <c r="AC48" s="23">
        <v>820</v>
      </c>
      <c r="AD48" s="23">
        <v>182</v>
      </c>
    </row>
    <row r="49" spans="1:30" ht="106.5" customHeight="1">
      <c r="B49" s="32">
        <f t="shared" si="10"/>
        <v>32</v>
      </c>
      <c r="C49" s="77" t="str">
        <f>[1]Arkusz1!A37</f>
        <v xml:space="preserve">SWF i S ul.Styrska 5 </v>
      </c>
      <c r="D49" s="78"/>
      <c r="E49" s="6" t="s">
        <v>274</v>
      </c>
      <c r="F49" s="6" t="s">
        <v>275</v>
      </c>
      <c r="G49" s="6" t="str">
        <f>[1]Arkusz1!C37</f>
        <v>Administracja</v>
      </c>
      <c r="H49" s="11" t="str">
        <f>[1]Arkusz1!D37</f>
        <v>249,15</v>
      </c>
      <c r="I49" s="10" t="s">
        <v>276</v>
      </c>
      <c r="J49" s="8" t="s">
        <v>44</v>
      </c>
      <c r="K49" s="23" t="s">
        <v>277</v>
      </c>
      <c r="L49" s="23" t="s">
        <v>273</v>
      </c>
      <c r="M49" s="23">
        <v>1</v>
      </c>
      <c r="N49" s="23">
        <v>80</v>
      </c>
      <c r="O49" s="23" t="s">
        <v>75</v>
      </c>
      <c r="P49" s="23">
        <v>2.7</v>
      </c>
      <c r="Q49" s="23">
        <v>20</v>
      </c>
      <c r="R49" s="23" t="s">
        <v>40</v>
      </c>
      <c r="S49" s="23" t="s">
        <v>65</v>
      </c>
      <c r="T49" s="23" t="s">
        <v>41</v>
      </c>
      <c r="U49" s="23" t="s">
        <v>66</v>
      </c>
      <c r="V49" s="23" t="s">
        <v>43</v>
      </c>
      <c r="W49" s="23">
        <v>2</v>
      </c>
      <c r="X49" s="23" t="s">
        <v>44</v>
      </c>
      <c r="Y49" s="23" t="s">
        <v>44</v>
      </c>
      <c r="Z49" s="23" t="s">
        <v>44</v>
      </c>
      <c r="AA49" s="29" t="s">
        <v>51</v>
      </c>
      <c r="AC49" s="23">
        <v>60</v>
      </c>
      <c r="AD49" s="23">
        <v>2</v>
      </c>
    </row>
    <row r="50" spans="1:30" ht="39" customHeight="1">
      <c r="B50" s="87" t="s">
        <v>278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1:30" ht="115.5" customHeight="1">
      <c r="B51" s="31" t="s">
        <v>1</v>
      </c>
      <c r="C51" s="91" t="s">
        <v>2</v>
      </c>
      <c r="D51" s="91"/>
      <c r="E51" s="17" t="s">
        <v>3</v>
      </c>
      <c r="F51" s="17" t="s">
        <v>4</v>
      </c>
      <c r="G51" s="18" t="s">
        <v>5</v>
      </c>
      <c r="H51" s="19" t="s">
        <v>6</v>
      </c>
      <c r="I51" s="17" t="s">
        <v>7</v>
      </c>
      <c r="J51" s="17" t="s">
        <v>8</v>
      </c>
      <c r="K51" s="17" t="s">
        <v>9</v>
      </c>
      <c r="L51" s="17" t="s">
        <v>10</v>
      </c>
      <c r="M51" s="17" t="s">
        <v>11</v>
      </c>
      <c r="N51" s="17" t="s">
        <v>12</v>
      </c>
      <c r="O51" s="17" t="s">
        <v>13</v>
      </c>
      <c r="P51" s="17" t="s">
        <v>14</v>
      </c>
      <c r="Q51" s="17" t="s">
        <v>15</v>
      </c>
      <c r="R51" s="17" t="s">
        <v>16</v>
      </c>
      <c r="S51" s="17" t="s">
        <v>17</v>
      </c>
      <c r="T51" s="17" t="s">
        <v>18</v>
      </c>
      <c r="U51" s="17" t="s">
        <v>19</v>
      </c>
      <c r="V51" s="17" t="s">
        <v>20</v>
      </c>
      <c r="W51" s="17" t="s">
        <v>21</v>
      </c>
      <c r="X51" s="17" t="s">
        <v>22</v>
      </c>
      <c r="Y51" s="17" t="s">
        <v>23</v>
      </c>
      <c r="Z51" s="17" t="s">
        <v>24</v>
      </c>
      <c r="AA51" s="28" t="s">
        <v>25</v>
      </c>
      <c r="AB51" s="28" t="s">
        <v>26</v>
      </c>
      <c r="AC51" s="17" t="s">
        <v>27</v>
      </c>
      <c r="AD51" s="17" t="s">
        <v>28</v>
      </c>
    </row>
    <row r="52" spans="1:30" ht="96" customHeight="1">
      <c r="B52" s="32">
        <f>B49+1</f>
        <v>33</v>
      </c>
      <c r="C52" s="71" t="s">
        <v>279</v>
      </c>
      <c r="D52" s="71"/>
      <c r="E52" s="6" t="s">
        <v>280</v>
      </c>
      <c r="F52" s="6" t="s">
        <v>281</v>
      </c>
      <c r="G52" s="6" t="s">
        <v>282</v>
      </c>
      <c r="H52" s="11" t="s">
        <v>283</v>
      </c>
      <c r="I52" s="12" t="str">
        <f>H52</f>
        <v>6677,88</v>
      </c>
      <c r="J52" s="8" t="s">
        <v>36</v>
      </c>
      <c r="K52" s="23" t="s">
        <v>284</v>
      </c>
      <c r="L52" s="23" t="s">
        <v>244</v>
      </c>
      <c r="M52" s="23">
        <v>6</v>
      </c>
      <c r="N52" s="23">
        <v>222</v>
      </c>
      <c r="O52" s="23" t="s">
        <v>75</v>
      </c>
      <c r="P52" s="23">
        <v>2.8</v>
      </c>
      <c r="Q52" s="23">
        <v>20</v>
      </c>
      <c r="R52" s="23" t="s">
        <v>65</v>
      </c>
      <c r="S52" s="23" t="s">
        <v>65</v>
      </c>
      <c r="T52" s="23" t="s">
        <v>41</v>
      </c>
      <c r="U52" s="23" t="s">
        <v>66</v>
      </c>
      <c r="V52" s="23" t="s">
        <v>43</v>
      </c>
      <c r="W52" s="23">
        <v>2</v>
      </c>
      <c r="X52" s="23" t="s">
        <v>285</v>
      </c>
      <c r="Y52" s="23" t="s">
        <v>285</v>
      </c>
      <c r="Z52" s="23" t="s">
        <v>44</v>
      </c>
      <c r="AA52" s="29" t="s">
        <v>45</v>
      </c>
      <c r="AC52" s="23">
        <v>2790</v>
      </c>
      <c r="AD52" s="23">
        <v>215</v>
      </c>
    </row>
    <row r="53" spans="1:30" ht="96" customHeight="1">
      <c r="B53" s="32">
        <f>B52+1</f>
        <v>34</v>
      </c>
      <c r="C53" s="71" t="s">
        <v>286</v>
      </c>
      <c r="D53" s="71"/>
      <c r="E53" s="6" t="s">
        <v>287</v>
      </c>
      <c r="F53" s="6" t="s">
        <v>288</v>
      </c>
      <c r="G53" s="6" t="s">
        <v>282</v>
      </c>
      <c r="H53" s="11" t="s">
        <v>289</v>
      </c>
      <c r="I53" s="12" t="str">
        <f>H53</f>
        <v>6692,15</v>
      </c>
      <c r="J53" s="8" t="s">
        <v>36</v>
      </c>
      <c r="K53" s="23" t="s">
        <v>290</v>
      </c>
      <c r="L53" s="23" t="s">
        <v>244</v>
      </c>
      <c r="M53" s="23">
        <v>6</v>
      </c>
      <c r="N53" s="23">
        <v>218</v>
      </c>
      <c r="O53" s="23" t="s">
        <v>75</v>
      </c>
      <c r="P53" s="23">
        <v>2.8</v>
      </c>
      <c r="Q53" s="23">
        <v>20</v>
      </c>
      <c r="R53" s="23" t="s">
        <v>57</v>
      </c>
      <c r="S53" s="23" t="s">
        <v>65</v>
      </c>
      <c r="T53" s="23" t="s">
        <v>41</v>
      </c>
      <c r="U53" s="23" t="s">
        <v>66</v>
      </c>
      <c r="V53" s="23" t="s">
        <v>201</v>
      </c>
      <c r="W53" s="23">
        <v>2</v>
      </c>
      <c r="X53" s="23" t="s">
        <v>291</v>
      </c>
      <c r="Y53" s="23" t="s">
        <v>291</v>
      </c>
      <c r="Z53" s="23" t="s">
        <v>44</v>
      </c>
      <c r="AA53" s="29" t="s">
        <v>45</v>
      </c>
      <c r="AC53" s="23">
        <v>2790</v>
      </c>
      <c r="AD53" s="23">
        <v>215</v>
      </c>
    </row>
    <row r="54" spans="1:30" ht="96" customHeight="1">
      <c r="B54" s="32">
        <f t="shared" ref="B54:B63" si="11">B53+1</f>
        <v>35</v>
      </c>
      <c r="C54" s="71" t="s">
        <v>292</v>
      </c>
      <c r="D54" s="71"/>
      <c r="E54" s="6" t="s">
        <v>293</v>
      </c>
      <c r="F54" s="6" t="s">
        <v>294</v>
      </c>
      <c r="G54" s="6" t="s">
        <v>282</v>
      </c>
      <c r="H54" s="11">
        <v>3234.83</v>
      </c>
      <c r="I54" s="12">
        <f t="shared" ref="I54:I63" si="12">H54</f>
        <v>3234.83</v>
      </c>
      <c r="J54" s="13" t="s">
        <v>36</v>
      </c>
      <c r="K54" s="23" t="s">
        <v>295</v>
      </c>
      <c r="L54" s="23" t="s">
        <v>244</v>
      </c>
      <c r="M54" s="23">
        <v>6</v>
      </c>
      <c r="N54" s="23">
        <v>155</v>
      </c>
      <c r="O54" s="23" t="s">
        <v>75</v>
      </c>
      <c r="P54" s="23">
        <v>2.2000000000000002</v>
      </c>
      <c r="Q54" s="23">
        <v>20</v>
      </c>
      <c r="R54" s="23" t="s">
        <v>154</v>
      </c>
      <c r="S54" s="23" t="s">
        <v>154</v>
      </c>
      <c r="T54" s="23" t="s">
        <v>41</v>
      </c>
      <c r="U54" s="23" t="s">
        <v>66</v>
      </c>
      <c r="V54" s="23" t="s">
        <v>43</v>
      </c>
      <c r="W54" s="23">
        <v>3</v>
      </c>
      <c r="X54" s="23" t="s">
        <v>261</v>
      </c>
      <c r="Y54" s="23" t="s">
        <v>296</v>
      </c>
      <c r="Z54" s="23" t="s">
        <v>44</v>
      </c>
      <c r="AA54" s="29" t="s">
        <v>45</v>
      </c>
      <c r="AC54" s="23">
        <v>1600</v>
      </c>
      <c r="AD54" s="23">
        <v>150</v>
      </c>
    </row>
    <row r="55" spans="1:30" ht="96" customHeight="1">
      <c r="B55" s="32">
        <f t="shared" si="11"/>
        <v>36</v>
      </c>
      <c r="C55" s="71" t="s">
        <v>297</v>
      </c>
      <c r="D55" s="71"/>
      <c r="E55" s="6" t="s">
        <v>298</v>
      </c>
      <c r="F55" s="6" t="s">
        <v>299</v>
      </c>
      <c r="G55" s="6" t="s">
        <v>282</v>
      </c>
      <c r="H55" s="11">
        <v>3296.25</v>
      </c>
      <c r="I55" s="12">
        <f t="shared" si="12"/>
        <v>3296.25</v>
      </c>
      <c r="J55" s="13" t="s">
        <v>36</v>
      </c>
      <c r="K55" s="23" t="s">
        <v>300</v>
      </c>
      <c r="L55" s="23" t="s">
        <v>244</v>
      </c>
      <c r="M55" s="23">
        <v>6</v>
      </c>
      <c r="N55" s="23">
        <v>152</v>
      </c>
      <c r="O55" s="23" t="s">
        <v>75</v>
      </c>
      <c r="P55" s="23">
        <v>2.2000000000000002</v>
      </c>
      <c r="Q55" s="23">
        <v>20</v>
      </c>
      <c r="R55" s="23" t="s">
        <v>154</v>
      </c>
      <c r="S55" s="23" t="s">
        <v>154</v>
      </c>
      <c r="T55" s="23" t="s">
        <v>41</v>
      </c>
      <c r="U55" s="23" t="s">
        <v>66</v>
      </c>
      <c r="V55" s="23" t="s">
        <v>43</v>
      </c>
      <c r="W55" s="23">
        <v>3</v>
      </c>
      <c r="X55" s="23" t="s">
        <v>261</v>
      </c>
      <c r="Y55" s="23" t="s">
        <v>301</v>
      </c>
      <c r="Z55" s="23" t="s">
        <v>44</v>
      </c>
      <c r="AA55" s="29" t="s">
        <v>45</v>
      </c>
      <c r="AC55" s="23">
        <v>1600</v>
      </c>
      <c r="AD55" s="23">
        <v>130</v>
      </c>
    </row>
    <row r="56" spans="1:30" ht="96" customHeight="1">
      <c r="B56" s="32">
        <f t="shared" si="11"/>
        <v>37</v>
      </c>
      <c r="C56" s="71" t="s">
        <v>302</v>
      </c>
      <c r="D56" s="71"/>
      <c r="E56" s="6" t="s">
        <v>303</v>
      </c>
      <c r="F56" s="6" t="s">
        <v>304</v>
      </c>
      <c r="G56" s="6" t="s">
        <v>282</v>
      </c>
      <c r="H56" s="11" t="s">
        <v>305</v>
      </c>
      <c r="I56" s="12" t="str">
        <f t="shared" si="12"/>
        <v>3171,82</v>
      </c>
      <c r="J56" s="8" t="s">
        <v>36</v>
      </c>
      <c r="K56" s="23" t="s">
        <v>306</v>
      </c>
      <c r="L56" s="23" t="s">
        <v>244</v>
      </c>
      <c r="M56" s="23">
        <v>6</v>
      </c>
      <c r="N56" s="23">
        <v>152</v>
      </c>
      <c r="O56" s="23" t="s">
        <v>75</v>
      </c>
      <c r="P56" s="23">
        <v>2.2000000000000002</v>
      </c>
      <c r="Q56" s="23">
        <v>20</v>
      </c>
      <c r="R56" s="23" t="s">
        <v>40</v>
      </c>
      <c r="S56" s="23" t="s">
        <v>65</v>
      </c>
      <c r="T56" s="23" t="s">
        <v>41</v>
      </c>
      <c r="U56" s="23" t="s">
        <v>66</v>
      </c>
      <c r="V56" s="23" t="s">
        <v>201</v>
      </c>
      <c r="W56" s="23">
        <v>2</v>
      </c>
      <c r="X56" s="23" t="s">
        <v>307</v>
      </c>
      <c r="Y56" s="23" t="s">
        <v>307</v>
      </c>
      <c r="Z56" s="23" t="s">
        <v>36</v>
      </c>
      <c r="AA56" s="29" t="s">
        <v>45</v>
      </c>
      <c r="AC56" s="23">
        <v>1600</v>
      </c>
      <c r="AD56" s="23">
        <v>130</v>
      </c>
    </row>
    <row r="57" spans="1:30" ht="96" customHeight="1">
      <c r="B57" s="32">
        <f t="shared" si="11"/>
        <v>38</v>
      </c>
      <c r="C57" s="71" t="s">
        <v>308</v>
      </c>
      <c r="D57" s="71"/>
      <c r="E57" s="6" t="s">
        <v>309</v>
      </c>
      <c r="F57" s="6" t="s">
        <v>310</v>
      </c>
      <c r="G57" s="6" t="s">
        <v>282</v>
      </c>
      <c r="H57" s="11" t="s">
        <v>311</v>
      </c>
      <c r="I57" s="12" t="str">
        <f t="shared" si="12"/>
        <v>3439,93</v>
      </c>
      <c r="J57" s="8" t="s">
        <v>36</v>
      </c>
      <c r="K57" s="23" t="s">
        <v>312</v>
      </c>
      <c r="L57" s="23" t="s">
        <v>244</v>
      </c>
      <c r="M57" s="23">
        <v>6</v>
      </c>
      <c r="N57" s="23">
        <v>156</v>
      </c>
      <c r="O57" s="23" t="s">
        <v>75</v>
      </c>
      <c r="P57" s="23">
        <v>2.2000000000000002</v>
      </c>
      <c r="Q57" s="23">
        <v>20</v>
      </c>
      <c r="R57" s="23" t="s">
        <v>154</v>
      </c>
      <c r="S57" s="23" t="s">
        <v>154</v>
      </c>
      <c r="T57" s="23" t="s">
        <v>41</v>
      </c>
      <c r="U57" s="23" t="s">
        <v>66</v>
      </c>
      <c r="V57" s="23" t="s">
        <v>43</v>
      </c>
      <c r="W57" s="23">
        <v>3</v>
      </c>
      <c r="X57" s="23" t="s">
        <v>261</v>
      </c>
      <c r="Y57" s="23" t="s">
        <v>313</v>
      </c>
      <c r="Z57" s="23" t="s">
        <v>44</v>
      </c>
      <c r="AA57" s="29" t="s">
        <v>45</v>
      </c>
      <c r="AC57" s="23">
        <v>1670</v>
      </c>
      <c r="AD57" s="23">
        <v>115</v>
      </c>
    </row>
    <row r="58" spans="1:30" ht="96" customHeight="1">
      <c r="B58" s="32">
        <f t="shared" si="11"/>
        <v>39</v>
      </c>
      <c r="C58" s="71" t="s">
        <v>314</v>
      </c>
      <c r="D58" s="71"/>
      <c r="E58" s="6" t="s">
        <v>315</v>
      </c>
      <c r="F58" s="6" t="s">
        <v>316</v>
      </c>
      <c r="G58" s="6" t="s">
        <v>282</v>
      </c>
      <c r="H58" s="11" t="s">
        <v>317</v>
      </c>
      <c r="I58" s="12" t="str">
        <f t="shared" si="12"/>
        <v>10886,22</v>
      </c>
      <c r="J58" s="8" t="s">
        <v>36</v>
      </c>
      <c r="K58" s="23" t="s">
        <v>318</v>
      </c>
      <c r="L58" s="23" t="s">
        <v>244</v>
      </c>
      <c r="M58" s="23">
        <v>15</v>
      </c>
      <c r="N58" s="23">
        <v>153</v>
      </c>
      <c r="O58" s="23" t="s">
        <v>75</v>
      </c>
      <c r="P58" s="23">
        <v>2.52</v>
      </c>
      <c r="Q58" s="23">
        <v>20</v>
      </c>
      <c r="R58" s="23" t="s">
        <v>65</v>
      </c>
      <c r="S58" s="23" t="s">
        <v>154</v>
      </c>
      <c r="T58" s="23" t="s">
        <v>41</v>
      </c>
      <c r="U58" s="23" t="s">
        <v>66</v>
      </c>
      <c r="V58" s="23" t="s">
        <v>43</v>
      </c>
      <c r="W58" s="23">
        <v>2</v>
      </c>
      <c r="X58" s="23" t="s">
        <v>319</v>
      </c>
      <c r="Y58" s="23" t="s">
        <v>319</v>
      </c>
      <c r="Z58" s="23" t="s">
        <v>44</v>
      </c>
      <c r="AA58" s="29" t="s">
        <v>45</v>
      </c>
      <c r="AC58" s="23">
        <v>2900</v>
      </c>
      <c r="AD58" s="23">
        <v>220</v>
      </c>
    </row>
    <row r="59" spans="1:30" ht="96" customHeight="1">
      <c r="B59" s="32">
        <f t="shared" si="11"/>
        <v>40</v>
      </c>
      <c r="C59" s="71" t="s">
        <v>320</v>
      </c>
      <c r="D59" s="71"/>
      <c r="E59" s="6" t="s">
        <v>321</v>
      </c>
      <c r="F59" s="6" t="s">
        <v>322</v>
      </c>
      <c r="G59" s="6" t="s">
        <v>282</v>
      </c>
      <c r="H59" s="11" t="s">
        <v>323</v>
      </c>
      <c r="I59" s="12" t="str">
        <f t="shared" si="12"/>
        <v>4266,16</v>
      </c>
      <c r="J59" s="8" t="s">
        <v>36</v>
      </c>
      <c r="K59" s="23" t="s">
        <v>324</v>
      </c>
      <c r="L59" s="23" t="s">
        <v>244</v>
      </c>
      <c r="M59" s="23">
        <v>6</v>
      </c>
      <c r="N59" s="23">
        <v>155</v>
      </c>
      <c r="O59" s="23" t="s">
        <v>75</v>
      </c>
      <c r="P59" s="23">
        <v>2.5</v>
      </c>
      <c r="Q59" s="23">
        <v>20</v>
      </c>
      <c r="R59" s="23" t="s">
        <v>65</v>
      </c>
      <c r="S59" s="23" t="s">
        <v>65</v>
      </c>
      <c r="T59" s="23" t="s">
        <v>41</v>
      </c>
      <c r="U59" s="23" t="s">
        <v>66</v>
      </c>
      <c r="V59" s="23" t="s">
        <v>201</v>
      </c>
      <c r="W59" s="23">
        <v>2</v>
      </c>
      <c r="X59" s="23" t="s">
        <v>285</v>
      </c>
      <c r="Y59" s="23" t="s">
        <v>285</v>
      </c>
      <c r="Z59" s="23" t="s">
        <v>44</v>
      </c>
      <c r="AA59" s="29" t="s">
        <v>45</v>
      </c>
      <c r="AC59" s="23">
        <v>2130</v>
      </c>
      <c r="AD59" s="23">
        <v>175</v>
      </c>
    </row>
    <row r="60" spans="1:30" ht="96" customHeight="1">
      <c r="B60" s="32">
        <f t="shared" si="11"/>
        <v>41</v>
      </c>
      <c r="C60" s="71" t="s">
        <v>325</v>
      </c>
      <c r="D60" s="71"/>
      <c r="E60" s="6" t="s">
        <v>326</v>
      </c>
      <c r="F60" s="6" t="s">
        <v>327</v>
      </c>
      <c r="G60" s="6" t="s">
        <v>282</v>
      </c>
      <c r="H60" s="11" t="s">
        <v>328</v>
      </c>
      <c r="I60" s="12" t="str">
        <f t="shared" si="12"/>
        <v>4405,90</v>
      </c>
      <c r="J60" s="8" t="s">
        <v>36</v>
      </c>
      <c r="K60" s="23" t="s">
        <v>329</v>
      </c>
      <c r="L60" s="23" t="s">
        <v>244</v>
      </c>
      <c r="M60" s="23">
        <v>6</v>
      </c>
      <c r="N60" s="23">
        <v>155</v>
      </c>
      <c r="O60" s="23" t="s">
        <v>75</v>
      </c>
      <c r="P60" s="23">
        <v>2.5</v>
      </c>
      <c r="Q60" s="23">
        <v>20</v>
      </c>
      <c r="R60" s="23" t="s">
        <v>65</v>
      </c>
      <c r="S60" s="23" t="s">
        <v>65</v>
      </c>
      <c r="T60" s="23" t="s">
        <v>41</v>
      </c>
      <c r="U60" s="23" t="s">
        <v>66</v>
      </c>
      <c r="V60" s="23" t="s">
        <v>201</v>
      </c>
      <c r="W60" s="23">
        <v>2</v>
      </c>
      <c r="X60" s="23" t="s">
        <v>44</v>
      </c>
      <c r="Y60" s="23" t="s">
        <v>44</v>
      </c>
      <c r="Z60" s="23" t="s">
        <v>36</v>
      </c>
      <c r="AA60" s="29" t="s">
        <v>330</v>
      </c>
      <c r="AC60" s="23">
        <v>2130</v>
      </c>
      <c r="AD60" s="23">
        <v>175</v>
      </c>
    </row>
    <row r="61" spans="1:30" ht="96" customHeight="1">
      <c r="B61" s="32">
        <f t="shared" si="11"/>
        <v>42</v>
      </c>
      <c r="C61" s="71" t="s">
        <v>331</v>
      </c>
      <c r="D61" s="71"/>
      <c r="E61" s="6" t="s">
        <v>332</v>
      </c>
      <c r="F61" s="6" t="s">
        <v>333</v>
      </c>
      <c r="G61" s="6" t="s">
        <v>282</v>
      </c>
      <c r="H61" s="11" t="s">
        <v>334</v>
      </c>
      <c r="I61" s="12" t="str">
        <f t="shared" si="12"/>
        <v>10530,34</v>
      </c>
      <c r="J61" s="8" t="s">
        <v>36</v>
      </c>
      <c r="K61" s="23" t="s">
        <v>335</v>
      </c>
      <c r="L61" s="23" t="s">
        <v>244</v>
      </c>
      <c r="M61" s="23">
        <v>13</v>
      </c>
      <c r="N61" s="23">
        <v>222</v>
      </c>
      <c r="O61" s="23" t="s">
        <v>75</v>
      </c>
      <c r="P61" s="23">
        <v>2.5</v>
      </c>
      <c r="Q61" s="23">
        <v>20</v>
      </c>
      <c r="R61" s="23" t="s">
        <v>40</v>
      </c>
      <c r="S61" s="23" t="s">
        <v>65</v>
      </c>
      <c r="T61" s="23" t="s">
        <v>41</v>
      </c>
      <c r="U61" s="23" t="s">
        <v>66</v>
      </c>
      <c r="V61" s="23" t="s">
        <v>43</v>
      </c>
      <c r="W61" s="23">
        <v>2</v>
      </c>
      <c r="X61" s="23" t="s">
        <v>336</v>
      </c>
      <c r="Y61" s="23" t="s">
        <v>336</v>
      </c>
      <c r="Z61" s="23" t="s">
        <v>44</v>
      </c>
      <c r="AA61" s="29" t="s">
        <v>45</v>
      </c>
      <c r="AC61" s="23">
        <v>1876</v>
      </c>
      <c r="AD61" s="23">
        <v>70</v>
      </c>
    </row>
    <row r="62" spans="1:30" ht="96" customHeight="1">
      <c r="B62" s="32">
        <f t="shared" si="11"/>
        <v>43</v>
      </c>
      <c r="C62" s="71" t="s">
        <v>337</v>
      </c>
      <c r="D62" s="71"/>
      <c r="E62" s="6" t="s">
        <v>338</v>
      </c>
      <c r="F62" s="6" t="s">
        <v>339</v>
      </c>
      <c r="G62" s="6" t="s">
        <v>340</v>
      </c>
      <c r="H62" s="11" t="s">
        <v>341</v>
      </c>
      <c r="I62" s="12" t="str">
        <f t="shared" si="12"/>
        <v>352,47</v>
      </c>
      <c r="J62" s="8" t="s">
        <v>44</v>
      </c>
      <c r="K62" s="23" t="s">
        <v>342</v>
      </c>
      <c r="L62" s="23" t="s">
        <v>74</v>
      </c>
      <c r="M62" s="23">
        <v>1</v>
      </c>
      <c r="N62" s="23">
        <v>96</v>
      </c>
      <c r="O62" s="23" t="s">
        <v>75</v>
      </c>
      <c r="P62" s="23">
        <v>3</v>
      </c>
      <c r="Q62" s="23">
        <v>20</v>
      </c>
      <c r="R62" s="23" t="s">
        <v>65</v>
      </c>
      <c r="S62" s="23" t="s">
        <v>65</v>
      </c>
      <c r="T62" s="23" t="s">
        <v>41</v>
      </c>
      <c r="U62" s="23" t="s">
        <v>66</v>
      </c>
      <c r="V62" s="23" t="s">
        <v>43</v>
      </c>
      <c r="W62" s="23">
        <v>2</v>
      </c>
      <c r="X62" s="23" t="s">
        <v>343</v>
      </c>
      <c r="Y62" s="23" t="s">
        <v>343</v>
      </c>
      <c r="Z62" s="23" t="s">
        <v>44</v>
      </c>
      <c r="AA62" s="29" t="s">
        <v>51</v>
      </c>
      <c r="AC62" s="23">
        <v>44</v>
      </c>
      <c r="AD62" s="23">
        <v>3</v>
      </c>
    </row>
    <row r="63" spans="1:30" ht="96" customHeight="1">
      <c r="B63" s="32">
        <f t="shared" si="11"/>
        <v>44</v>
      </c>
      <c r="C63" s="71" t="s">
        <v>344</v>
      </c>
      <c r="D63" s="71"/>
      <c r="E63" s="6" t="s">
        <v>345</v>
      </c>
      <c r="F63" s="6" t="s">
        <v>346</v>
      </c>
      <c r="G63" s="6" t="s">
        <v>347</v>
      </c>
      <c r="H63" s="11">
        <v>424.4</v>
      </c>
      <c r="I63" s="12">
        <f t="shared" si="12"/>
        <v>424.4</v>
      </c>
      <c r="J63" s="8" t="s">
        <v>36</v>
      </c>
      <c r="K63" s="23" t="s">
        <v>348</v>
      </c>
      <c r="L63" s="23" t="s">
        <v>74</v>
      </c>
      <c r="M63" s="23">
        <v>2</v>
      </c>
      <c r="N63" s="23">
        <v>104</v>
      </c>
      <c r="O63" s="23" t="s">
        <v>75</v>
      </c>
      <c r="P63" s="23">
        <v>3</v>
      </c>
      <c r="Q63" s="23">
        <v>20</v>
      </c>
      <c r="R63" s="23" t="s">
        <v>154</v>
      </c>
      <c r="S63" s="23" t="s">
        <v>154</v>
      </c>
      <c r="T63" s="23" t="s">
        <v>41</v>
      </c>
      <c r="U63" s="23" t="s">
        <v>66</v>
      </c>
      <c r="V63" s="23" t="s">
        <v>43</v>
      </c>
      <c r="W63" s="23">
        <v>3</v>
      </c>
      <c r="X63" s="23" t="s">
        <v>349</v>
      </c>
      <c r="Y63" s="23" t="s">
        <v>349</v>
      </c>
      <c r="Z63" s="23" t="s">
        <v>44</v>
      </c>
      <c r="AA63" s="29" t="s">
        <v>51</v>
      </c>
      <c r="AC63" s="23">
        <v>88</v>
      </c>
      <c r="AD63" s="23">
        <v>3</v>
      </c>
    </row>
    <row r="64" spans="1:30" s="24" customFormat="1" ht="42" customHeight="1">
      <c r="A64" s="36"/>
      <c r="B64" s="87" t="s">
        <v>350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</row>
    <row r="65" spans="1:30" ht="96" customHeight="1">
      <c r="B65" s="31" t="s">
        <v>1</v>
      </c>
      <c r="C65" s="91" t="s">
        <v>2</v>
      </c>
      <c r="D65" s="91"/>
      <c r="E65" s="17" t="s">
        <v>3</v>
      </c>
      <c r="F65" s="17" t="s">
        <v>4</v>
      </c>
      <c r="G65" s="18" t="s">
        <v>5</v>
      </c>
      <c r="H65" s="19" t="s">
        <v>6</v>
      </c>
      <c r="I65" s="17" t="s">
        <v>7</v>
      </c>
      <c r="J65" s="17" t="s">
        <v>8</v>
      </c>
      <c r="K65" s="17" t="s">
        <v>9</v>
      </c>
      <c r="L65" s="17" t="s">
        <v>10</v>
      </c>
      <c r="M65" s="17" t="s">
        <v>11</v>
      </c>
      <c r="N65" s="17" t="s">
        <v>12</v>
      </c>
      <c r="O65" s="17" t="s">
        <v>13</v>
      </c>
      <c r="P65" s="17" t="s">
        <v>14</v>
      </c>
      <c r="Q65" s="17" t="s">
        <v>15</v>
      </c>
      <c r="R65" s="17" t="s">
        <v>16</v>
      </c>
      <c r="S65" s="17" t="s">
        <v>17</v>
      </c>
      <c r="T65" s="17" t="s">
        <v>18</v>
      </c>
      <c r="U65" s="17" t="s">
        <v>19</v>
      </c>
      <c r="V65" s="17" t="s">
        <v>20</v>
      </c>
      <c r="W65" s="17" t="s">
        <v>21</v>
      </c>
      <c r="X65" s="17" t="s">
        <v>22</v>
      </c>
      <c r="Y65" s="17" t="s">
        <v>23</v>
      </c>
      <c r="Z65" s="17" t="s">
        <v>24</v>
      </c>
      <c r="AA65" s="28" t="s">
        <v>25</v>
      </c>
      <c r="AB65" s="28" t="s">
        <v>26</v>
      </c>
      <c r="AC65" s="17" t="s">
        <v>27</v>
      </c>
      <c r="AD65" s="17" t="s">
        <v>28</v>
      </c>
    </row>
    <row r="66" spans="1:30" ht="96" customHeight="1">
      <c r="C66" s="92" t="s">
        <v>351</v>
      </c>
      <c r="D66" s="92"/>
      <c r="E66" s="3"/>
      <c r="G66" s="6"/>
      <c r="H66" s="20"/>
      <c r="I66" s="7"/>
      <c r="J66" s="8"/>
    </row>
    <row r="67" spans="1:30" ht="96" customHeight="1">
      <c r="B67" s="32">
        <f>B63+1</f>
        <v>45</v>
      </c>
      <c r="C67" s="71" t="s">
        <v>352</v>
      </c>
      <c r="D67" s="71"/>
      <c r="E67" s="6" t="s">
        <v>353</v>
      </c>
      <c r="F67" s="6" t="s">
        <v>354</v>
      </c>
      <c r="G67" s="6" t="s">
        <v>355</v>
      </c>
      <c r="H67" s="11" t="s">
        <v>356</v>
      </c>
      <c r="I67" s="12" t="str">
        <f>H67</f>
        <v>2983,72</v>
      </c>
      <c r="J67" s="8" t="s">
        <v>36</v>
      </c>
      <c r="K67" s="23" t="s">
        <v>357</v>
      </c>
      <c r="L67" s="23" t="s">
        <v>74</v>
      </c>
      <c r="M67" s="23">
        <v>5</v>
      </c>
      <c r="N67" s="23">
        <v>120</v>
      </c>
      <c r="O67" s="23" t="s">
        <v>75</v>
      </c>
      <c r="P67" s="23">
        <v>4.6500000000000004</v>
      </c>
      <c r="Q67" s="23">
        <v>20</v>
      </c>
      <c r="R67" s="23" t="s">
        <v>66</v>
      </c>
      <c r="S67" s="23" t="s">
        <v>66</v>
      </c>
      <c r="T67" s="23" t="s">
        <v>115</v>
      </c>
      <c r="U67" s="23" t="s">
        <v>66</v>
      </c>
      <c r="V67" s="23" t="s">
        <v>43</v>
      </c>
      <c r="W67" s="23">
        <v>2</v>
      </c>
      <c r="X67" s="23" t="s">
        <v>261</v>
      </c>
      <c r="Y67" s="23" t="s">
        <v>44</v>
      </c>
      <c r="Z67" s="23" t="s">
        <v>44</v>
      </c>
      <c r="AA67" s="29" t="s">
        <v>51</v>
      </c>
      <c r="AC67" s="23">
        <v>555</v>
      </c>
      <c r="AD67" s="23">
        <v>5</v>
      </c>
    </row>
    <row r="68" spans="1:30" ht="96" customHeight="1">
      <c r="B68" s="32">
        <f>B67+1</f>
        <v>46</v>
      </c>
      <c r="C68" s="71" t="s">
        <v>358</v>
      </c>
      <c r="D68" s="71"/>
      <c r="E68" s="6" t="s">
        <v>359</v>
      </c>
      <c r="F68" s="6" t="s">
        <v>360</v>
      </c>
      <c r="G68" s="6" t="s">
        <v>361</v>
      </c>
      <c r="H68" s="11" t="s">
        <v>362</v>
      </c>
      <c r="I68" s="12" t="str">
        <f>H68</f>
        <v>614,35</v>
      </c>
      <c r="J68" s="8" t="s">
        <v>44</v>
      </c>
      <c r="K68" s="23" t="s">
        <v>363</v>
      </c>
      <c r="L68" s="23" t="s">
        <v>74</v>
      </c>
      <c r="M68" s="23">
        <v>2</v>
      </c>
      <c r="N68" s="23">
        <v>94</v>
      </c>
      <c r="O68" s="23" t="s">
        <v>75</v>
      </c>
      <c r="P68" s="23">
        <v>4.6500000000000004</v>
      </c>
      <c r="Q68" s="23">
        <v>20</v>
      </c>
      <c r="R68" s="23" t="s">
        <v>65</v>
      </c>
      <c r="S68" s="23" t="s">
        <v>154</v>
      </c>
      <c r="T68" s="23" t="s">
        <v>41</v>
      </c>
      <c r="U68" s="23" t="s">
        <v>66</v>
      </c>
      <c r="V68" s="23" t="s">
        <v>43</v>
      </c>
      <c r="W68" s="23">
        <v>2</v>
      </c>
      <c r="X68" s="23" t="s">
        <v>44</v>
      </c>
      <c r="Y68" s="23" t="s">
        <v>44</v>
      </c>
      <c r="Z68" s="23" t="s">
        <v>44</v>
      </c>
      <c r="AA68" s="29" t="s">
        <v>51</v>
      </c>
      <c r="AC68" s="23">
        <v>410</v>
      </c>
      <c r="AD68" s="23">
        <v>41</v>
      </c>
    </row>
    <row r="69" spans="1:30" s="16" customFormat="1" ht="96" customHeight="1">
      <c r="A69" s="37"/>
      <c r="B69" s="32">
        <f t="shared" ref="B69" si="13">B68+1</f>
        <v>47</v>
      </c>
      <c r="C69" s="71" t="s">
        <v>364</v>
      </c>
      <c r="D69" s="71"/>
      <c r="E69" s="6" t="s">
        <v>365</v>
      </c>
      <c r="F69" s="6" t="s">
        <v>275</v>
      </c>
      <c r="G69" s="6" t="s">
        <v>366</v>
      </c>
      <c r="H69" s="11" t="s">
        <v>367</v>
      </c>
      <c r="I69" s="12" t="str">
        <f>H69</f>
        <v>1586,16</v>
      </c>
      <c r="J69" s="8" t="s">
        <v>44</v>
      </c>
      <c r="K69" s="16" t="s">
        <v>368</v>
      </c>
      <c r="L69" s="16" t="s">
        <v>74</v>
      </c>
      <c r="M69" s="23">
        <v>2</v>
      </c>
      <c r="N69" s="25">
        <v>226</v>
      </c>
      <c r="O69" s="16" t="s">
        <v>75</v>
      </c>
      <c r="P69" s="25">
        <v>3.45</v>
      </c>
      <c r="Q69" s="25">
        <v>20</v>
      </c>
      <c r="R69" s="16" t="s">
        <v>40</v>
      </c>
      <c r="S69" s="16" t="s">
        <v>65</v>
      </c>
      <c r="T69" s="16" t="s">
        <v>41</v>
      </c>
      <c r="U69" s="16" t="s">
        <v>66</v>
      </c>
      <c r="V69" s="16" t="s">
        <v>43</v>
      </c>
      <c r="W69" s="25">
        <v>2</v>
      </c>
      <c r="X69" s="16" t="s">
        <v>44</v>
      </c>
      <c r="Y69" s="16" t="s">
        <v>44</v>
      </c>
      <c r="Z69" s="16" t="s">
        <v>44</v>
      </c>
      <c r="AA69" s="29" t="s">
        <v>51</v>
      </c>
      <c r="AB69" s="30"/>
      <c r="AC69" s="25">
        <v>438</v>
      </c>
      <c r="AD69" s="25">
        <v>73</v>
      </c>
    </row>
    <row r="70" spans="1:30" ht="96" customHeight="1">
      <c r="B70" s="32">
        <f t="shared" ref="B70:B79" si="14">B69+1</f>
        <v>48</v>
      </c>
      <c r="C70" s="27" t="s">
        <v>369</v>
      </c>
      <c r="D70" s="27"/>
      <c r="E70" s="4"/>
      <c r="F70" s="6"/>
      <c r="G70" s="6"/>
      <c r="H70" s="11"/>
      <c r="I70" s="12"/>
      <c r="J70" s="13"/>
    </row>
    <row r="71" spans="1:30" ht="96" customHeight="1">
      <c r="B71" s="32">
        <f t="shared" si="14"/>
        <v>49</v>
      </c>
      <c r="C71" s="79" t="s">
        <v>370</v>
      </c>
      <c r="D71" s="79"/>
      <c r="E71" s="6" t="s">
        <v>371</v>
      </c>
      <c r="F71" s="6" t="s">
        <v>372</v>
      </c>
      <c r="G71" s="6" t="s">
        <v>355</v>
      </c>
      <c r="H71" s="11">
        <v>7882.71</v>
      </c>
      <c r="I71" s="11">
        <v>7882.71</v>
      </c>
      <c r="J71" s="8" t="s">
        <v>373</v>
      </c>
      <c r="K71" s="23" t="s">
        <v>374</v>
      </c>
      <c r="L71" s="23" t="s">
        <v>74</v>
      </c>
      <c r="M71" s="23">
        <v>5</v>
      </c>
      <c r="N71" s="67">
        <v>170</v>
      </c>
      <c r="O71" s="23" t="s">
        <v>39</v>
      </c>
      <c r="P71" s="23">
        <v>4.5999999999999996</v>
      </c>
      <c r="Q71" s="23">
        <v>20</v>
      </c>
      <c r="R71" s="23" t="s">
        <v>40</v>
      </c>
      <c r="S71" s="23" t="s">
        <v>154</v>
      </c>
      <c r="T71" s="23" t="s">
        <v>41</v>
      </c>
      <c r="U71" s="23" t="s">
        <v>66</v>
      </c>
      <c r="V71" s="23" t="s">
        <v>43</v>
      </c>
      <c r="W71" s="23">
        <v>2</v>
      </c>
      <c r="X71" s="23" t="s">
        <v>44</v>
      </c>
      <c r="Y71" s="23" t="s">
        <v>44</v>
      </c>
      <c r="Z71" s="23" t="s">
        <v>44</v>
      </c>
      <c r="AA71" s="29" t="s">
        <v>45</v>
      </c>
      <c r="AC71" s="23">
        <v>570</v>
      </c>
      <c r="AD71" s="23">
        <v>138</v>
      </c>
    </row>
    <row r="72" spans="1:30" ht="96" customHeight="1">
      <c r="B72" s="32">
        <f t="shared" si="14"/>
        <v>50</v>
      </c>
      <c r="C72" s="79" t="s">
        <v>375</v>
      </c>
      <c r="D72" s="79"/>
      <c r="E72" s="6" t="s">
        <v>371</v>
      </c>
      <c r="F72" s="6" t="s">
        <v>372</v>
      </c>
      <c r="G72" s="6" t="s">
        <v>355</v>
      </c>
      <c r="H72" s="11">
        <v>7414.18</v>
      </c>
      <c r="I72" s="11">
        <v>7414.18</v>
      </c>
      <c r="J72" s="8" t="s">
        <v>373</v>
      </c>
      <c r="K72" s="23" t="s">
        <v>374</v>
      </c>
      <c r="L72" s="23" t="s">
        <v>74</v>
      </c>
      <c r="M72" s="23">
        <v>5</v>
      </c>
      <c r="N72" s="67">
        <v>165</v>
      </c>
      <c r="O72" s="23" t="s">
        <v>56</v>
      </c>
      <c r="P72" s="23">
        <v>4.5999999999999996</v>
      </c>
      <c r="Q72" s="23">
        <v>20</v>
      </c>
      <c r="R72" s="23" t="s">
        <v>40</v>
      </c>
      <c r="S72" s="23" t="s">
        <v>154</v>
      </c>
      <c r="T72" s="23" t="s">
        <v>41</v>
      </c>
      <c r="U72" s="23" t="s">
        <v>66</v>
      </c>
      <c r="V72" s="23" t="s">
        <v>43</v>
      </c>
      <c r="W72" s="23">
        <v>2</v>
      </c>
      <c r="X72" s="23" t="s">
        <v>44</v>
      </c>
      <c r="Y72" s="23" t="s">
        <v>44</v>
      </c>
      <c r="Z72" s="23" t="s">
        <v>44</v>
      </c>
      <c r="AA72" s="29" t="s">
        <v>45</v>
      </c>
      <c r="AC72" s="23">
        <v>552</v>
      </c>
      <c r="AD72" s="23">
        <v>134</v>
      </c>
    </row>
    <row r="73" spans="1:30" ht="96" customHeight="1">
      <c r="B73" s="32">
        <f t="shared" si="14"/>
        <v>51</v>
      </c>
      <c r="C73" s="79" t="s">
        <v>376</v>
      </c>
      <c r="D73" s="79"/>
      <c r="E73" s="6" t="s">
        <v>371</v>
      </c>
      <c r="F73" s="6" t="s">
        <v>372</v>
      </c>
      <c r="G73" s="6" t="s">
        <v>355</v>
      </c>
      <c r="H73" s="11">
        <v>6203.11</v>
      </c>
      <c r="I73" s="11">
        <v>6203.11</v>
      </c>
      <c r="J73" s="8" t="s">
        <v>373</v>
      </c>
      <c r="K73" s="23" t="s">
        <v>374</v>
      </c>
      <c r="L73" s="23" t="s">
        <v>74</v>
      </c>
      <c r="M73" s="23">
        <v>5</v>
      </c>
      <c r="N73" s="67">
        <v>170</v>
      </c>
      <c r="O73" s="23" t="s">
        <v>39</v>
      </c>
      <c r="P73" s="23">
        <v>4.5999999999999996</v>
      </c>
      <c r="Q73" s="23">
        <v>20</v>
      </c>
      <c r="R73" s="23" t="s">
        <v>40</v>
      </c>
      <c r="S73" s="23" t="s">
        <v>154</v>
      </c>
      <c r="T73" s="23" t="s">
        <v>41</v>
      </c>
      <c r="U73" s="23" t="s">
        <v>66</v>
      </c>
      <c r="V73" s="23" t="s">
        <v>43</v>
      </c>
      <c r="W73" s="23">
        <v>2</v>
      </c>
      <c r="X73" s="23" t="s">
        <v>44</v>
      </c>
      <c r="Y73" s="23" t="s">
        <v>44</v>
      </c>
      <c r="Z73" s="23" t="s">
        <v>44</v>
      </c>
      <c r="AA73" s="29" t="s">
        <v>45</v>
      </c>
      <c r="AC73" s="23">
        <v>570</v>
      </c>
      <c r="AD73" s="23">
        <v>138</v>
      </c>
    </row>
    <row r="74" spans="1:30" ht="96" customHeight="1">
      <c r="B74" s="32">
        <f t="shared" si="14"/>
        <v>52</v>
      </c>
      <c r="C74" s="80" t="s">
        <v>377</v>
      </c>
      <c r="D74" s="80"/>
      <c r="E74" s="4"/>
      <c r="F74" s="6"/>
      <c r="G74" s="6"/>
      <c r="H74" s="11"/>
      <c r="I74" s="12"/>
      <c r="J74" s="13"/>
    </row>
    <row r="75" spans="1:30" ht="96" customHeight="1">
      <c r="B75" s="32">
        <f t="shared" si="14"/>
        <v>53</v>
      </c>
      <c r="C75" s="79" t="s">
        <v>378</v>
      </c>
      <c r="D75" s="79"/>
      <c r="E75" s="6" t="s">
        <v>379</v>
      </c>
      <c r="F75" s="6" t="s">
        <v>380</v>
      </c>
      <c r="G75" s="83" t="s">
        <v>355</v>
      </c>
      <c r="H75" s="102" t="s">
        <v>381</v>
      </c>
      <c r="I75" s="12">
        <v>1675.35</v>
      </c>
      <c r="J75" s="8" t="s">
        <v>36</v>
      </c>
      <c r="K75" s="23" t="s">
        <v>382</v>
      </c>
      <c r="L75" s="23" t="s">
        <v>74</v>
      </c>
      <c r="M75" s="23">
        <v>5</v>
      </c>
      <c r="N75" s="23">
        <f>108+87</f>
        <v>195</v>
      </c>
      <c r="O75" s="23" t="s">
        <v>75</v>
      </c>
      <c r="P75" s="23">
        <v>3.5</v>
      </c>
      <c r="Q75" s="23">
        <v>20</v>
      </c>
      <c r="R75" s="23" t="s">
        <v>40</v>
      </c>
      <c r="S75" s="23" t="s">
        <v>154</v>
      </c>
      <c r="T75" s="23" t="s">
        <v>41</v>
      </c>
      <c r="U75" s="23" t="s">
        <v>66</v>
      </c>
      <c r="V75" s="23" t="s">
        <v>43</v>
      </c>
      <c r="W75" s="23">
        <v>2</v>
      </c>
      <c r="X75" s="23" t="s">
        <v>285</v>
      </c>
      <c r="Y75" s="23" t="s">
        <v>285</v>
      </c>
      <c r="Z75" s="23" t="s">
        <v>44</v>
      </c>
      <c r="AA75" s="29" t="s">
        <v>45</v>
      </c>
      <c r="AC75" s="23">
        <v>405</v>
      </c>
      <c r="AD75" s="23">
        <v>27</v>
      </c>
    </row>
    <row r="76" spans="1:30" ht="96" customHeight="1">
      <c r="B76" s="32">
        <f t="shared" si="14"/>
        <v>54</v>
      </c>
      <c r="C76" s="79" t="s">
        <v>383</v>
      </c>
      <c r="D76" s="79"/>
      <c r="E76" s="6" t="s">
        <v>384</v>
      </c>
      <c r="F76" s="6" t="s">
        <v>385</v>
      </c>
      <c r="G76" s="90"/>
      <c r="H76" s="103"/>
      <c r="I76" s="5">
        <f>2127.88</f>
        <v>2127.88</v>
      </c>
      <c r="J76" s="5" t="s">
        <v>36</v>
      </c>
      <c r="K76" s="23" t="s">
        <v>386</v>
      </c>
      <c r="L76" s="23" t="s">
        <v>74</v>
      </c>
      <c r="M76" s="23">
        <v>5</v>
      </c>
      <c r="N76" s="23">
        <v>110</v>
      </c>
      <c r="O76" s="23" t="s">
        <v>75</v>
      </c>
      <c r="P76" s="23">
        <v>3.5</v>
      </c>
      <c r="Q76" s="23">
        <v>20</v>
      </c>
      <c r="R76" s="23" t="s">
        <v>40</v>
      </c>
      <c r="S76" s="23" t="s">
        <v>154</v>
      </c>
      <c r="T76" s="23" t="s">
        <v>41</v>
      </c>
      <c r="U76" s="23" t="s">
        <v>66</v>
      </c>
      <c r="V76" s="23" t="s">
        <v>43</v>
      </c>
      <c r="W76" s="23">
        <v>2</v>
      </c>
      <c r="X76" s="23" t="s">
        <v>44</v>
      </c>
      <c r="Y76" s="23" t="s">
        <v>44</v>
      </c>
      <c r="Z76" s="23" t="s">
        <v>44</v>
      </c>
      <c r="AA76" s="29" t="s">
        <v>45</v>
      </c>
      <c r="AC76" s="23">
        <v>390</v>
      </c>
      <c r="AD76" s="23">
        <v>7</v>
      </c>
    </row>
    <row r="77" spans="1:30" ht="96" customHeight="1">
      <c r="B77" s="32">
        <f t="shared" si="14"/>
        <v>55</v>
      </c>
      <c r="C77" s="79" t="s">
        <v>387</v>
      </c>
      <c r="D77" s="79"/>
      <c r="E77" s="6" t="s">
        <v>388</v>
      </c>
      <c r="F77" s="6" t="s">
        <v>389</v>
      </c>
      <c r="G77" s="6" t="s">
        <v>390</v>
      </c>
      <c r="H77" s="11" t="s">
        <v>391</v>
      </c>
      <c r="I77" s="10" t="s">
        <v>391</v>
      </c>
      <c r="J77" s="8" t="s">
        <v>36</v>
      </c>
      <c r="K77" s="23" t="s">
        <v>392</v>
      </c>
      <c r="L77" s="23" t="s">
        <v>74</v>
      </c>
      <c r="M77" s="23">
        <v>4</v>
      </c>
      <c r="N77" s="23">
        <v>193</v>
      </c>
      <c r="O77" s="23" t="s">
        <v>75</v>
      </c>
      <c r="P77" s="23">
        <v>3.65</v>
      </c>
      <c r="Q77" s="23">
        <v>20</v>
      </c>
      <c r="R77" s="23" t="s">
        <v>66</v>
      </c>
      <c r="S77" s="23" t="s">
        <v>66</v>
      </c>
      <c r="T77" s="23" t="s">
        <v>115</v>
      </c>
      <c r="U77" s="23" t="s">
        <v>66</v>
      </c>
      <c r="V77" s="23" t="s">
        <v>43</v>
      </c>
      <c r="W77" s="23">
        <v>2</v>
      </c>
      <c r="X77" s="23" t="s">
        <v>393</v>
      </c>
      <c r="Y77" s="23" t="s">
        <v>44</v>
      </c>
      <c r="Z77" s="23" t="s">
        <v>44</v>
      </c>
      <c r="AA77" s="29" t="s">
        <v>51</v>
      </c>
      <c r="AC77" s="23">
        <v>1095</v>
      </c>
      <c r="AD77" s="23">
        <v>32</v>
      </c>
    </row>
    <row r="78" spans="1:30" ht="96" customHeight="1">
      <c r="B78" s="32">
        <f t="shared" si="14"/>
        <v>56</v>
      </c>
      <c r="C78" s="79" t="s">
        <v>394</v>
      </c>
      <c r="D78" s="79"/>
      <c r="E78" s="6" t="s">
        <v>395</v>
      </c>
      <c r="F78" s="6" t="s">
        <v>197</v>
      </c>
      <c r="G78" s="6" t="s">
        <v>390</v>
      </c>
      <c r="H78" s="11" t="s">
        <v>396</v>
      </c>
      <c r="I78" s="10" t="s">
        <v>396</v>
      </c>
      <c r="J78" s="8" t="s">
        <v>36</v>
      </c>
      <c r="K78" s="23" t="s">
        <v>397</v>
      </c>
      <c r="L78" s="23" t="s">
        <v>74</v>
      </c>
      <c r="M78" s="23">
        <v>5</v>
      </c>
      <c r="N78" s="23">
        <v>160</v>
      </c>
      <c r="O78" s="23" t="s">
        <v>75</v>
      </c>
      <c r="P78" s="23">
        <v>3.65</v>
      </c>
      <c r="Q78" s="23">
        <v>20</v>
      </c>
      <c r="R78" s="23" t="s">
        <v>66</v>
      </c>
      <c r="S78" s="23" t="s">
        <v>66</v>
      </c>
      <c r="T78" s="23" t="s">
        <v>115</v>
      </c>
      <c r="U78" s="23" t="s">
        <v>66</v>
      </c>
      <c r="V78" s="23" t="s">
        <v>43</v>
      </c>
      <c r="W78" s="23">
        <v>2</v>
      </c>
      <c r="X78" s="23" t="s">
        <v>393</v>
      </c>
      <c r="Y78" s="23" t="s">
        <v>44</v>
      </c>
      <c r="Z78" s="23" t="s">
        <v>44</v>
      </c>
      <c r="AA78" s="29" t="s">
        <v>45</v>
      </c>
      <c r="AC78" s="23">
        <v>420</v>
      </c>
      <c r="AD78" s="23">
        <v>22</v>
      </c>
    </row>
    <row r="79" spans="1:30" ht="96" customHeight="1">
      <c r="B79" s="32">
        <f t="shared" si="14"/>
        <v>57</v>
      </c>
      <c r="C79" s="79" t="s">
        <v>398</v>
      </c>
      <c r="D79" s="79"/>
      <c r="E79" s="6" t="s">
        <v>399</v>
      </c>
      <c r="F79" s="6" t="s">
        <v>400</v>
      </c>
      <c r="G79" s="6" t="s">
        <v>390</v>
      </c>
      <c r="H79" s="11" t="s">
        <v>401</v>
      </c>
      <c r="I79" s="10" t="s">
        <v>402</v>
      </c>
      <c r="J79" s="8" t="s">
        <v>36</v>
      </c>
      <c r="K79" s="23" t="s">
        <v>403</v>
      </c>
      <c r="L79" s="23" t="s">
        <v>74</v>
      </c>
      <c r="M79" s="23">
        <v>5</v>
      </c>
      <c r="N79" s="23">
        <v>75</v>
      </c>
      <c r="O79" s="23" t="s">
        <v>75</v>
      </c>
      <c r="P79" s="23">
        <v>3.65</v>
      </c>
      <c r="Q79" s="23">
        <v>20</v>
      </c>
      <c r="R79" s="23" t="s">
        <v>154</v>
      </c>
      <c r="S79" s="23" t="s">
        <v>154</v>
      </c>
      <c r="T79" s="23" t="s">
        <v>41</v>
      </c>
      <c r="U79" s="23" t="s">
        <v>66</v>
      </c>
      <c r="V79" s="23" t="s">
        <v>43</v>
      </c>
      <c r="W79" s="23">
        <v>3</v>
      </c>
      <c r="X79" s="23" t="s">
        <v>44</v>
      </c>
      <c r="Y79" s="23" t="s">
        <v>44</v>
      </c>
      <c r="Z79" s="23" t="s">
        <v>44</v>
      </c>
      <c r="AA79" s="29" t="s">
        <v>51</v>
      </c>
      <c r="AC79" s="25" t="s">
        <v>404</v>
      </c>
      <c r="AD79" s="25" t="s">
        <v>404</v>
      </c>
    </row>
    <row r="80" spans="1:30" ht="96" customHeight="1">
      <c r="C80" s="80" t="s">
        <v>405</v>
      </c>
      <c r="D80" s="80"/>
      <c r="E80" s="4"/>
      <c r="F80" s="6" t="s">
        <v>406</v>
      </c>
      <c r="G80" s="4"/>
      <c r="H80" s="11"/>
      <c r="I80" s="10"/>
      <c r="J80" s="8"/>
    </row>
    <row r="81" spans="2:37" ht="96" customHeight="1">
      <c r="B81" s="32">
        <v>63</v>
      </c>
      <c r="C81" s="71" t="s">
        <v>407</v>
      </c>
      <c r="D81" s="71"/>
      <c r="E81" s="6" t="s">
        <v>408</v>
      </c>
      <c r="F81" s="6" t="s">
        <v>406</v>
      </c>
      <c r="G81" s="6" t="s">
        <v>87</v>
      </c>
      <c r="H81" s="11" t="s">
        <v>409</v>
      </c>
      <c r="I81" s="10" t="s">
        <v>410</v>
      </c>
      <c r="J81" s="8" t="s">
        <v>36</v>
      </c>
      <c r="K81" s="23" t="s">
        <v>411</v>
      </c>
      <c r="L81" s="23" t="s">
        <v>412</v>
      </c>
      <c r="N81" s="23">
        <v>41</v>
      </c>
      <c r="O81" s="23" t="s">
        <v>75</v>
      </c>
      <c r="P81" s="23">
        <v>2.8</v>
      </c>
      <c r="Q81" s="23" t="s">
        <v>413</v>
      </c>
      <c r="R81" s="23" t="s">
        <v>66</v>
      </c>
      <c r="S81" s="23" t="s">
        <v>66</v>
      </c>
      <c r="T81" s="23" t="s">
        <v>115</v>
      </c>
      <c r="U81" s="23" t="s">
        <v>66</v>
      </c>
      <c r="V81" s="23" t="s">
        <v>43</v>
      </c>
      <c r="W81" s="23">
        <v>2</v>
      </c>
      <c r="X81" s="23">
        <v>1965</v>
      </c>
      <c r="Y81" s="23">
        <v>1965</v>
      </c>
      <c r="Z81" s="23" t="s">
        <v>44</v>
      </c>
      <c r="AA81" s="29" t="s">
        <v>66</v>
      </c>
      <c r="AC81" s="23">
        <v>20</v>
      </c>
      <c r="AD81" s="23">
        <v>4</v>
      </c>
    </row>
    <row r="82" spans="2:37" ht="96" customHeight="1">
      <c r="B82" s="32">
        <v>64</v>
      </c>
      <c r="C82" s="71" t="s">
        <v>407</v>
      </c>
      <c r="D82" s="71"/>
      <c r="E82" s="6" t="s">
        <v>414</v>
      </c>
      <c r="F82" s="6" t="s">
        <v>406</v>
      </c>
      <c r="G82" s="6" t="s">
        <v>415</v>
      </c>
      <c r="H82" s="11" t="s">
        <v>416</v>
      </c>
      <c r="I82" s="10" t="s">
        <v>105</v>
      </c>
      <c r="J82" s="8" t="s">
        <v>44</v>
      </c>
      <c r="K82" s="23" t="s">
        <v>411</v>
      </c>
      <c r="L82" s="23" t="s">
        <v>173</v>
      </c>
      <c r="N82" s="23">
        <v>75.099999999999994</v>
      </c>
      <c r="O82" s="23" t="s">
        <v>39</v>
      </c>
      <c r="Q82" s="23" t="s">
        <v>174</v>
      </c>
      <c r="R82" s="23" t="s">
        <v>66</v>
      </c>
      <c r="S82" s="23" t="s">
        <v>66</v>
      </c>
      <c r="T82" s="23" t="s">
        <v>115</v>
      </c>
      <c r="U82" s="23" t="s">
        <v>66</v>
      </c>
      <c r="V82" s="23" t="s">
        <v>43</v>
      </c>
      <c r="W82" s="23">
        <v>2</v>
      </c>
      <c r="X82" s="23">
        <v>1980</v>
      </c>
      <c r="Y82" s="23">
        <v>1980</v>
      </c>
      <c r="Z82" s="23" t="s">
        <v>44</v>
      </c>
      <c r="AA82" s="29" t="s">
        <v>66</v>
      </c>
      <c r="AC82" s="23">
        <v>4</v>
      </c>
      <c r="AD82" s="23">
        <v>1</v>
      </c>
    </row>
    <row r="83" spans="2:37" ht="96" customHeight="1">
      <c r="B83" s="32">
        <v>65</v>
      </c>
      <c r="C83" s="71" t="s">
        <v>417</v>
      </c>
      <c r="D83" s="71"/>
      <c r="E83" s="6" t="s">
        <v>418</v>
      </c>
      <c r="F83" s="6" t="s">
        <v>406</v>
      </c>
      <c r="G83" s="6" t="s">
        <v>417</v>
      </c>
      <c r="H83" s="11" t="s">
        <v>419</v>
      </c>
      <c r="I83" s="10" t="s">
        <v>105</v>
      </c>
      <c r="J83" s="8" t="s">
        <v>44</v>
      </c>
      <c r="K83" s="23" t="s">
        <v>411</v>
      </c>
      <c r="L83" s="23" t="s">
        <v>420</v>
      </c>
      <c r="N83" s="23">
        <v>29</v>
      </c>
      <c r="O83" s="23" t="s">
        <v>39</v>
      </c>
      <c r="Q83" s="23" t="s">
        <v>421</v>
      </c>
      <c r="R83" s="23" t="s">
        <v>66</v>
      </c>
      <c r="S83" s="23" t="s">
        <v>66</v>
      </c>
      <c r="T83" s="23" t="s">
        <v>115</v>
      </c>
      <c r="U83" s="23" t="s">
        <v>66</v>
      </c>
      <c r="V83" s="23" t="s">
        <v>43</v>
      </c>
      <c r="W83" s="23">
        <v>2</v>
      </c>
      <c r="X83" s="23">
        <v>1975</v>
      </c>
      <c r="Z83" s="23" t="s">
        <v>44</v>
      </c>
      <c r="AA83" s="29" t="s">
        <v>66</v>
      </c>
      <c r="AC83" s="23">
        <v>3</v>
      </c>
      <c r="AD83" s="23">
        <v>1</v>
      </c>
    </row>
    <row r="84" spans="2:37" ht="96" customHeight="1">
      <c r="B84" s="32">
        <v>66</v>
      </c>
      <c r="C84" s="71" t="s">
        <v>422</v>
      </c>
      <c r="D84" s="71"/>
      <c r="E84" s="6" t="s">
        <v>423</v>
      </c>
      <c r="F84" s="6" t="s">
        <v>406</v>
      </c>
      <c r="G84" s="6" t="s">
        <v>422</v>
      </c>
      <c r="H84" s="11" t="s">
        <v>424</v>
      </c>
      <c r="I84" s="10" t="s">
        <v>105</v>
      </c>
      <c r="J84" s="8" t="s">
        <v>44</v>
      </c>
      <c r="K84" s="23" t="s">
        <v>411</v>
      </c>
      <c r="L84" s="23" t="s">
        <v>162</v>
      </c>
      <c r="N84" s="23">
        <v>27</v>
      </c>
      <c r="O84" s="23" t="s">
        <v>75</v>
      </c>
      <c r="Q84" s="23" t="s">
        <v>174</v>
      </c>
      <c r="R84" s="23" t="s">
        <v>66</v>
      </c>
      <c r="S84" s="23" t="s">
        <v>66</v>
      </c>
      <c r="T84" s="23" t="s">
        <v>115</v>
      </c>
      <c r="U84" s="23" t="s">
        <v>66</v>
      </c>
      <c r="V84" s="23" t="s">
        <v>43</v>
      </c>
      <c r="W84" s="23" t="s">
        <v>66</v>
      </c>
      <c r="X84" s="23" t="s">
        <v>404</v>
      </c>
      <c r="Y84" s="23">
        <v>1975</v>
      </c>
      <c r="Z84" s="23" t="s">
        <v>44</v>
      </c>
      <c r="AA84" s="29" t="s">
        <v>66</v>
      </c>
      <c r="AC84" s="23">
        <v>3</v>
      </c>
      <c r="AD84" s="23">
        <v>1</v>
      </c>
    </row>
    <row r="85" spans="2:37" ht="26.25" customHeight="1">
      <c r="C85" s="82" t="s">
        <v>425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I85" s="26"/>
      <c r="AJ85" s="26"/>
    </row>
    <row r="86" spans="2:37" ht="96" customHeight="1">
      <c r="B86" s="32">
        <f>B84+1</f>
        <v>67</v>
      </c>
      <c r="C86" s="71" t="s">
        <v>426</v>
      </c>
      <c r="D86" s="71"/>
      <c r="E86" s="6" t="s">
        <v>427</v>
      </c>
      <c r="F86" s="6" t="s">
        <v>428</v>
      </c>
      <c r="G86" s="6" t="s">
        <v>429</v>
      </c>
      <c r="H86" s="11" t="s">
        <v>430</v>
      </c>
      <c r="I86" s="11" t="s">
        <v>430</v>
      </c>
      <c r="J86" s="8" t="s">
        <v>36</v>
      </c>
      <c r="K86" s="23" t="s">
        <v>431</v>
      </c>
      <c r="L86" s="23" t="s">
        <v>74</v>
      </c>
      <c r="M86" s="23" t="s">
        <v>432</v>
      </c>
      <c r="N86" s="23">
        <v>222</v>
      </c>
      <c r="O86" s="23" t="s">
        <v>39</v>
      </c>
      <c r="P86" s="23">
        <v>3</v>
      </c>
      <c r="Q86" s="23">
        <v>20</v>
      </c>
      <c r="R86" s="23" t="s">
        <v>66</v>
      </c>
      <c r="S86" s="23" t="s">
        <v>66</v>
      </c>
      <c r="T86" s="23" t="s">
        <v>41</v>
      </c>
      <c r="U86" s="23" t="s">
        <v>66</v>
      </c>
      <c r="V86" s="23" t="s">
        <v>43</v>
      </c>
      <c r="W86" s="23">
        <v>2</v>
      </c>
      <c r="X86" s="23" t="s">
        <v>44</v>
      </c>
      <c r="Y86" s="23" t="s">
        <v>44</v>
      </c>
      <c r="Z86" s="23" t="s">
        <v>44</v>
      </c>
      <c r="AA86" s="29" t="s">
        <v>433</v>
      </c>
      <c r="AC86" s="23">
        <v>1099</v>
      </c>
      <c r="AD86" s="23">
        <v>124</v>
      </c>
      <c r="AF86" s="11"/>
      <c r="AG86" s="11"/>
      <c r="AH86" s="11"/>
      <c r="AI86" s="11"/>
      <c r="AJ86" s="11"/>
      <c r="AK86" s="26"/>
    </row>
    <row r="87" spans="2:37" ht="96" customHeight="1">
      <c r="B87" s="32">
        <f>B86+1</f>
        <v>68</v>
      </c>
      <c r="C87" s="71" t="s">
        <v>407</v>
      </c>
      <c r="D87" s="71"/>
      <c r="E87" s="6" t="s">
        <v>427</v>
      </c>
      <c r="F87" s="6" t="s">
        <v>428</v>
      </c>
      <c r="G87" s="6" t="s">
        <v>434</v>
      </c>
      <c r="H87" s="11" t="s">
        <v>435</v>
      </c>
      <c r="I87" s="11" t="s">
        <v>435</v>
      </c>
      <c r="J87" s="8" t="s">
        <v>44</v>
      </c>
      <c r="K87" s="23" t="s">
        <v>431</v>
      </c>
      <c r="L87" s="23" t="s">
        <v>74</v>
      </c>
      <c r="M87" s="23" t="s">
        <v>436</v>
      </c>
      <c r="N87" s="23">
        <v>66</v>
      </c>
      <c r="O87" s="23" t="s">
        <v>56</v>
      </c>
      <c r="P87" s="23">
        <v>2.9</v>
      </c>
      <c r="Q87" s="23">
        <v>20</v>
      </c>
      <c r="R87" s="23" t="s">
        <v>66</v>
      </c>
      <c r="S87" s="23" t="s">
        <v>66</v>
      </c>
      <c r="T87" s="23" t="s">
        <v>41</v>
      </c>
      <c r="U87" s="23" t="s">
        <v>66</v>
      </c>
      <c r="V87" s="23" t="s">
        <v>43</v>
      </c>
      <c r="W87" s="23">
        <v>2</v>
      </c>
      <c r="X87" s="23" t="s">
        <v>44</v>
      </c>
      <c r="Y87" s="23" t="s">
        <v>44</v>
      </c>
      <c r="Z87" s="23" t="s">
        <v>44</v>
      </c>
      <c r="AA87" s="29" t="s">
        <v>45</v>
      </c>
      <c r="AC87" s="23">
        <v>168</v>
      </c>
      <c r="AD87" s="23">
        <v>19</v>
      </c>
      <c r="AF87" s="11"/>
      <c r="AG87" s="11"/>
      <c r="AH87" s="11"/>
      <c r="AI87" s="11"/>
      <c r="AJ87" s="11"/>
    </row>
    <row r="88" spans="2:37" ht="96" customHeight="1">
      <c r="B88" s="32">
        <f t="shared" ref="B88:B93" si="15">B87+1</f>
        <v>69</v>
      </c>
      <c r="C88" s="71" t="s">
        <v>437</v>
      </c>
      <c r="D88" s="71"/>
      <c r="E88" s="6" t="s">
        <v>438</v>
      </c>
      <c r="F88" s="6" t="s">
        <v>439</v>
      </c>
      <c r="G88" s="6" t="s">
        <v>440</v>
      </c>
      <c r="H88" s="11" t="s">
        <v>441</v>
      </c>
      <c r="I88" s="11" t="s">
        <v>441</v>
      </c>
      <c r="J88" s="8" t="s">
        <v>36</v>
      </c>
      <c r="K88" s="23" t="s">
        <v>442</v>
      </c>
      <c r="L88" s="23" t="s">
        <v>74</v>
      </c>
      <c r="M88" s="23" t="s">
        <v>443</v>
      </c>
      <c r="N88" s="23">
        <v>136</v>
      </c>
      <c r="O88" s="23" t="s">
        <v>39</v>
      </c>
      <c r="P88" s="23">
        <v>2.9</v>
      </c>
      <c r="Q88" s="23">
        <v>20</v>
      </c>
      <c r="R88" s="23" t="s">
        <v>66</v>
      </c>
      <c r="S88" s="23" t="s">
        <v>66</v>
      </c>
      <c r="T88" s="23" t="s">
        <v>41</v>
      </c>
      <c r="U88" s="23" t="s">
        <v>66</v>
      </c>
      <c r="V88" s="23" t="s">
        <v>43</v>
      </c>
      <c r="W88" s="23">
        <v>2</v>
      </c>
      <c r="X88" s="23" t="s">
        <v>44</v>
      </c>
      <c r="Y88" s="23" t="s">
        <v>44</v>
      </c>
      <c r="Z88" s="23" t="s">
        <v>44</v>
      </c>
      <c r="AA88" s="29" t="s">
        <v>45</v>
      </c>
      <c r="AC88" s="23">
        <v>835</v>
      </c>
      <c r="AD88" s="23">
        <v>93</v>
      </c>
      <c r="AF88" s="11"/>
      <c r="AG88" s="11"/>
      <c r="AH88" s="11"/>
      <c r="AI88" s="11"/>
      <c r="AJ88" s="11"/>
    </row>
    <row r="89" spans="2:37" ht="96" customHeight="1">
      <c r="B89" s="32">
        <f t="shared" si="15"/>
        <v>70</v>
      </c>
      <c r="C89" s="71" t="s">
        <v>437</v>
      </c>
      <c r="D89" s="71"/>
      <c r="E89" s="6" t="s">
        <v>438</v>
      </c>
      <c r="F89" s="6" t="s">
        <v>444</v>
      </c>
      <c r="G89" s="6" t="s">
        <v>445</v>
      </c>
      <c r="H89" s="11" t="s">
        <v>446</v>
      </c>
      <c r="I89" s="11" t="s">
        <v>446</v>
      </c>
      <c r="J89" s="8" t="s">
        <v>36</v>
      </c>
      <c r="K89" s="23" t="s">
        <v>447</v>
      </c>
      <c r="L89" s="23" t="s">
        <v>74</v>
      </c>
      <c r="M89" s="23" t="s">
        <v>436</v>
      </c>
      <c r="N89" s="23">
        <v>224</v>
      </c>
      <c r="O89" s="23" t="s">
        <v>39</v>
      </c>
      <c r="P89" s="23">
        <v>3</v>
      </c>
      <c r="Q89" s="23">
        <v>20</v>
      </c>
      <c r="R89" s="23" t="s">
        <v>66</v>
      </c>
      <c r="S89" s="23" t="s">
        <v>66</v>
      </c>
      <c r="T89" s="23" t="s">
        <v>41</v>
      </c>
      <c r="U89" s="23" t="s">
        <v>66</v>
      </c>
      <c r="V89" s="23" t="s">
        <v>43</v>
      </c>
      <c r="W89" s="23">
        <v>2</v>
      </c>
      <c r="X89" s="23" t="s">
        <v>44</v>
      </c>
      <c r="Y89" s="23" t="s">
        <v>44</v>
      </c>
      <c r="Z89" s="23" t="s">
        <v>44</v>
      </c>
      <c r="AA89" s="29" t="s">
        <v>45</v>
      </c>
      <c r="AC89" s="23">
        <v>631</v>
      </c>
      <c r="AD89" s="23">
        <v>71</v>
      </c>
      <c r="AF89" s="11"/>
      <c r="AG89" s="11"/>
      <c r="AH89" s="11"/>
      <c r="AI89" s="11"/>
      <c r="AJ89" s="11"/>
    </row>
    <row r="90" spans="2:37" ht="96" customHeight="1">
      <c r="B90" s="32">
        <f t="shared" si="15"/>
        <v>71</v>
      </c>
      <c r="C90" s="71" t="s">
        <v>448</v>
      </c>
      <c r="D90" s="71"/>
      <c r="E90" s="6" t="s">
        <v>449</v>
      </c>
      <c r="F90" s="6" t="s">
        <v>450</v>
      </c>
      <c r="G90" s="6" t="s">
        <v>451</v>
      </c>
      <c r="H90" s="11" t="s">
        <v>452</v>
      </c>
      <c r="I90" s="11" t="s">
        <v>452</v>
      </c>
      <c r="J90" s="8" t="s">
        <v>36</v>
      </c>
      <c r="K90" s="23" t="s">
        <v>453</v>
      </c>
      <c r="L90" s="23" t="s">
        <v>74</v>
      </c>
      <c r="M90" s="23" t="s">
        <v>432</v>
      </c>
      <c r="N90" s="23">
        <v>166</v>
      </c>
      <c r="O90" s="23" t="s">
        <v>39</v>
      </c>
      <c r="P90" s="23">
        <v>2.9</v>
      </c>
      <c r="Q90" s="23">
        <v>20</v>
      </c>
      <c r="R90" s="23" t="s">
        <v>66</v>
      </c>
      <c r="S90" s="23" t="s">
        <v>66</v>
      </c>
      <c r="T90" s="23" t="s">
        <v>41</v>
      </c>
      <c r="U90" s="23" t="s">
        <v>66</v>
      </c>
      <c r="V90" s="23" t="s">
        <v>43</v>
      </c>
      <c r="W90" s="23">
        <v>2</v>
      </c>
      <c r="X90" s="23" t="s">
        <v>44</v>
      </c>
      <c r="Y90" s="23" t="s">
        <v>44</v>
      </c>
      <c r="Z90" s="23" t="s">
        <v>44</v>
      </c>
      <c r="AA90" s="29" t="s">
        <v>45</v>
      </c>
      <c r="AC90" s="23">
        <v>602</v>
      </c>
      <c r="AD90" s="23">
        <v>95</v>
      </c>
      <c r="AF90" s="11"/>
      <c r="AG90" s="11"/>
      <c r="AH90" s="11"/>
      <c r="AI90" s="11"/>
      <c r="AJ90" s="11"/>
    </row>
    <row r="91" spans="2:37" ht="96" customHeight="1">
      <c r="B91" s="32">
        <f t="shared" si="15"/>
        <v>72</v>
      </c>
      <c r="C91" s="71" t="s">
        <v>448</v>
      </c>
      <c r="D91" s="71"/>
      <c r="E91" s="6" t="s">
        <v>449</v>
      </c>
      <c r="F91" s="6" t="s">
        <v>454</v>
      </c>
      <c r="G91" s="6" t="s">
        <v>455</v>
      </c>
      <c r="H91" s="11" t="s">
        <v>456</v>
      </c>
      <c r="I91" s="11" t="s">
        <v>456</v>
      </c>
      <c r="J91" s="8" t="s">
        <v>36</v>
      </c>
      <c r="K91" s="23" t="s">
        <v>457</v>
      </c>
      <c r="L91" s="23" t="s">
        <v>74</v>
      </c>
      <c r="M91" s="23" t="s">
        <v>458</v>
      </c>
      <c r="N91" s="23">
        <v>143</v>
      </c>
      <c r="O91" s="23" t="s">
        <v>39</v>
      </c>
      <c r="P91" s="23">
        <v>2.9</v>
      </c>
      <c r="Q91" s="23">
        <v>20</v>
      </c>
      <c r="R91" s="23" t="s">
        <v>66</v>
      </c>
      <c r="S91" s="23" t="s">
        <v>66</v>
      </c>
      <c r="T91" s="23" t="s">
        <v>41</v>
      </c>
      <c r="U91" s="23" t="s">
        <v>66</v>
      </c>
      <c r="V91" s="23" t="s">
        <v>43</v>
      </c>
      <c r="W91" s="23">
        <v>2</v>
      </c>
      <c r="X91" s="23" t="s">
        <v>44</v>
      </c>
      <c r="Y91" s="23" t="s">
        <v>44</v>
      </c>
      <c r="Z91" s="23" t="s">
        <v>44</v>
      </c>
      <c r="AA91" s="29" t="s">
        <v>45</v>
      </c>
      <c r="AC91" s="23">
        <v>316</v>
      </c>
      <c r="AD91" s="23">
        <v>47</v>
      </c>
      <c r="AF91" s="11"/>
      <c r="AG91" s="11"/>
      <c r="AH91" s="11"/>
      <c r="AI91" s="11"/>
      <c r="AJ91" s="11"/>
    </row>
    <row r="92" spans="2:37" ht="96" customHeight="1">
      <c r="B92" s="32">
        <f t="shared" si="15"/>
        <v>73</v>
      </c>
      <c r="C92" s="71" t="s">
        <v>459</v>
      </c>
      <c r="D92" s="71"/>
      <c r="E92" s="6" t="s">
        <v>460</v>
      </c>
      <c r="F92" s="6" t="s">
        <v>454</v>
      </c>
      <c r="G92" s="6" t="s">
        <v>461</v>
      </c>
      <c r="H92" s="11" t="s">
        <v>462</v>
      </c>
      <c r="I92" s="11" t="s">
        <v>462</v>
      </c>
      <c r="J92" s="8" t="s">
        <v>36</v>
      </c>
      <c r="K92" s="23" t="s">
        <v>463</v>
      </c>
      <c r="L92" s="23" t="s">
        <v>74</v>
      </c>
      <c r="M92" s="23" t="s">
        <v>464</v>
      </c>
      <c r="N92" s="23">
        <v>134</v>
      </c>
      <c r="O92" s="23" t="s">
        <v>39</v>
      </c>
      <c r="P92" s="23">
        <v>3.8</v>
      </c>
      <c r="Q92" s="23">
        <v>20</v>
      </c>
      <c r="R92" s="23" t="s">
        <v>66</v>
      </c>
      <c r="S92" s="23" t="s">
        <v>66</v>
      </c>
      <c r="T92" s="23" t="s">
        <v>41</v>
      </c>
      <c r="U92" s="23" t="s">
        <v>66</v>
      </c>
      <c r="V92" s="23" t="s">
        <v>43</v>
      </c>
      <c r="W92" s="23">
        <v>2</v>
      </c>
      <c r="X92" s="23" t="s">
        <v>44</v>
      </c>
      <c r="Y92" s="23" t="s">
        <v>44</v>
      </c>
      <c r="Z92" s="23" t="s">
        <v>44</v>
      </c>
      <c r="AA92" s="29" t="s">
        <v>45</v>
      </c>
      <c r="AC92" s="23">
        <v>46</v>
      </c>
      <c r="AD92" s="23">
        <v>8</v>
      </c>
      <c r="AF92" s="11"/>
      <c r="AG92" s="11"/>
      <c r="AH92" s="11"/>
      <c r="AI92" s="11"/>
      <c r="AJ92" s="11"/>
    </row>
    <row r="93" spans="2:37" ht="96" customHeight="1">
      <c r="B93" s="32">
        <f t="shared" si="15"/>
        <v>74</v>
      </c>
      <c r="C93" s="71" t="s">
        <v>459</v>
      </c>
      <c r="D93" s="71"/>
      <c r="E93" s="6" t="s">
        <v>465</v>
      </c>
      <c r="F93" s="6" t="s">
        <v>454</v>
      </c>
      <c r="G93" s="6" t="s">
        <v>466</v>
      </c>
      <c r="H93" s="11" t="s">
        <v>467</v>
      </c>
      <c r="I93" s="11" t="s">
        <v>467</v>
      </c>
      <c r="J93" s="8" t="s">
        <v>36</v>
      </c>
      <c r="K93" s="23" t="s">
        <v>463</v>
      </c>
      <c r="L93" s="23" t="s">
        <v>74</v>
      </c>
      <c r="M93" s="23" t="s">
        <v>443</v>
      </c>
      <c r="N93" s="23">
        <v>101</v>
      </c>
      <c r="O93" s="23" t="s">
        <v>39</v>
      </c>
      <c r="P93" s="23">
        <v>2.9</v>
      </c>
      <c r="Q93" s="23">
        <v>20</v>
      </c>
      <c r="R93" s="23" t="s">
        <v>66</v>
      </c>
      <c r="S93" s="23" t="s">
        <v>66</v>
      </c>
      <c r="T93" s="23" t="s">
        <v>41</v>
      </c>
      <c r="U93" s="23" t="s">
        <v>66</v>
      </c>
      <c r="V93" s="23" t="s">
        <v>43</v>
      </c>
      <c r="W93" s="23">
        <v>2</v>
      </c>
      <c r="X93" s="23" t="s">
        <v>44</v>
      </c>
      <c r="Y93" s="23" t="s">
        <v>44</v>
      </c>
      <c r="Z93" s="23" t="s">
        <v>44</v>
      </c>
      <c r="AA93" s="29" t="s">
        <v>45</v>
      </c>
      <c r="AC93" s="23">
        <v>702</v>
      </c>
      <c r="AD93" s="23">
        <v>79</v>
      </c>
      <c r="AF93" s="11"/>
      <c r="AG93" s="11"/>
      <c r="AH93" s="11"/>
      <c r="AI93" s="11"/>
      <c r="AJ93" s="11"/>
    </row>
    <row r="94" spans="2:37" ht="30" customHeight="1">
      <c r="C94" s="77" t="s">
        <v>468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78"/>
    </row>
    <row r="95" spans="2:37" ht="96" customHeight="1">
      <c r="B95" s="32">
        <f>B93+1</f>
        <v>75</v>
      </c>
      <c r="C95" s="71" t="s">
        <v>469</v>
      </c>
      <c r="D95" s="71"/>
      <c r="E95" s="5">
        <v>1000120</v>
      </c>
      <c r="F95" s="6" t="s">
        <v>470</v>
      </c>
      <c r="G95" s="6" t="s">
        <v>119</v>
      </c>
      <c r="H95" s="11" t="s">
        <v>471</v>
      </c>
      <c r="I95" s="11" t="s">
        <v>471</v>
      </c>
      <c r="J95" s="8" t="s">
        <v>36</v>
      </c>
      <c r="K95" s="23" t="s">
        <v>472</v>
      </c>
      <c r="L95" s="23" t="s">
        <v>74</v>
      </c>
      <c r="M95" s="23">
        <v>5</v>
      </c>
      <c r="N95" s="23">
        <v>365</v>
      </c>
      <c r="O95" s="23" t="s">
        <v>75</v>
      </c>
      <c r="P95" s="23">
        <v>3.1</v>
      </c>
      <c r="Q95" s="23">
        <v>20</v>
      </c>
      <c r="R95" s="23" t="s">
        <v>65</v>
      </c>
      <c r="S95" s="23" t="s">
        <v>65</v>
      </c>
      <c r="T95" s="23" t="s">
        <v>41</v>
      </c>
      <c r="U95" s="23" t="s">
        <v>66</v>
      </c>
      <c r="V95" s="23" t="s">
        <v>43</v>
      </c>
      <c r="W95" s="23">
        <v>2</v>
      </c>
      <c r="X95" s="23" t="s">
        <v>44</v>
      </c>
      <c r="Y95" s="23" t="s">
        <v>44</v>
      </c>
      <c r="Z95" s="23" t="s">
        <v>44</v>
      </c>
      <c r="AA95" s="29" t="s">
        <v>45</v>
      </c>
      <c r="AC95" s="23">
        <v>9458</v>
      </c>
      <c r="AD95" s="23">
        <v>902</v>
      </c>
    </row>
    <row r="96" spans="2:37" ht="34.5" customHeight="1">
      <c r="C96" s="82" t="s">
        <v>473</v>
      </c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</row>
    <row r="97" spans="1:30" ht="96" customHeight="1">
      <c r="B97" s="32">
        <f>B95+1</f>
        <v>76</v>
      </c>
      <c r="C97" s="71" t="s">
        <v>474</v>
      </c>
      <c r="D97" s="71"/>
      <c r="E97" s="6" t="s">
        <v>475</v>
      </c>
      <c r="F97" s="6" t="s">
        <v>476</v>
      </c>
      <c r="G97" s="6" t="s">
        <v>440</v>
      </c>
      <c r="H97" s="11" t="s">
        <v>477</v>
      </c>
      <c r="I97" s="11" t="s">
        <v>478</v>
      </c>
      <c r="J97" s="8" t="s">
        <v>36</v>
      </c>
      <c r="K97" s="23" t="s">
        <v>479</v>
      </c>
      <c r="L97" s="23" t="s">
        <v>74</v>
      </c>
      <c r="M97" s="23">
        <v>5</v>
      </c>
      <c r="N97" s="23">
        <v>155</v>
      </c>
      <c r="O97" s="23" t="s">
        <v>39</v>
      </c>
      <c r="P97" s="23">
        <v>3.5</v>
      </c>
      <c r="Q97" s="23">
        <v>20</v>
      </c>
      <c r="R97" s="23" t="s">
        <v>42</v>
      </c>
      <c r="S97" s="23" t="s">
        <v>66</v>
      </c>
      <c r="T97" s="23" t="s">
        <v>115</v>
      </c>
      <c r="U97" s="23" t="s">
        <v>66</v>
      </c>
      <c r="V97" s="23" t="s">
        <v>201</v>
      </c>
      <c r="W97" s="23">
        <v>2</v>
      </c>
      <c r="X97" s="23" t="s">
        <v>44</v>
      </c>
      <c r="Y97" s="23" t="s">
        <v>44</v>
      </c>
      <c r="Z97" s="23" t="s">
        <v>44</v>
      </c>
      <c r="AA97" s="29" t="s">
        <v>45</v>
      </c>
      <c r="AC97" s="23">
        <v>1900</v>
      </c>
      <c r="AD97" s="23">
        <v>95</v>
      </c>
    </row>
    <row r="98" spans="1:30" ht="96" customHeight="1">
      <c r="B98" s="32">
        <f>B97+1</f>
        <v>77</v>
      </c>
      <c r="C98" s="71" t="s">
        <v>407</v>
      </c>
      <c r="D98" s="71"/>
      <c r="E98" s="6" t="s">
        <v>480</v>
      </c>
      <c r="F98" s="6"/>
      <c r="G98" s="6" t="s">
        <v>434</v>
      </c>
      <c r="H98" s="11" t="s">
        <v>481</v>
      </c>
      <c r="I98" s="11" t="s">
        <v>482</v>
      </c>
      <c r="J98" s="8" t="s">
        <v>44</v>
      </c>
      <c r="K98" s="23" t="s">
        <v>479</v>
      </c>
      <c r="L98" s="23" t="s">
        <v>74</v>
      </c>
      <c r="M98" s="23">
        <v>3</v>
      </c>
      <c r="N98" s="23">
        <v>290</v>
      </c>
      <c r="O98" s="23" t="s">
        <v>39</v>
      </c>
      <c r="P98" s="23">
        <v>3</v>
      </c>
      <c r="Q98" s="23">
        <v>20</v>
      </c>
      <c r="R98" s="23" t="s">
        <v>66</v>
      </c>
      <c r="S98" s="23" t="s">
        <v>66</v>
      </c>
      <c r="T98" s="23" t="s">
        <v>41</v>
      </c>
      <c r="U98" s="23" t="s">
        <v>66</v>
      </c>
      <c r="V98" s="23" t="s">
        <v>201</v>
      </c>
      <c r="W98" s="23">
        <v>2</v>
      </c>
      <c r="X98" s="23" t="s">
        <v>44</v>
      </c>
      <c r="Y98" s="23" t="s">
        <v>44</v>
      </c>
      <c r="Z98" s="23" t="s">
        <v>44</v>
      </c>
      <c r="AA98" s="29" t="s">
        <v>45</v>
      </c>
      <c r="AC98" s="23">
        <v>253</v>
      </c>
      <c r="AD98" s="23">
        <v>47</v>
      </c>
    </row>
    <row r="99" spans="1:30" ht="96" customHeight="1">
      <c r="B99" s="32">
        <f>B97+1</f>
        <v>77</v>
      </c>
      <c r="C99" s="71" t="s">
        <v>483</v>
      </c>
      <c r="D99" s="71"/>
      <c r="E99" s="6" t="s">
        <v>484</v>
      </c>
      <c r="F99" s="6" t="s">
        <v>485</v>
      </c>
      <c r="G99" s="6" t="s">
        <v>119</v>
      </c>
      <c r="H99" s="11" t="s">
        <v>486</v>
      </c>
      <c r="I99" s="10" t="s">
        <v>487</v>
      </c>
      <c r="J99" s="8" t="s">
        <v>36</v>
      </c>
      <c r="K99" s="23" t="s">
        <v>488</v>
      </c>
      <c r="L99" s="23" t="s">
        <v>74</v>
      </c>
      <c r="M99" s="23">
        <v>6</v>
      </c>
      <c r="N99" s="23">
        <v>300</v>
      </c>
      <c r="O99" s="23" t="s">
        <v>75</v>
      </c>
      <c r="P99" s="23">
        <v>3.6</v>
      </c>
      <c r="Q99" s="23">
        <v>20</v>
      </c>
      <c r="R99" s="23" t="s">
        <v>154</v>
      </c>
      <c r="S99" s="23" t="s">
        <v>154</v>
      </c>
      <c r="T99" s="23" t="s">
        <v>41</v>
      </c>
      <c r="U99" s="23" t="s">
        <v>66</v>
      </c>
      <c r="V99" s="23" t="s">
        <v>43</v>
      </c>
      <c r="W99" s="23">
        <v>3</v>
      </c>
      <c r="X99" s="23" t="s">
        <v>44</v>
      </c>
      <c r="Y99" s="23" t="s">
        <v>44</v>
      </c>
      <c r="Z99" s="23" t="s">
        <v>44</v>
      </c>
      <c r="AA99" s="29" t="s">
        <v>45</v>
      </c>
      <c r="AC99" s="25" t="s">
        <v>489</v>
      </c>
      <c r="AD99" s="25" t="s">
        <v>489</v>
      </c>
    </row>
    <row r="100" spans="1:30" ht="24" customHeight="1">
      <c r="C100" s="82" t="s">
        <v>490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</row>
    <row r="101" spans="1:30" ht="96" customHeight="1">
      <c r="B101" s="32">
        <f>B99+1</f>
        <v>78</v>
      </c>
      <c r="C101" s="71" t="s">
        <v>491</v>
      </c>
      <c r="D101" s="71"/>
      <c r="E101" s="6" t="s">
        <v>492</v>
      </c>
      <c r="F101" s="6" t="s">
        <v>493</v>
      </c>
      <c r="G101" s="6" t="s">
        <v>119</v>
      </c>
      <c r="H101" s="11" t="s">
        <v>494</v>
      </c>
      <c r="I101" s="11" t="s">
        <v>494</v>
      </c>
      <c r="J101" s="8" t="s">
        <v>36</v>
      </c>
      <c r="K101" s="23" t="s">
        <v>495</v>
      </c>
      <c r="L101" s="23" t="s">
        <v>74</v>
      </c>
      <c r="M101" s="23">
        <v>5</v>
      </c>
      <c r="N101" s="23">
        <v>457</v>
      </c>
      <c r="O101" s="23" t="s">
        <v>75</v>
      </c>
      <c r="P101" s="68">
        <v>3</v>
      </c>
      <c r="Q101" s="23">
        <v>20</v>
      </c>
      <c r="R101" s="23" t="s">
        <v>65</v>
      </c>
      <c r="S101" s="23" t="s">
        <v>154</v>
      </c>
      <c r="T101" s="23" t="s">
        <v>41</v>
      </c>
      <c r="U101" s="23" t="s">
        <v>66</v>
      </c>
      <c r="V101" s="23" t="s">
        <v>43</v>
      </c>
      <c r="W101" s="23">
        <v>3</v>
      </c>
      <c r="X101" s="23" t="s">
        <v>44</v>
      </c>
      <c r="Y101" s="23" t="s">
        <v>44</v>
      </c>
      <c r="Z101" s="23" t="s">
        <v>44</v>
      </c>
      <c r="AA101" s="29" t="s">
        <v>45</v>
      </c>
      <c r="AC101" s="23">
        <f>856*2</f>
        <v>1712</v>
      </c>
      <c r="AD101" s="23">
        <v>420</v>
      </c>
    </row>
    <row r="102" spans="1:30" ht="96" customHeight="1">
      <c r="A102" s="23"/>
      <c r="B102" s="5">
        <f>B101+1</f>
        <v>79</v>
      </c>
      <c r="C102" s="80" t="s">
        <v>496</v>
      </c>
      <c r="D102" s="83"/>
      <c r="E102" s="6" t="s">
        <v>497</v>
      </c>
      <c r="F102" s="6" t="s">
        <v>498</v>
      </c>
      <c r="G102" s="6" t="s">
        <v>499</v>
      </c>
      <c r="H102" s="11" t="s">
        <v>500</v>
      </c>
      <c r="I102" s="10" t="s">
        <v>501</v>
      </c>
      <c r="J102" s="8" t="s">
        <v>36</v>
      </c>
      <c r="K102" s="23" t="s">
        <v>502</v>
      </c>
      <c r="L102" s="23" t="s">
        <v>74</v>
      </c>
      <c r="M102" s="23">
        <v>5</v>
      </c>
      <c r="N102" s="23">
        <v>460</v>
      </c>
      <c r="O102" s="23" t="s">
        <v>75</v>
      </c>
      <c r="P102" s="23">
        <v>3</v>
      </c>
      <c r="Q102" s="23">
        <v>20</v>
      </c>
      <c r="R102" s="23" t="s">
        <v>42</v>
      </c>
      <c r="S102" s="23" t="s">
        <v>154</v>
      </c>
      <c r="T102" s="23" t="s">
        <v>115</v>
      </c>
      <c r="U102" s="23" t="s">
        <v>66</v>
      </c>
      <c r="V102" s="23" t="s">
        <v>201</v>
      </c>
      <c r="W102" s="23">
        <v>2</v>
      </c>
      <c r="X102" s="23" t="s">
        <v>44</v>
      </c>
      <c r="Y102" s="23" t="s">
        <v>44</v>
      </c>
      <c r="Z102" s="23" t="s">
        <v>44</v>
      </c>
      <c r="AA102" s="29" t="s">
        <v>45</v>
      </c>
      <c r="AB102" s="55"/>
      <c r="AC102" s="23">
        <v>2959</v>
      </c>
      <c r="AD102" s="23">
        <v>148</v>
      </c>
    </row>
    <row r="103" spans="1:30" s="57" customFormat="1" ht="28.5" customHeight="1">
      <c r="A103" s="35"/>
      <c r="B103" s="56"/>
      <c r="C103" s="99" t="s">
        <v>503</v>
      </c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</row>
    <row r="104" spans="1:30" ht="96" customHeight="1">
      <c r="B104" s="32">
        <f>B102+1</f>
        <v>80</v>
      </c>
      <c r="C104" s="71" t="s">
        <v>504</v>
      </c>
      <c r="D104" s="71"/>
      <c r="E104" s="6" t="s">
        <v>505</v>
      </c>
      <c r="F104" s="6" t="s">
        <v>506</v>
      </c>
      <c r="G104" s="6" t="s">
        <v>119</v>
      </c>
      <c r="H104" s="11" t="s">
        <v>507</v>
      </c>
      <c r="I104" s="10"/>
      <c r="J104" s="8" t="s">
        <v>36</v>
      </c>
      <c r="K104" s="23" t="s">
        <v>508</v>
      </c>
      <c r="L104" s="23" t="s">
        <v>74</v>
      </c>
      <c r="M104" s="23">
        <v>3</v>
      </c>
      <c r="N104" s="23">
        <v>1013</v>
      </c>
      <c r="O104" s="23" t="s">
        <v>75</v>
      </c>
      <c r="P104" s="23">
        <v>3.6</v>
      </c>
      <c r="Q104" s="23">
        <v>20</v>
      </c>
      <c r="R104" s="23" t="s">
        <v>40</v>
      </c>
      <c r="S104" s="23" t="s">
        <v>154</v>
      </c>
      <c r="T104" s="23" t="s">
        <v>41</v>
      </c>
      <c r="U104" s="23" t="s">
        <v>66</v>
      </c>
      <c r="W104" s="23">
        <v>2</v>
      </c>
      <c r="X104" s="23">
        <v>2010</v>
      </c>
      <c r="Y104" s="23">
        <v>2010</v>
      </c>
      <c r="Z104" s="23" t="s">
        <v>44</v>
      </c>
      <c r="AA104" s="29" t="s">
        <v>45</v>
      </c>
      <c r="AC104" s="93">
        <v>3528</v>
      </c>
      <c r="AD104" s="93">
        <v>303</v>
      </c>
    </row>
    <row r="105" spans="1:30" ht="96" customHeight="1">
      <c r="B105" s="32">
        <f>B104+1</f>
        <v>81</v>
      </c>
      <c r="C105" s="71" t="s">
        <v>509</v>
      </c>
      <c r="D105" s="71"/>
      <c r="E105" s="6" t="s">
        <v>510</v>
      </c>
      <c r="F105" s="6" t="s">
        <v>506</v>
      </c>
      <c r="G105" s="6" t="s">
        <v>119</v>
      </c>
      <c r="H105" s="11" t="s">
        <v>511</v>
      </c>
      <c r="I105" s="10"/>
      <c r="J105" s="8" t="s">
        <v>36</v>
      </c>
      <c r="K105" s="23" t="s">
        <v>508</v>
      </c>
      <c r="L105" s="23" t="s">
        <v>74</v>
      </c>
      <c r="M105" s="23">
        <v>7</v>
      </c>
      <c r="N105" s="23">
        <v>361</v>
      </c>
      <c r="O105" s="23" t="s">
        <v>75</v>
      </c>
      <c r="P105" s="23">
        <v>3.6</v>
      </c>
      <c r="Q105" s="23">
        <v>20</v>
      </c>
      <c r="R105" s="23" t="s">
        <v>40</v>
      </c>
      <c r="S105" s="23" t="s">
        <v>154</v>
      </c>
      <c r="T105" s="23" t="s">
        <v>41</v>
      </c>
      <c r="U105" s="23" t="s">
        <v>66</v>
      </c>
      <c r="W105" s="23">
        <v>2</v>
      </c>
      <c r="X105" s="23">
        <v>2010</v>
      </c>
      <c r="Y105" s="23">
        <v>2010</v>
      </c>
      <c r="Z105" s="23" t="s">
        <v>44</v>
      </c>
      <c r="AA105" s="29" t="s">
        <v>45</v>
      </c>
      <c r="AC105" s="94"/>
      <c r="AD105" s="94"/>
    </row>
    <row r="106" spans="1:30" ht="30.75" customHeight="1">
      <c r="C106" s="82" t="s">
        <v>512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</row>
    <row r="107" spans="1:30" ht="96" customHeight="1">
      <c r="B107" s="32">
        <f>B105+1</f>
        <v>82</v>
      </c>
      <c r="C107" s="71" t="s">
        <v>513</v>
      </c>
      <c r="D107" s="71"/>
      <c r="E107" s="15" t="s">
        <v>514</v>
      </c>
      <c r="F107" s="6" t="s">
        <v>515</v>
      </c>
      <c r="G107" s="6" t="s">
        <v>119</v>
      </c>
      <c r="H107" s="11" t="s">
        <v>516</v>
      </c>
      <c r="I107" s="11" t="s">
        <v>516</v>
      </c>
      <c r="J107" s="8" t="s">
        <v>44</v>
      </c>
      <c r="K107" s="23" t="s">
        <v>517</v>
      </c>
      <c r="L107" s="23" t="s">
        <v>74</v>
      </c>
      <c r="M107" s="23">
        <v>1</v>
      </c>
      <c r="N107" s="67">
        <v>173</v>
      </c>
      <c r="O107" s="23" t="s">
        <v>75</v>
      </c>
      <c r="P107" s="23">
        <v>3.8</v>
      </c>
      <c r="Q107" s="23">
        <v>20</v>
      </c>
      <c r="R107" s="23" t="s">
        <v>154</v>
      </c>
      <c r="S107" s="23" t="s">
        <v>40</v>
      </c>
      <c r="T107" s="23" t="s">
        <v>41</v>
      </c>
      <c r="U107" s="23" t="s">
        <v>66</v>
      </c>
      <c r="V107" s="23" t="s">
        <v>43</v>
      </c>
      <c r="W107" s="23">
        <v>2</v>
      </c>
      <c r="X107" s="23" t="s">
        <v>44</v>
      </c>
      <c r="Y107" s="23" t="s">
        <v>44</v>
      </c>
      <c r="Z107" s="23" t="s">
        <v>44</v>
      </c>
      <c r="AA107" s="29" t="s">
        <v>45</v>
      </c>
      <c r="AC107" s="23">
        <v>85</v>
      </c>
      <c r="AD107" s="23">
        <v>18</v>
      </c>
    </row>
    <row r="108" spans="1:30" ht="96" customHeight="1">
      <c r="B108" s="32">
        <f>B107+1</f>
        <v>83</v>
      </c>
      <c r="C108" s="71" t="s">
        <v>518</v>
      </c>
      <c r="D108" s="71"/>
      <c r="E108" s="15" t="s">
        <v>519</v>
      </c>
      <c r="F108" s="6" t="s">
        <v>520</v>
      </c>
      <c r="G108" s="6" t="s">
        <v>119</v>
      </c>
      <c r="H108" s="11" t="s">
        <v>521</v>
      </c>
      <c r="I108" s="11" t="s">
        <v>521</v>
      </c>
      <c r="J108" s="8" t="s">
        <v>44</v>
      </c>
      <c r="K108" s="23" t="s">
        <v>522</v>
      </c>
      <c r="L108" s="23" t="s">
        <v>74</v>
      </c>
      <c r="M108" s="23">
        <v>2</v>
      </c>
      <c r="N108" s="67">
        <v>281</v>
      </c>
      <c r="O108" s="23" t="s">
        <v>39</v>
      </c>
      <c r="P108" s="23">
        <v>3.3</v>
      </c>
      <c r="Q108" s="23">
        <v>20</v>
      </c>
      <c r="R108" s="23" t="s">
        <v>154</v>
      </c>
      <c r="S108" s="23" t="s">
        <v>40</v>
      </c>
      <c r="T108" s="23" t="s">
        <v>41</v>
      </c>
      <c r="U108" s="23" t="s">
        <v>66</v>
      </c>
      <c r="V108" s="23" t="s">
        <v>43</v>
      </c>
      <c r="W108" s="23">
        <v>2</v>
      </c>
      <c r="X108" s="23" t="s">
        <v>44</v>
      </c>
      <c r="Y108" s="23" t="s">
        <v>44</v>
      </c>
      <c r="Z108" s="23" t="s">
        <v>44</v>
      </c>
      <c r="AA108" s="29" t="s">
        <v>45</v>
      </c>
      <c r="AC108" s="23">
        <v>420</v>
      </c>
      <c r="AD108" s="23">
        <v>46</v>
      </c>
    </row>
    <row r="109" spans="1:30" ht="96" customHeight="1">
      <c r="B109" s="32">
        <f t="shared" ref="B109" si="16">B107+1</f>
        <v>83</v>
      </c>
      <c r="C109" s="71" t="s">
        <v>523</v>
      </c>
      <c r="D109" s="71"/>
      <c r="E109" s="15" t="s">
        <v>524</v>
      </c>
      <c r="F109" s="6" t="s">
        <v>525</v>
      </c>
      <c r="G109" s="6" t="s">
        <v>119</v>
      </c>
      <c r="H109" s="11" t="s">
        <v>526</v>
      </c>
      <c r="I109" s="11" t="s">
        <v>526</v>
      </c>
      <c r="J109" s="8" t="s">
        <v>44</v>
      </c>
      <c r="K109" s="23" t="s">
        <v>522</v>
      </c>
      <c r="L109" s="23" t="s">
        <v>74</v>
      </c>
      <c r="M109" s="23">
        <v>1</v>
      </c>
      <c r="N109" s="67">
        <v>229</v>
      </c>
      <c r="O109" s="23" t="s">
        <v>56</v>
      </c>
      <c r="P109" s="23">
        <v>3.8</v>
      </c>
      <c r="Q109" s="23">
        <v>20</v>
      </c>
      <c r="R109" s="23" t="s">
        <v>40</v>
      </c>
      <c r="S109" s="23" t="s">
        <v>40</v>
      </c>
      <c r="T109" s="23" t="s">
        <v>41</v>
      </c>
      <c r="U109" s="23" t="s">
        <v>66</v>
      </c>
      <c r="V109" s="23" t="s">
        <v>43</v>
      </c>
      <c r="W109" s="23">
        <v>2</v>
      </c>
      <c r="X109" s="23" t="s">
        <v>44</v>
      </c>
      <c r="Y109" s="23" t="s">
        <v>44</v>
      </c>
      <c r="Z109" s="23" t="s">
        <v>44</v>
      </c>
      <c r="AA109" s="29" t="s">
        <v>45</v>
      </c>
      <c r="AC109" s="23">
        <v>112</v>
      </c>
      <c r="AD109" s="23">
        <v>21</v>
      </c>
    </row>
    <row r="110" spans="1:30" ht="96" customHeight="1">
      <c r="B110" s="32">
        <f t="shared" ref="B110" si="17">B109+1</f>
        <v>84</v>
      </c>
      <c r="C110" s="71" t="s">
        <v>527</v>
      </c>
      <c r="D110" s="71"/>
      <c r="E110" s="15" t="s">
        <v>528</v>
      </c>
      <c r="F110" s="6" t="s">
        <v>529</v>
      </c>
      <c r="G110" s="6" t="s">
        <v>119</v>
      </c>
      <c r="H110" s="11" t="s">
        <v>530</v>
      </c>
      <c r="I110" s="11" t="s">
        <v>530</v>
      </c>
      <c r="J110" s="8" t="s">
        <v>44</v>
      </c>
      <c r="K110" s="23" t="s">
        <v>522</v>
      </c>
      <c r="L110" s="23" t="s">
        <v>74</v>
      </c>
      <c r="M110" s="23">
        <v>1</v>
      </c>
      <c r="N110" s="67">
        <v>114</v>
      </c>
      <c r="O110" s="23" t="s">
        <v>39</v>
      </c>
      <c r="P110" s="23">
        <v>3.9</v>
      </c>
      <c r="Q110" s="23">
        <v>20</v>
      </c>
      <c r="R110" s="23" t="s">
        <v>57</v>
      </c>
      <c r="S110" s="23" t="s">
        <v>40</v>
      </c>
      <c r="T110" s="23" t="s">
        <v>41</v>
      </c>
      <c r="U110" s="23" t="s">
        <v>66</v>
      </c>
      <c r="V110" s="23" t="s">
        <v>43</v>
      </c>
      <c r="W110" s="23">
        <v>2</v>
      </c>
      <c r="X110" s="23" t="s">
        <v>44</v>
      </c>
      <c r="Y110" s="23" t="s">
        <v>44</v>
      </c>
      <c r="Z110" s="23" t="s">
        <v>44</v>
      </c>
      <c r="AA110" s="29" t="s">
        <v>45</v>
      </c>
      <c r="AC110" s="23">
        <v>217</v>
      </c>
      <c r="AD110" s="23">
        <v>43</v>
      </c>
    </row>
    <row r="111" spans="1:30" ht="96" customHeight="1">
      <c r="B111" s="32">
        <f t="shared" ref="B111" si="18">B109+1</f>
        <v>84</v>
      </c>
      <c r="C111" s="71" t="s">
        <v>531</v>
      </c>
      <c r="D111" s="71"/>
      <c r="E111" s="15" t="s">
        <v>532</v>
      </c>
      <c r="F111" s="6" t="s">
        <v>533</v>
      </c>
      <c r="G111" s="6" t="s">
        <v>119</v>
      </c>
      <c r="H111" s="11" t="s">
        <v>534</v>
      </c>
      <c r="I111" s="11" t="s">
        <v>534</v>
      </c>
      <c r="J111" s="8" t="s">
        <v>36</v>
      </c>
      <c r="K111" s="23" t="s">
        <v>535</v>
      </c>
      <c r="L111" s="23" t="s">
        <v>74</v>
      </c>
      <c r="M111" s="23">
        <v>4</v>
      </c>
      <c r="N111" s="67">
        <v>160</v>
      </c>
      <c r="O111" s="23" t="s">
        <v>39</v>
      </c>
      <c r="P111" s="23">
        <v>3.9</v>
      </c>
      <c r="Q111" s="23">
        <v>20</v>
      </c>
      <c r="R111" s="23" t="s">
        <v>154</v>
      </c>
      <c r="S111" s="23" t="s">
        <v>40</v>
      </c>
      <c r="T111" s="23" t="s">
        <v>41</v>
      </c>
      <c r="U111" s="23" t="s">
        <v>66</v>
      </c>
      <c r="V111" s="23" t="s">
        <v>43</v>
      </c>
      <c r="W111" s="23">
        <v>2</v>
      </c>
      <c r="X111" s="23" t="s">
        <v>44</v>
      </c>
      <c r="Y111" s="23" t="s">
        <v>44</v>
      </c>
      <c r="Z111" s="23" t="s">
        <v>44</v>
      </c>
      <c r="AA111" s="29" t="s">
        <v>45</v>
      </c>
      <c r="AC111" s="23">
        <v>348</v>
      </c>
      <c r="AD111" s="23">
        <v>21</v>
      </c>
    </row>
    <row r="112" spans="1:30" ht="96" customHeight="1">
      <c r="B112" s="32">
        <f t="shared" ref="B112" si="19">B111+1</f>
        <v>85</v>
      </c>
      <c r="C112" s="71" t="s">
        <v>536</v>
      </c>
      <c r="D112" s="71"/>
      <c r="E112" s="15" t="s">
        <v>532</v>
      </c>
      <c r="F112" s="6" t="s">
        <v>533</v>
      </c>
      <c r="G112" s="6" t="s">
        <v>119</v>
      </c>
      <c r="H112" s="11" t="s">
        <v>537</v>
      </c>
      <c r="I112" s="11" t="s">
        <v>537</v>
      </c>
      <c r="J112" s="8" t="s">
        <v>44</v>
      </c>
      <c r="K112" s="23" t="s">
        <v>535</v>
      </c>
      <c r="L112" s="23" t="s">
        <v>74</v>
      </c>
      <c r="M112" s="23">
        <v>2</v>
      </c>
      <c r="N112" s="67">
        <v>93.3</v>
      </c>
      <c r="O112" s="23" t="s">
        <v>56</v>
      </c>
      <c r="P112" s="23">
        <v>2.5</v>
      </c>
      <c r="Q112" s="23">
        <v>20</v>
      </c>
      <c r="R112" s="23" t="s">
        <v>154</v>
      </c>
      <c r="S112" s="23" t="s">
        <v>40</v>
      </c>
      <c r="T112" s="23" t="s">
        <v>41</v>
      </c>
      <c r="U112" s="23" t="s">
        <v>66</v>
      </c>
      <c r="V112" s="23" t="s">
        <v>43</v>
      </c>
      <c r="W112" s="23">
        <v>2</v>
      </c>
      <c r="X112" s="23" t="s">
        <v>44</v>
      </c>
      <c r="Y112" s="23" t="s">
        <v>44</v>
      </c>
      <c r="Z112" s="23" t="s">
        <v>44</v>
      </c>
      <c r="AA112" s="29" t="s">
        <v>45</v>
      </c>
      <c r="AC112" s="23">
        <v>8</v>
      </c>
      <c r="AD112" s="23">
        <v>2</v>
      </c>
    </row>
    <row r="113" spans="1:30" ht="96" customHeight="1">
      <c r="B113" s="32">
        <f t="shared" ref="B113" si="20">B111+1</f>
        <v>85</v>
      </c>
      <c r="C113" s="71" t="s">
        <v>538</v>
      </c>
      <c r="D113" s="71"/>
      <c r="E113" s="15" t="s">
        <v>532</v>
      </c>
      <c r="F113" s="6" t="s">
        <v>533</v>
      </c>
      <c r="G113" s="6" t="s">
        <v>119</v>
      </c>
      <c r="H113" s="11" t="s">
        <v>539</v>
      </c>
      <c r="I113" s="11" t="s">
        <v>539</v>
      </c>
      <c r="J113" s="8" t="s">
        <v>44</v>
      </c>
      <c r="K113" s="23" t="s">
        <v>535</v>
      </c>
      <c r="L113" s="23" t="s">
        <v>74</v>
      </c>
      <c r="M113" s="23">
        <v>1</v>
      </c>
      <c r="N113" s="67">
        <v>96.5</v>
      </c>
      <c r="O113" s="23" t="s">
        <v>56</v>
      </c>
      <c r="P113" s="23">
        <v>2.8</v>
      </c>
      <c r="Q113" s="23">
        <v>20</v>
      </c>
      <c r="R113" s="23" t="s">
        <v>154</v>
      </c>
      <c r="S113" s="23" t="s">
        <v>40</v>
      </c>
      <c r="T113" s="23" t="s">
        <v>41</v>
      </c>
      <c r="U113" s="23" t="s">
        <v>66</v>
      </c>
      <c r="V113" s="23" t="s">
        <v>43</v>
      </c>
      <c r="W113" s="23">
        <v>2</v>
      </c>
      <c r="X113" s="23" t="s">
        <v>44</v>
      </c>
      <c r="Y113" s="23" t="s">
        <v>44</v>
      </c>
      <c r="Z113" s="23" t="s">
        <v>44</v>
      </c>
      <c r="AA113" s="29" t="s">
        <v>45</v>
      </c>
      <c r="AC113" s="23">
        <v>30</v>
      </c>
      <c r="AD113" s="23">
        <v>11</v>
      </c>
    </row>
    <row r="114" spans="1:30" ht="96" customHeight="1">
      <c r="B114" s="32">
        <f t="shared" ref="B114" si="21">B113+1</f>
        <v>86</v>
      </c>
      <c r="C114" s="71" t="s">
        <v>540</v>
      </c>
      <c r="D114" s="71"/>
      <c r="E114" s="15" t="s">
        <v>532</v>
      </c>
      <c r="F114" s="6" t="s">
        <v>533</v>
      </c>
      <c r="G114" s="6" t="s">
        <v>119</v>
      </c>
      <c r="H114" s="11" t="s">
        <v>541</v>
      </c>
      <c r="I114" s="11" t="s">
        <v>541</v>
      </c>
      <c r="J114" s="8" t="s">
        <v>36</v>
      </c>
      <c r="K114" s="23" t="s">
        <v>535</v>
      </c>
      <c r="L114" s="23" t="s">
        <v>74</v>
      </c>
      <c r="M114" s="23">
        <v>4</v>
      </c>
      <c r="N114" s="67">
        <v>175</v>
      </c>
      <c r="O114" s="23" t="s">
        <v>39</v>
      </c>
      <c r="P114" s="23">
        <v>2.6</v>
      </c>
      <c r="Q114" s="23">
        <v>20</v>
      </c>
      <c r="R114" s="23" t="s">
        <v>154</v>
      </c>
      <c r="S114" s="23" t="s">
        <v>40</v>
      </c>
      <c r="T114" s="23" t="s">
        <v>41</v>
      </c>
      <c r="U114" s="23" t="s">
        <v>66</v>
      </c>
      <c r="V114" s="23" t="s">
        <v>43</v>
      </c>
      <c r="W114" s="23">
        <v>2</v>
      </c>
      <c r="X114" s="23" t="s">
        <v>44</v>
      </c>
      <c r="Y114" s="23" t="s">
        <v>44</v>
      </c>
      <c r="Z114" s="23" t="s">
        <v>44</v>
      </c>
      <c r="AA114" s="29" t="s">
        <v>45</v>
      </c>
      <c r="AC114" s="23">
        <v>373</v>
      </c>
      <c r="AD114" s="23">
        <v>23</v>
      </c>
    </row>
    <row r="115" spans="1:30" ht="96" customHeight="1">
      <c r="B115" s="32">
        <f t="shared" ref="B115" si="22">B113+1</f>
        <v>86</v>
      </c>
      <c r="C115" s="71" t="s">
        <v>542</v>
      </c>
      <c r="D115" s="71"/>
      <c r="E115" s="15" t="s">
        <v>543</v>
      </c>
      <c r="F115" s="6" t="s">
        <v>533</v>
      </c>
      <c r="G115" s="6" t="s">
        <v>119</v>
      </c>
      <c r="H115" s="11" t="s">
        <v>544</v>
      </c>
      <c r="I115" s="11" t="s">
        <v>544</v>
      </c>
      <c r="J115" s="8" t="s">
        <v>44</v>
      </c>
      <c r="K115" s="23" t="s">
        <v>535</v>
      </c>
      <c r="L115" s="23" t="s">
        <v>74</v>
      </c>
      <c r="M115" s="23">
        <v>1</v>
      </c>
      <c r="N115" s="67">
        <v>279.7</v>
      </c>
      <c r="O115" s="23" t="s">
        <v>39</v>
      </c>
      <c r="P115" s="23">
        <v>5.8</v>
      </c>
      <c r="Q115" s="23">
        <v>20</v>
      </c>
      <c r="R115" s="23" t="s">
        <v>154</v>
      </c>
      <c r="S115" s="23" t="s">
        <v>154</v>
      </c>
      <c r="T115" s="23" t="s">
        <v>41</v>
      </c>
      <c r="U115" s="23" t="s">
        <v>66</v>
      </c>
      <c r="V115" s="23" t="s">
        <v>43</v>
      </c>
      <c r="W115" s="23">
        <v>2</v>
      </c>
      <c r="X115" s="23" t="s">
        <v>44</v>
      </c>
      <c r="Y115" s="23" t="s">
        <v>44</v>
      </c>
      <c r="Z115" s="23" t="s">
        <v>44</v>
      </c>
      <c r="AA115" s="29" t="s">
        <v>45</v>
      </c>
      <c r="AC115" s="23">
        <v>14</v>
      </c>
      <c r="AD115" s="23">
        <v>8</v>
      </c>
    </row>
    <row r="116" spans="1:30" ht="96" customHeight="1">
      <c r="B116" s="32">
        <f t="shared" ref="B116" si="23">B115+1</f>
        <v>87</v>
      </c>
      <c r="C116" s="71" t="s">
        <v>545</v>
      </c>
      <c r="D116" s="71"/>
      <c r="E116" s="15" t="s">
        <v>532</v>
      </c>
      <c r="F116" s="6" t="s">
        <v>533</v>
      </c>
      <c r="G116" s="6" t="s">
        <v>546</v>
      </c>
      <c r="H116" s="11" t="s">
        <v>547</v>
      </c>
      <c r="I116" s="11" t="s">
        <v>547</v>
      </c>
      <c r="J116" s="8" t="s">
        <v>36</v>
      </c>
      <c r="K116" s="23" t="s">
        <v>535</v>
      </c>
      <c r="L116" s="23" t="s">
        <v>74</v>
      </c>
      <c r="M116" s="23">
        <v>1</v>
      </c>
      <c r="N116" s="67">
        <v>31.7</v>
      </c>
      <c r="O116" s="23" t="s">
        <v>75</v>
      </c>
      <c r="P116" s="23">
        <v>3.2</v>
      </c>
      <c r="Q116" s="23">
        <v>20</v>
      </c>
      <c r="R116" s="23" t="s">
        <v>154</v>
      </c>
      <c r="S116" s="23" t="s">
        <v>42</v>
      </c>
      <c r="T116" s="23" t="s">
        <v>41</v>
      </c>
      <c r="U116" s="23" t="s">
        <v>66</v>
      </c>
      <c r="V116" s="23" t="s">
        <v>43</v>
      </c>
      <c r="W116" s="23">
        <v>2</v>
      </c>
      <c r="X116" s="23" t="s">
        <v>44</v>
      </c>
      <c r="Y116" s="23" t="s">
        <v>44</v>
      </c>
      <c r="Z116" s="23" t="s">
        <v>44</v>
      </c>
      <c r="AA116" s="29" t="s">
        <v>51</v>
      </c>
      <c r="AC116" s="23" t="s">
        <v>548</v>
      </c>
    </row>
    <row r="117" spans="1:30" ht="96" customHeight="1">
      <c r="B117" s="32">
        <f t="shared" ref="B117" si="24">B115+1</f>
        <v>87</v>
      </c>
      <c r="C117" s="71" t="s">
        <v>549</v>
      </c>
      <c r="D117" s="71"/>
      <c r="E117" s="15" t="s">
        <v>532</v>
      </c>
      <c r="F117" s="6" t="s">
        <v>533</v>
      </c>
      <c r="G117" s="6" t="s">
        <v>119</v>
      </c>
      <c r="H117" s="11" t="s">
        <v>550</v>
      </c>
      <c r="I117" s="11" t="s">
        <v>550</v>
      </c>
      <c r="J117" s="8" t="s">
        <v>36</v>
      </c>
      <c r="K117" s="23" t="s">
        <v>535</v>
      </c>
      <c r="L117" s="23" t="s">
        <v>74</v>
      </c>
      <c r="M117" s="23">
        <v>2</v>
      </c>
      <c r="N117" s="67">
        <v>78.3</v>
      </c>
      <c r="O117" s="23" t="s">
        <v>39</v>
      </c>
      <c r="P117" s="23">
        <v>2.6</v>
      </c>
      <c r="Q117" s="23">
        <v>20</v>
      </c>
      <c r="R117" s="23" t="s">
        <v>65</v>
      </c>
      <c r="S117" s="23" t="s">
        <v>57</v>
      </c>
      <c r="T117" s="23" t="s">
        <v>58</v>
      </c>
      <c r="U117" s="23" t="s">
        <v>66</v>
      </c>
      <c r="V117" s="23" t="s">
        <v>43</v>
      </c>
      <c r="W117" s="23">
        <v>2</v>
      </c>
      <c r="X117" s="23" t="s">
        <v>44</v>
      </c>
      <c r="Y117" s="23" t="s">
        <v>44</v>
      </c>
      <c r="Z117" s="23" t="s">
        <v>44</v>
      </c>
      <c r="AA117" s="29" t="s">
        <v>45</v>
      </c>
      <c r="AC117" s="23">
        <v>16</v>
      </c>
      <c r="AD117" s="23">
        <v>4</v>
      </c>
    </row>
    <row r="118" spans="1:30" s="49" customFormat="1" ht="39.75" customHeight="1">
      <c r="A118" s="43"/>
      <c r="B118" s="33"/>
      <c r="C118" s="89" t="s">
        <v>551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</row>
    <row r="119" spans="1:30" s="49" customFormat="1" ht="96" customHeight="1">
      <c r="A119" s="43"/>
      <c r="B119" s="33">
        <f>B117+1</f>
        <v>88</v>
      </c>
      <c r="C119" s="73" t="s">
        <v>552</v>
      </c>
      <c r="D119" s="73"/>
      <c r="E119" s="44" t="s">
        <v>553</v>
      </c>
      <c r="F119" s="44" t="s">
        <v>197</v>
      </c>
      <c r="G119" s="44" t="s">
        <v>119</v>
      </c>
      <c r="H119" s="46" t="s">
        <v>554</v>
      </c>
      <c r="I119" s="47"/>
      <c r="J119" s="48" t="s">
        <v>36</v>
      </c>
      <c r="AA119" s="50"/>
      <c r="AB119" s="50"/>
    </row>
    <row r="120" spans="1:30" s="49" customFormat="1" ht="96" customHeight="1">
      <c r="A120" s="43"/>
      <c r="B120" s="33">
        <f>B119+1</f>
        <v>89</v>
      </c>
      <c r="C120" s="73" t="s">
        <v>555</v>
      </c>
      <c r="D120" s="73"/>
      <c r="E120" s="44" t="s">
        <v>553</v>
      </c>
      <c r="F120" s="44" t="s">
        <v>275</v>
      </c>
      <c r="G120" s="44" t="s">
        <v>119</v>
      </c>
      <c r="H120" s="46" t="s">
        <v>556</v>
      </c>
      <c r="I120" s="47"/>
      <c r="J120" s="48" t="s">
        <v>44</v>
      </c>
      <c r="AA120" s="50"/>
      <c r="AB120" s="50"/>
    </row>
    <row r="121" spans="1:30" ht="27" customHeight="1">
      <c r="C121" s="82" t="s">
        <v>557</v>
      </c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</row>
    <row r="122" spans="1:30" ht="96" customHeight="1">
      <c r="B122" s="32">
        <f>B120+1</f>
        <v>90</v>
      </c>
      <c r="C122" s="71" t="s">
        <v>558</v>
      </c>
      <c r="D122" s="71"/>
      <c r="E122" s="6" t="s">
        <v>559</v>
      </c>
      <c r="F122" s="6" t="s">
        <v>560</v>
      </c>
      <c r="G122" s="6" t="s">
        <v>561</v>
      </c>
      <c r="H122" s="11" t="s">
        <v>562</v>
      </c>
      <c r="I122" s="11" t="s">
        <v>562</v>
      </c>
      <c r="J122" s="8" t="s">
        <v>44</v>
      </c>
      <c r="K122" s="23" t="s">
        <v>563</v>
      </c>
      <c r="L122" s="23" t="s">
        <v>74</v>
      </c>
      <c r="M122" s="23">
        <v>1</v>
      </c>
      <c r="N122" s="23">
        <v>508.25</v>
      </c>
      <c r="O122" s="23" t="s">
        <v>75</v>
      </c>
      <c r="P122" s="23">
        <v>3.5</v>
      </c>
      <c r="Q122" s="23">
        <v>20</v>
      </c>
      <c r="R122" s="23" t="s">
        <v>40</v>
      </c>
      <c r="S122" s="23" t="s">
        <v>65</v>
      </c>
      <c r="T122" s="23" t="s">
        <v>41</v>
      </c>
      <c r="U122" s="23" t="s">
        <v>66</v>
      </c>
      <c r="V122" s="23" t="s">
        <v>43</v>
      </c>
      <c r="W122" s="23">
        <v>2</v>
      </c>
      <c r="X122" s="23">
        <v>2008</v>
      </c>
      <c r="Y122" s="23">
        <v>2008</v>
      </c>
      <c r="Z122" s="23" t="s">
        <v>44</v>
      </c>
      <c r="AA122" s="29" t="s">
        <v>45</v>
      </c>
      <c r="AC122" s="23">
        <v>0</v>
      </c>
      <c r="AD122" s="23">
        <v>0</v>
      </c>
    </row>
    <row r="123" spans="1:30" ht="96" customHeight="1">
      <c r="B123" s="32">
        <f>B122+1</f>
        <v>91</v>
      </c>
      <c r="C123" s="71" t="s">
        <v>564</v>
      </c>
      <c r="D123" s="71"/>
      <c r="E123" s="6" t="s">
        <v>565</v>
      </c>
      <c r="F123" s="6" t="s">
        <v>566</v>
      </c>
      <c r="G123" s="6" t="s">
        <v>567</v>
      </c>
      <c r="H123" s="21">
        <v>469.51</v>
      </c>
      <c r="I123" s="21">
        <v>469.51</v>
      </c>
      <c r="J123" s="8" t="s">
        <v>44</v>
      </c>
      <c r="K123" s="23" t="s">
        <v>568</v>
      </c>
      <c r="L123" s="23" t="s">
        <v>74</v>
      </c>
      <c r="M123" s="23">
        <v>2</v>
      </c>
      <c r="N123" s="23">
        <v>88.5</v>
      </c>
      <c r="O123" s="23" t="s">
        <v>39</v>
      </c>
      <c r="P123" s="68">
        <v>3</v>
      </c>
      <c r="Q123" s="23">
        <v>20</v>
      </c>
      <c r="R123" s="23" t="s">
        <v>42</v>
      </c>
      <c r="S123" s="23" t="s">
        <v>40</v>
      </c>
      <c r="T123" s="23" t="s">
        <v>115</v>
      </c>
      <c r="U123" s="23" t="s">
        <v>66</v>
      </c>
      <c r="V123" s="23" t="s">
        <v>43</v>
      </c>
      <c r="W123" s="23">
        <v>2</v>
      </c>
      <c r="X123" s="23" t="s">
        <v>44</v>
      </c>
      <c r="Y123" s="23" t="s">
        <v>44</v>
      </c>
      <c r="Z123" s="23" t="s">
        <v>44</v>
      </c>
      <c r="AA123" s="29" t="s">
        <v>45</v>
      </c>
      <c r="AC123" s="23">
        <v>71</v>
      </c>
      <c r="AD123" s="23">
        <v>8</v>
      </c>
    </row>
    <row r="124" spans="1:30" ht="96" customHeight="1">
      <c r="B124" s="32">
        <f t="shared" ref="B124:B125" si="25">B123+1</f>
        <v>92</v>
      </c>
      <c r="C124" s="71" t="s">
        <v>569</v>
      </c>
      <c r="D124" s="71"/>
      <c r="E124" s="5">
        <v>1000116</v>
      </c>
      <c r="F124" s="6" t="s">
        <v>566</v>
      </c>
      <c r="G124" s="6" t="s">
        <v>567</v>
      </c>
      <c r="H124" s="21">
        <v>257.08</v>
      </c>
      <c r="I124" s="21">
        <v>257.08</v>
      </c>
      <c r="J124" s="13" t="s">
        <v>36</v>
      </c>
      <c r="K124" s="23" t="s">
        <v>568</v>
      </c>
      <c r="L124" s="23" t="s">
        <v>74</v>
      </c>
      <c r="M124" s="23">
        <v>2</v>
      </c>
      <c r="N124" s="23">
        <v>47.2</v>
      </c>
      <c r="O124" s="23" t="s">
        <v>39</v>
      </c>
      <c r="P124" s="23">
        <v>3.3</v>
      </c>
      <c r="Q124" s="23">
        <v>20</v>
      </c>
      <c r="R124" s="23" t="s">
        <v>42</v>
      </c>
      <c r="S124" s="23" t="s">
        <v>40</v>
      </c>
      <c r="T124" s="23" t="s">
        <v>115</v>
      </c>
      <c r="U124" s="23" t="s">
        <v>66</v>
      </c>
      <c r="V124" s="23" t="s">
        <v>43</v>
      </c>
      <c r="W124" s="23">
        <v>2</v>
      </c>
      <c r="X124" s="23" t="s">
        <v>44</v>
      </c>
      <c r="Y124" s="23" t="s">
        <v>44</v>
      </c>
      <c r="Z124" s="23" t="s">
        <v>44</v>
      </c>
      <c r="AA124" s="29" t="s">
        <v>45</v>
      </c>
      <c r="AC124" s="23">
        <v>18</v>
      </c>
      <c r="AD124" s="23">
        <v>2</v>
      </c>
    </row>
    <row r="125" spans="1:30" ht="96" customHeight="1">
      <c r="B125" s="32">
        <f t="shared" si="25"/>
        <v>93</v>
      </c>
      <c r="C125" s="71" t="s">
        <v>570</v>
      </c>
      <c r="D125" s="71"/>
      <c r="E125" s="5">
        <v>1000175</v>
      </c>
      <c r="F125" s="6" t="s">
        <v>571</v>
      </c>
      <c r="G125" s="6" t="s">
        <v>567</v>
      </c>
      <c r="H125" s="21">
        <v>675.71</v>
      </c>
      <c r="I125" s="21">
        <v>675.71</v>
      </c>
      <c r="J125" s="13" t="s">
        <v>44</v>
      </c>
      <c r="K125" s="23" t="s">
        <v>568</v>
      </c>
      <c r="L125" s="23" t="s">
        <v>74</v>
      </c>
      <c r="M125" s="23">
        <v>2</v>
      </c>
      <c r="N125" s="23">
        <v>88.9</v>
      </c>
      <c r="O125" s="23" t="s">
        <v>56</v>
      </c>
      <c r="P125" s="23">
        <v>3.4</v>
      </c>
      <c r="Q125" s="23">
        <v>20</v>
      </c>
      <c r="R125" s="23" t="s">
        <v>65</v>
      </c>
      <c r="S125" s="23" t="s">
        <v>65</v>
      </c>
      <c r="T125" s="23" t="s">
        <v>41</v>
      </c>
      <c r="U125" s="23" t="s">
        <v>66</v>
      </c>
      <c r="V125" s="23" t="s">
        <v>43</v>
      </c>
      <c r="W125" s="23">
        <v>3</v>
      </c>
      <c r="X125" s="23" t="s">
        <v>44</v>
      </c>
      <c r="Y125" s="23" t="s">
        <v>44</v>
      </c>
      <c r="Z125" s="23" t="s">
        <v>44</v>
      </c>
      <c r="AA125" s="29" t="s">
        <v>45</v>
      </c>
      <c r="AC125" s="23" t="s">
        <v>572</v>
      </c>
    </row>
    <row r="126" spans="1:30" ht="96" customHeight="1">
      <c r="B126" s="32">
        <f t="shared" ref="B126:B142" si="26">B125+1</f>
        <v>94</v>
      </c>
      <c r="C126" s="71" t="s">
        <v>573</v>
      </c>
      <c r="D126" s="71"/>
      <c r="E126" s="6" t="s">
        <v>574</v>
      </c>
      <c r="F126" s="6" t="s">
        <v>575</v>
      </c>
      <c r="G126" s="6" t="s">
        <v>561</v>
      </c>
      <c r="H126" s="11" t="s">
        <v>576</v>
      </c>
      <c r="I126" s="11" t="s">
        <v>576</v>
      </c>
      <c r="J126" s="8" t="s">
        <v>36</v>
      </c>
      <c r="K126" s="23" t="s">
        <v>577</v>
      </c>
      <c r="L126" s="23" t="s">
        <v>74</v>
      </c>
      <c r="M126" s="23">
        <v>7</v>
      </c>
      <c r="N126" s="23">
        <v>288.12</v>
      </c>
      <c r="O126" s="23" t="s">
        <v>75</v>
      </c>
      <c r="P126" s="23">
        <v>3.3</v>
      </c>
      <c r="Q126" s="23">
        <v>20</v>
      </c>
      <c r="R126" s="23" t="s">
        <v>40</v>
      </c>
      <c r="S126" s="23" t="s">
        <v>66</v>
      </c>
      <c r="T126" s="23" t="s">
        <v>41</v>
      </c>
      <c r="U126" s="23" t="s">
        <v>66</v>
      </c>
      <c r="V126" s="23" t="s">
        <v>43</v>
      </c>
      <c r="W126" s="23">
        <v>2</v>
      </c>
      <c r="X126" s="23">
        <v>2004</v>
      </c>
      <c r="Y126" s="23">
        <v>2004</v>
      </c>
      <c r="Z126" s="23" t="s">
        <v>44</v>
      </c>
      <c r="AA126" s="29" t="s">
        <v>45</v>
      </c>
      <c r="AC126" s="23">
        <v>544</v>
      </c>
      <c r="AD126" s="23">
        <v>72</v>
      </c>
    </row>
    <row r="127" spans="1:30" ht="96" customHeight="1">
      <c r="B127" s="32">
        <f t="shared" si="26"/>
        <v>95</v>
      </c>
      <c r="C127" s="71" t="s">
        <v>578</v>
      </c>
      <c r="D127" s="71"/>
      <c r="E127" s="6" t="s">
        <v>579</v>
      </c>
      <c r="F127" s="6" t="s">
        <v>580</v>
      </c>
      <c r="G127" s="6" t="s">
        <v>561</v>
      </c>
      <c r="H127" s="11" t="s">
        <v>581</v>
      </c>
      <c r="I127" s="10" t="s">
        <v>581</v>
      </c>
      <c r="J127" s="8" t="s">
        <v>44</v>
      </c>
      <c r="K127" s="23" t="s">
        <v>582</v>
      </c>
      <c r="L127" s="23" t="s">
        <v>74</v>
      </c>
      <c r="M127" s="23">
        <v>2</v>
      </c>
      <c r="N127" s="23">
        <v>153</v>
      </c>
      <c r="O127" s="23" t="s">
        <v>75</v>
      </c>
      <c r="P127" s="23">
        <v>4</v>
      </c>
      <c r="Q127" s="23">
        <v>20</v>
      </c>
      <c r="R127" s="23" t="s">
        <v>40</v>
      </c>
      <c r="S127" s="23" t="s">
        <v>65</v>
      </c>
      <c r="T127" s="23" t="s">
        <v>41</v>
      </c>
      <c r="U127" s="23" t="s">
        <v>66</v>
      </c>
      <c r="V127" s="23" t="s">
        <v>43</v>
      </c>
      <c r="W127" s="23">
        <v>3</v>
      </c>
      <c r="X127" s="23">
        <v>1997</v>
      </c>
      <c r="Y127" s="23">
        <v>1997</v>
      </c>
      <c r="Z127" s="23" t="s">
        <v>44</v>
      </c>
      <c r="AA127" s="29" t="s">
        <v>45</v>
      </c>
      <c r="AC127" s="23">
        <v>260</v>
      </c>
      <c r="AD127" s="23">
        <v>20</v>
      </c>
    </row>
    <row r="128" spans="1:30" ht="96" customHeight="1">
      <c r="B128" s="32">
        <f t="shared" si="26"/>
        <v>96</v>
      </c>
      <c r="C128" s="71" t="s">
        <v>583</v>
      </c>
      <c r="D128" s="71"/>
      <c r="E128" s="6" t="s">
        <v>584</v>
      </c>
      <c r="F128" s="6" t="s">
        <v>585</v>
      </c>
      <c r="G128" s="6" t="s">
        <v>561</v>
      </c>
      <c r="H128" s="11" t="s">
        <v>586</v>
      </c>
      <c r="I128" s="10" t="s">
        <v>586</v>
      </c>
      <c r="J128" s="8" t="s">
        <v>36</v>
      </c>
      <c r="K128" s="23" t="s">
        <v>587</v>
      </c>
      <c r="L128" s="23" t="s">
        <v>74</v>
      </c>
      <c r="M128" s="23">
        <v>4</v>
      </c>
      <c r="N128" s="23">
        <v>102</v>
      </c>
      <c r="O128" s="23" t="s">
        <v>75</v>
      </c>
      <c r="P128" s="23">
        <v>2.75</v>
      </c>
      <c r="Q128" s="23">
        <v>20</v>
      </c>
      <c r="R128" s="23" t="s">
        <v>40</v>
      </c>
      <c r="S128" s="23" t="s">
        <v>66</v>
      </c>
      <c r="T128" s="23" t="s">
        <v>41</v>
      </c>
      <c r="U128" s="23" t="s">
        <v>66</v>
      </c>
      <c r="V128" s="23" t="s">
        <v>43</v>
      </c>
      <c r="W128" s="23">
        <v>2</v>
      </c>
      <c r="X128" s="23">
        <v>2002</v>
      </c>
      <c r="Y128" s="23">
        <v>2002</v>
      </c>
      <c r="Z128" s="23" t="s">
        <v>44</v>
      </c>
      <c r="AA128" s="29" t="s">
        <v>51</v>
      </c>
      <c r="AC128" s="23">
        <v>148</v>
      </c>
      <c r="AD128" s="23">
        <v>18</v>
      </c>
    </row>
    <row r="129" spans="2:30" ht="96" customHeight="1">
      <c r="B129" s="32">
        <f t="shared" si="26"/>
        <v>97</v>
      </c>
      <c r="C129" s="76" t="s">
        <v>588</v>
      </c>
      <c r="D129" s="76"/>
      <c r="E129" s="6" t="s">
        <v>589</v>
      </c>
      <c r="F129" s="6" t="s">
        <v>590</v>
      </c>
      <c r="G129" s="6" t="s">
        <v>561</v>
      </c>
      <c r="H129" s="11" t="s">
        <v>591</v>
      </c>
      <c r="I129" s="10" t="s">
        <v>591</v>
      </c>
      <c r="J129" s="8" t="s">
        <v>44</v>
      </c>
      <c r="K129" s="23" t="s">
        <v>592</v>
      </c>
      <c r="L129" s="23" t="s">
        <v>74</v>
      </c>
      <c r="M129" s="23">
        <v>3</v>
      </c>
      <c r="N129" s="23">
        <v>116</v>
      </c>
      <c r="O129" s="23" t="s">
        <v>75</v>
      </c>
      <c r="P129" s="23">
        <v>2.5</v>
      </c>
      <c r="Q129" s="23">
        <v>20</v>
      </c>
      <c r="R129" s="23" t="s">
        <v>40</v>
      </c>
      <c r="S129" s="23" t="s">
        <v>154</v>
      </c>
      <c r="T129" s="23" t="s">
        <v>41</v>
      </c>
      <c r="U129" s="23" t="s">
        <v>66</v>
      </c>
      <c r="V129" s="23" t="s">
        <v>43</v>
      </c>
      <c r="W129" s="23">
        <v>2</v>
      </c>
      <c r="X129" s="23" t="s">
        <v>593</v>
      </c>
      <c r="Y129" s="23" t="s">
        <v>593</v>
      </c>
      <c r="Z129" s="23" t="s">
        <v>44</v>
      </c>
      <c r="AA129" s="29" t="s">
        <v>45</v>
      </c>
      <c r="AC129" s="23">
        <v>265</v>
      </c>
      <c r="AD129" s="23">
        <v>53</v>
      </c>
    </row>
    <row r="130" spans="2:30" ht="96" customHeight="1">
      <c r="B130" s="33">
        <f t="shared" si="26"/>
        <v>98</v>
      </c>
      <c r="C130" s="72" t="s">
        <v>594</v>
      </c>
      <c r="D130" s="72"/>
      <c r="E130" s="44" t="s">
        <v>595</v>
      </c>
      <c r="F130" s="44" t="s">
        <v>327</v>
      </c>
      <c r="G130" s="44" t="s">
        <v>561</v>
      </c>
      <c r="H130" s="46" t="s">
        <v>596</v>
      </c>
      <c r="I130" s="47"/>
      <c r="J130" s="48" t="s">
        <v>44</v>
      </c>
    </row>
    <row r="131" spans="2:30" ht="96" customHeight="1">
      <c r="B131" s="32">
        <f t="shared" si="26"/>
        <v>99</v>
      </c>
      <c r="C131" s="81" t="s">
        <v>597</v>
      </c>
      <c r="D131" s="81"/>
      <c r="E131" s="6" t="s">
        <v>598</v>
      </c>
      <c r="F131" s="6" t="s">
        <v>599</v>
      </c>
      <c r="G131" s="6" t="s">
        <v>600</v>
      </c>
      <c r="H131" s="11" t="s">
        <v>601</v>
      </c>
      <c r="I131" s="11" t="s">
        <v>601</v>
      </c>
      <c r="J131" s="8" t="s">
        <v>44</v>
      </c>
      <c r="K131" s="23" t="s">
        <v>602</v>
      </c>
      <c r="L131" s="23" t="s">
        <v>603</v>
      </c>
      <c r="M131" s="23">
        <v>1</v>
      </c>
      <c r="N131" s="23">
        <v>26</v>
      </c>
      <c r="O131" s="23" t="s">
        <v>39</v>
      </c>
      <c r="P131" s="23">
        <v>2.7</v>
      </c>
      <c r="Q131" s="23">
        <v>20</v>
      </c>
      <c r="R131" s="23" t="s">
        <v>57</v>
      </c>
      <c r="S131" s="23" t="s">
        <v>66</v>
      </c>
      <c r="T131" s="23" t="s">
        <v>41</v>
      </c>
      <c r="U131" s="23" t="s">
        <v>66</v>
      </c>
      <c r="V131" s="23" t="s">
        <v>43</v>
      </c>
      <c r="W131" s="23">
        <v>2</v>
      </c>
      <c r="X131" s="23" t="s">
        <v>44</v>
      </c>
      <c r="Y131" s="23" t="s">
        <v>44</v>
      </c>
      <c r="Z131" s="23" t="s">
        <v>36</v>
      </c>
      <c r="AA131" s="29" t="s">
        <v>604</v>
      </c>
      <c r="AC131" s="23">
        <v>10</v>
      </c>
      <c r="AD131" s="23">
        <v>2</v>
      </c>
    </row>
    <row r="132" spans="2:30" ht="96" customHeight="1">
      <c r="B132" s="32">
        <f t="shared" si="26"/>
        <v>100</v>
      </c>
      <c r="C132" s="81" t="s">
        <v>605</v>
      </c>
      <c r="D132" s="81"/>
      <c r="E132" s="6" t="s">
        <v>598</v>
      </c>
      <c r="F132" s="6" t="s">
        <v>599</v>
      </c>
      <c r="G132" s="6" t="s">
        <v>600</v>
      </c>
      <c r="H132" s="11" t="s">
        <v>606</v>
      </c>
      <c r="I132" s="11" t="s">
        <v>606</v>
      </c>
      <c r="J132" s="8" t="s">
        <v>44</v>
      </c>
      <c r="K132" s="23" t="s">
        <v>602</v>
      </c>
      <c r="L132" s="23" t="s">
        <v>603</v>
      </c>
      <c r="M132" s="23">
        <v>1</v>
      </c>
      <c r="N132" s="23">
        <v>26</v>
      </c>
      <c r="O132" s="23" t="s">
        <v>39</v>
      </c>
      <c r="P132" s="23">
        <v>2.7</v>
      </c>
      <c r="Q132" s="23">
        <v>20</v>
      </c>
      <c r="R132" s="23" t="s">
        <v>57</v>
      </c>
      <c r="S132" s="23" t="s">
        <v>66</v>
      </c>
      <c r="T132" s="23" t="s">
        <v>41</v>
      </c>
      <c r="U132" s="23" t="s">
        <v>66</v>
      </c>
      <c r="V132" s="23" t="s">
        <v>43</v>
      </c>
      <c r="W132" s="23">
        <v>2</v>
      </c>
      <c r="X132" s="23" t="s">
        <v>44</v>
      </c>
      <c r="Y132" s="23" t="s">
        <v>44</v>
      </c>
      <c r="Z132" s="23" t="s">
        <v>36</v>
      </c>
      <c r="AA132" s="29" t="s">
        <v>604</v>
      </c>
      <c r="AC132" s="23">
        <v>10</v>
      </c>
      <c r="AD132" s="23">
        <v>2</v>
      </c>
    </row>
    <row r="133" spans="2:30" ht="96" customHeight="1">
      <c r="B133" s="32">
        <f t="shared" si="26"/>
        <v>101</v>
      </c>
      <c r="C133" s="81" t="s">
        <v>607</v>
      </c>
      <c r="D133" s="81"/>
      <c r="E133" s="6" t="s">
        <v>608</v>
      </c>
      <c r="F133" s="6" t="s">
        <v>609</v>
      </c>
      <c r="G133" s="6" t="s">
        <v>610</v>
      </c>
      <c r="H133" s="11" t="s">
        <v>611</v>
      </c>
      <c r="I133" s="11" t="s">
        <v>611</v>
      </c>
      <c r="J133" s="8" t="s">
        <v>44</v>
      </c>
      <c r="K133" s="23" t="s">
        <v>602</v>
      </c>
      <c r="L133" s="23" t="s">
        <v>74</v>
      </c>
      <c r="M133" s="23">
        <v>1</v>
      </c>
      <c r="N133" s="23">
        <v>55</v>
      </c>
      <c r="O133" s="23" t="s">
        <v>75</v>
      </c>
      <c r="P133" s="23">
        <v>2.9</v>
      </c>
      <c r="Q133" s="23">
        <v>20</v>
      </c>
      <c r="R133" s="23" t="s">
        <v>57</v>
      </c>
      <c r="S133" s="23" t="s">
        <v>66</v>
      </c>
      <c r="T133" s="23" t="s">
        <v>41</v>
      </c>
      <c r="U133" s="23" t="s">
        <v>66</v>
      </c>
      <c r="V133" s="23" t="s">
        <v>43</v>
      </c>
      <c r="W133" s="23">
        <v>2</v>
      </c>
      <c r="X133" s="23" t="s">
        <v>44</v>
      </c>
      <c r="Y133" s="23" t="s">
        <v>44</v>
      </c>
      <c r="Z133" s="23" t="s">
        <v>36</v>
      </c>
      <c r="AA133" s="29" t="s">
        <v>604</v>
      </c>
      <c r="AC133" s="23">
        <v>20</v>
      </c>
      <c r="AD133" s="23">
        <v>4</v>
      </c>
    </row>
    <row r="134" spans="2:30" ht="96" customHeight="1">
      <c r="B134" s="33">
        <f t="shared" si="26"/>
        <v>102</v>
      </c>
      <c r="C134" s="72" t="s">
        <v>612</v>
      </c>
      <c r="D134" s="72"/>
      <c r="E134" s="44" t="s">
        <v>613</v>
      </c>
      <c r="F134" s="44" t="s">
        <v>599</v>
      </c>
      <c r="G134" s="44" t="s">
        <v>614</v>
      </c>
      <c r="H134" s="46" t="s">
        <v>615</v>
      </c>
      <c r="I134" s="47"/>
      <c r="J134" s="48" t="s">
        <v>44</v>
      </c>
    </row>
    <row r="135" spans="2:30" ht="96" customHeight="1">
      <c r="B135" s="33">
        <f t="shared" si="26"/>
        <v>103</v>
      </c>
      <c r="C135" s="72" t="s">
        <v>616</v>
      </c>
      <c r="D135" s="72"/>
      <c r="E135" s="44" t="s">
        <v>617</v>
      </c>
      <c r="F135" s="44" t="s">
        <v>599</v>
      </c>
      <c r="G135" s="44" t="s">
        <v>614</v>
      </c>
      <c r="H135" s="46" t="s">
        <v>618</v>
      </c>
      <c r="I135" s="47"/>
      <c r="J135" s="48" t="s">
        <v>44</v>
      </c>
    </row>
    <row r="136" spans="2:30" ht="96" customHeight="1">
      <c r="B136" s="33">
        <f t="shared" si="26"/>
        <v>104</v>
      </c>
      <c r="C136" s="72" t="s">
        <v>619</v>
      </c>
      <c r="D136" s="72"/>
      <c r="E136" s="44" t="s">
        <v>620</v>
      </c>
      <c r="F136" s="44" t="s">
        <v>599</v>
      </c>
      <c r="G136" s="44" t="s">
        <v>610</v>
      </c>
      <c r="H136" s="46" t="s">
        <v>621</v>
      </c>
      <c r="I136" s="47"/>
      <c r="J136" s="48" t="s">
        <v>44</v>
      </c>
    </row>
    <row r="137" spans="2:30" ht="96" customHeight="1">
      <c r="B137" s="33">
        <f t="shared" si="26"/>
        <v>105</v>
      </c>
      <c r="C137" s="72" t="s">
        <v>622</v>
      </c>
      <c r="D137" s="72"/>
      <c r="E137" s="44" t="s">
        <v>623</v>
      </c>
      <c r="F137" s="44" t="s">
        <v>599</v>
      </c>
      <c r="G137" s="44" t="s">
        <v>624</v>
      </c>
      <c r="H137" s="46" t="s">
        <v>625</v>
      </c>
      <c r="I137" s="47"/>
      <c r="J137" s="48" t="s">
        <v>626</v>
      </c>
    </row>
    <row r="138" spans="2:30" ht="133.5" customHeight="1">
      <c r="B138" s="32">
        <f t="shared" si="26"/>
        <v>106</v>
      </c>
      <c r="C138" s="71" t="s">
        <v>627</v>
      </c>
      <c r="D138" s="71"/>
      <c r="E138" s="6" t="s">
        <v>628</v>
      </c>
      <c r="F138" s="6" t="s">
        <v>629</v>
      </c>
      <c r="G138" s="6" t="s">
        <v>630</v>
      </c>
      <c r="H138" s="11" t="s">
        <v>631</v>
      </c>
      <c r="I138" s="10" t="s">
        <v>632</v>
      </c>
      <c r="J138" s="8" t="s">
        <v>44</v>
      </c>
      <c r="K138" s="23" t="s">
        <v>633</v>
      </c>
      <c r="L138" s="23" t="s">
        <v>420</v>
      </c>
      <c r="M138" s="23">
        <v>3</v>
      </c>
      <c r="N138" s="23">
        <v>192</v>
      </c>
      <c r="O138" s="23" t="s">
        <v>75</v>
      </c>
      <c r="P138" s="23">
        <v>2.8</v>
      </c>
      <c r="Q138" s="23">
        <v>20</v>
      </c>
      <c r="R138" s="23" t="s">
        <v>40</v>
      </c>
      <c r="S138" s="23" t="s">
        <v>154</v>
      </c>
      <c r="T138" s="23" t="s">
        <v>41</v>
      </c>
      <c r="U138" s="23" t="s">
        <v>66</v>
      </c>
      <c r="V138" s="23" t="s">
        <v>43</v>
      </c>
      <c r="W138" s="23">
        <v>2</v>
      </c>
      <c r="X138" s="23" t="s">
        <v>44</v>
      </c>
      <c r="Y138" s="23" t="s">
        <v>44</v>
      </c>
      <c r="Z138" s="23" t="s">
        <v>44</v>
      </c>
      <c r="AA138" s="29" t="s">
        <v>45</v>
      </c>
      <c r="AB138" s="29" t="s">
        <v>634</v>
      </c>
      <c r="AC138" s="23">
        <v>610</v>
      </c>
      <c r="AD138" s="23">
        <v>87</v>
      </c>
    </row>
    <row r="139" spans="2:30" ht="96" customHeight="1">
      <c r="B139" s="32">
        <f t="shared" si="26"/>
        <v>107</v>
      </c>
      <c r="C139" s="71" t="s">
        <v>635</v>
      </c>
      <c r="D139" s="71"/>
      <c r="E139" s="6" t="s">
        <v>636</v>
      </c>
      <c r="F139" s="6" t="s">
        <v>450</v>
      </c>
      <c r="G139" s="6" t="s">
        <v>637</v>
      </c>
      <c r="H139" s="11" t="s">
        <v>638</v>
      </c>
      <c r="I139" s="10" t="s">
        <v>638</v>
      </c>
      <c r="J139" s="8" t="s">
        <v>44</v>
      </c>
      <c r="K139" s="23" t="s">
        <v>592</v>
      </c>
      <c r="L139" s="23" t="s">
        <v>74</v>
      </c>
      <c r="M139" s="23">
        <v>1</v>
      </c>
      <c r="N139" s="23">
        <v>61.3</v>
      </c>
      <c r="O139" s="23" t="s">
        <v>75</v>
      </c>
      <c r="P139" s="23">
        <v>3</v>
      </c>
      <c r="Q139" s="23">
        <v>16</v>
      </c>
      <c r="R139" s="23" t="s">
        <v>40</v>
      </c>
      <c r="S139" s="23" t="s">
        <v>66</v>
      </c>
      <c r="T139" s="23" t="s">
        <v>41</v>
      </c>
      <c r="U139" s="23" t="s">
        <v>66</v>
      </c>
      <c r="V139" s="23" t="s">
        <v>43</v>
      </c>
      <c r="W139" s="23">
        <v>1</v>
      </c>
      <c r="X139" s="23">
        <v>1970</v>
      </c>
      <c r="Y139" s="23">
        <v>1970</v>
      </c>
      <c r="Z139" s="23" t="s">
        <v>44</v>
      </c>
      <c r="AA139" s="29" t="s">
        <v>51</v>
      </c>
      <c r="AC139" s="23">
        <v>69</v>
      </c>
      <c r="AD139" s="23">
        <v>10</v>
      </c>
    </row>
    <row r="140" spans="2:30" ht="96" customHeight="1">
      <c r="B140" s="33">
        <f t="shared" si="26"/>
        <v>108</v>
      </c>
      <c r="C140" s="74" t="s">
        <v>639</v>
      </c>
      <c r="D140" s="75"/>
      <c r="E140" s="51">
        <v>1000027</v>
      </c>
      <c r="F140" s="44" t="s">
        <v>640</v>
      </c>
      <c r="G140" s="44" t="s">
        <v>641</v>
      </c>
      <c r="H140" s="46" t="s">
        <v>642</v>
      </c>
      <c r="I140" s="47"/>
      <c r="J140" s="48" t="s">
        <v>44</v>
      </c>
    </row>
    <row r="141" spans="2:30" ht="96" customHeight="1">
      <c r="B141" s="32">
        <f>B140+1</f>
        <v>109</v>
      </c>
      <c r="C141" s="71" t="s">
        <v>643</v>
      </c>
      <c r="D141" s="88"/>
      <c r="E141" s="5">
        <v>1000180</v>
      </c>
      <c r="F141" s="6" t="s">
        <v>644</v>
      </c>
      <c r="G141" s="6" t="s">
        <v>645</v>
      </c>
      <c r="H141" s="11" t="s">
        <v>646</v>
      </c>
      <c r="I141" s="10" t="s">
        <v>647</v>
      </c>
      <c r="J141" s="8" t="s">
        <v>36</v>
      </c>
      <c r="K141" s="23" t="s">
        <v>648</v>
      </c>
      <c r="L141" s="23" t="s">
        <v>412</v>
      </c>
      <c r="M141" s="23">
        <v>3</v>
      </c>
      <c r="N141" s="23">
        <v>49</v>
      </c>
      <c r="O141" s="23" t="s">
        <v>75</v>
      </c>
      <c r="P141" s="23">
        <v>2.7</v>
      </c>
      <c r="Q141" s="23" t="s">
        <v>649</v>
      </c>
      <c r="R141" s="23" t="s">
        <v>42</v>
      </c>
      <c r="S141" s="23" t="s">
        <v>66</v>
      </c>
      <c r="T141" s="23" t="s">
        <v>115</v>
      </c>
      <c r="U141" s="23" t="s">
        <v>66</v>
      </c>
      <c r="V141" s="23" t="s">
        <v>43</v>
      </c>
      <c r="W141" s="23">
        <v>2</v>
      </c>
      <c r="X141" s="23" t="s">
        <v>44</v>
      </c>
      <c r="Y141" s="23" t="s">
        <v>44</v>
      </c>
      <c r="Z141" s="23" t="s">
        <v>44</v>
      </c>
      <c r="AA141" s="29" t="s">
        <v>404</v>
      </c>
      <c r="AC141" s="23">
        <v>70</v>
      </c>
      <c r="AD141" s="23">
        <v>8</v>
      </c>
    </row>
    <row r="142" spans="2:30" ht="123.75" customHeight="1">
      <c r="B142" s="32">
        <f t="shared" si="26"/>
        <v>110</v>
      </c>
      <c r="C142" s="71" t="s">
        <v>650</v>
      </c>
      <c r="D142" s="88"/>
      <c r="E142" s="5">
        <v>1000159</v>
      </c>
      <c r="F142" s="9" t="s">
        <v>651</v>
      </c>
      <c r="G142" s="6" t="s">
        <v>652</v>
      </c>
      <c r="H142" s="11" t="s">
        <v>653</v>
      </c>
      <c r="I142" s="10" t="s">
        <v>654</v>
      </c>
      <c r="J142" s="8" t="s">
        <v>44</v>
      </c>
      <c r="K142" s="23" t="s">
        <v>655</v>
      </c>
      <c r="L142" s="23" t="s">
        <v>74</v>
      </c>
      <c r="M142" s="23">
        <v>2</v>
      </c>
      <c r="N142" s="23">
        <v>124</v>
      </c>
      <c r="O142" s="23" t="s">
        <v>75</v>
      </c>
      <c r="P142" s="23">
        <v>3.7</v>
      </c>
      <c r="Q142" s="23">
        <v>20</v>
      </c>
      <c r="R142" s="23" t="s">
        <v>154</v>
      </c>
      <c r="S142" s="23" t="s">
        <v>154</v>
      </c>
      <c r="T142" s="23" t="s">
        <v>41</v>
      </c>
      <c r="U142" s="23" t="s">
        <v>66</v>
      </c>
      <c r="V142" s="23" t="s">
        <v>43</v>
      </c>
      <c r="W142" s="23">
        <v>3</v>
      </c>
      <c r="X142" s="23">
        <v>2020</v>
      </c>
      <c r="Z142" s="23" t="s">
        <v>44</v>
      </c>
      <c r="AA142" s="29" t="s">
        <v>656</v>
      </c>
      <c r="AC142" s="23">
        <v>130</v>
      </c>
      <c r="AD142" s="23">
        <v>15</v>
      </c>
    </row>
    <row r="143" spans="2:30" ht="25.5" customHeight="1">
      <c r="C143" s="82" t="s">
        <v>657</v>
      </c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</row>
    <row r="144" spans="2:30" ht="96" customHeight="1">
      <c r="B144" s="32">
        <f>B142+1</f>
        <v>111</v>
      </c>
      <c r="C144" s="71" t="s">
        <v>658</v>
      </c>
      <c r="D144" s="71"/>
      <c r="E144" s="6" t="s">
        <v>659</v>
      </c>
      <c r="F144" s="6" t="s">
        <v>660</v>
      </c>
      <c r="G144" s="6" t="s">
        <v>661</v>
      </c>
      <c r="H144" s="11" t="s">
        <v>662</v>
      </c>
      <c r="I144" s="10" t="s">
        <v>662</v>
      </c>
      <c r="J144" s="8" t="s">
        <v>36</v>
      </c>
      <c r="K144" s="23" t="s">
        <v>663</v>
      </c>
      <c r="L144" s="23" t="s">
        <v>74</v>
      </c>
      <c r="M144" s="23">
        <v>4</v>
      </c>
      <c r="N144" s="23">
        <v>58.3</v>
      </c>
      <c r="O144" s="23" t="s">
        <v>39</v>
      </c>
      <c r="P144" s="23">
        <v>3.6</v>
      </c>
      <c r="Q144" s="23">
        <v>20</v>
      </c>
      <c r="R144" s="23" t="s">
        <v>40</v>
      </c>
      <c r="S144" s="23" t="s">
        <v>154</v>
      </c>
      <c r="T144" s="23" t="s">
        <v>41</v>
      </c>
      <c r="U144" s="23" t="s">
        <v>66</v>
      </c>
      <c r="V144" s="23" t="s">
        <v>43</v>
      </c>
      <c r="W144" s="23">
        <v>2</v>
      </c>
      <c r="X144" s="23">
        <v>2002</v>
      </c>
      <c r="Y144" s="23">
        <v>2002</v>
      </c>
      <c r="Z144" s="23" t="s">
        <v>44</v>
      </c>
      <c r="AA144" s="29" t="s">
        <v>45</v>
      </c>
      <c r="AC144" s="23">
        <v>180</v>
      </c>
      <c r="AD144" s="23">
        <v>12</v>
      </c>
    </row>
    <row r="145" spans="2:30" ht="96" customHeight="1">
      <c r="B145" s="32">
        <f>B144+1</f>
        <v>112</v>
      </c>
      <c r="C145" s="71" t="s">
        <v>664</v>
      </c>
      <c r="D145" s="71"/>
      <c r="E145" s="6" t="s">
        <v>665</v>
      </c>
      <c r="F145" s="6" t="s">
        <v>666</v>
      </c>
      <c r="G145" s="6" t="s">
        <v>567</v>
      </c>
      <c r="H145" s="11" t="s">
        <v>667</v>
      </c>
      <c r="I145" s="10" t="s">
        <v>667</v>
      </c>
      <c r="J145" s="8" t="s">
        <v>36</v>
      </c>
      <c r="K145" s="23" t="s">
        <v>663</v>
      </c>
      <c r="L145" s="23" t="s">
        <v>74</v>
      </c>
      <c r="M145" s="23">
        <v>2</v>
      </c>
      <c r="N145" s="23">
        <v>96.1</v>
      </c>
      <c r="O145" s="23" t="s">
        <v>75</v>
      </c>
      <c r="P145" s="23">
        <v>3.1</v>
      </c>
      <c r="Q145" s="23">
        <v>20</v>
      </c>
      <c r="R145" s="23" t="s">
        <v>40</v>
      </c>
      <c r="S145" s="23" t="s">
        <v>65</v>
      </c>
      <c r="T145" s="23" t="s">
        <v>41</v>
      </c>
      <c r="U145" s="23" t="s">
        <v>66</v>
      </c>
      <c r="V145" s="23" t="s">
        <v>43</v>
      </c>
      <c r="W145" s="23">
        <v>2</v>
      </c>
      <c r="X145" s="23">
        <v>2000</v>
      </c>
      <c r="Y145" s="23">
        <v>2000</v>
      </c>
      <c r="Z145" s="23" t="s">
        <v>44</v>
      </c>
      <c r="AA145" s="29" t="s">
        <v>45</v>
      </c>
      <c r="AC145" s="23">
        <v>155</v>
      </c>
      <c r="AD145" s="23">
        <v>19</v>
      </c>
    </row>
    <row r="146" spans="2:30" ht="96" customHeight="1">
      <c r="B146" s="32">
        <f t="shared" ref="B146" si="27">B144+1</f>
        <v>112</v>
      </c>
      <c r="C146" s="71" t="s">
        <v>668</v>
      </c>
      <c r="D146" s="71"/>
      <c r="E146" s="6" t="s">
        <v>669</v>
      </c>
      <c r="F146" s="6" t="s">
        <v>670</v>
      </c>
      <c r="G146" s="6" t="s">
        <v>671</v>
      </c>
      <c r="H146" s="11" t="s">
        <v>672</v>
      </c>
      <c r="I146" s="10" t="s">
        <v>672</v>
      </c>
      <c r="J146" s="8" t="s">
        <v>44</v>
      </c>
      <c r="K146" s="23" t="s">
        <v>663</v>
      </c>
      <c r="L146" s="23" t="s">
        <v>74</v>
      </c>
      <c r="M146" s="23">
        <v>1</v>
      </c>
      <c r="N146" s="23">
        <v>56.6</v>
      </c>
      <c r="O146" s="23" t="s">
        <v>39</v>
      </c>
      <c r="P146" s="23">
        <v>3.3</v>
      </c>
      <c r="Q146" s="23">
        <v>20</v>
      </c>
      <c r="R146" s="23" t="s">
        <v>40</v>
      </c>
      <c r="S146" s="23" t="s">
        <v>65</v>
      </c>
      <c r="T146" s="23" t="s">
        <v>41</v>
      </c>
      <c r="U146" s="23" t="s">
        <v>66</v>
      </c>
      <c r="V146" s="23" t="s">
        <v>43</v>
      </c>
      <c r="W146" s="23">
        <v>2</v>
      </c>
      <c r="X146" s="23">
        <v>1999</v>
      </c>
      <c r="Y146" s="23">
        <v>1999</v>
      </c>
      <c r="Z146" s="23" t="s">
        <v>44</v>
      </c>
      <c r="AA146" s="29" t="s">
        <v>673</v>
      </c>
      <c r="AC146" s="23">
        <v>21</v>
      </c>
      <c r="AD146" s="23">
        <v>7</v>
      </c>
    </row>
    <row r="147" spans="2:30" ht="96" customHeight="1">
      <c r="B147" s="32">
        <f t="shared" ref="B147" si="28">B146+1</f>
        <v>113</v>
      </c>
      <c r="C147" s="71" t="s">
        <v>674</v>
      </c>
      <c r="D147" s="71"/>
      <c r="E147" s="6" t="s">
        <v>675</v>
      </c>
      <c r="F147" s="6" t="s">
        <v>676</v>
      </c>
      <c r="G147" s="6" t="s">
        <v>561</v>
      </c>
      <c r="H147" s="11" t="s">
        <v>677</v>
      </c>
      <c r="I147" s="10" t="s">
        <v>677</v>
      </c>
      <c r="J147" s="8" t="s">
        <v>44</v>
      </c>
      <c r="K147" s="23" t="s">
        <v>663</v>
      </c>
      <c r="L147" s="23" t="s">
        <v>74</v>
      </c>
      <c r="M147" s="23">
        <v>6</v>
      </c>
      <c r="N147" s="23">
        <v>251</v>
      </c>
      <c r="O147" s="23" t="s">
        <v>75</v>
      </c>
      <c r="P147" s="23">
        <v>4.0999999999999996</v>
      </c>
      <c r="Q147" s="23">
        <v>20</v>
      </c>
      <c r="R147" s="23" t="s">
        <v>40</v>
      </c>
      <c r="S147" s="23" t="s">
        <v>65</v>
      </c>
      <c r="T147" s="23" t="s">
        <v>41</v>
      </c>
      <c r="U147" s="23" t="s">
        <v>66</v>
      </c>
      <c r="V147" s="23" t="s">
        <v>43</v>
      </c>
      <c r="W147" s="23">
        <v>2</v>
      </c>
      <c r="X147" s="23">
        <v>1999</v>
      </c>
      <c r="Y147" s="23">
        <v>1999</v>
      </c>
      <c r="Z147" s="23" t="s">
        <v>44</v>
      </c>
      <c r="AA147" s="29" t="s">
        <v>45</v>
      </c>
      <c r="AC147" s="23">
        <v>1533</v>
      </c>
      <c r="AD147" s="23">
        <v>106</v>
      </c>
    </row>
    <row r="148" spans="2:30" ht="96" customHeight="1">
      <c r="B148" s="32">
        <f t="shared" ref="B148" si="29">B146+1</f>
        <v>113</v>
      </c>
      <c r="C148" s="71" t="s">
        <v>678</v>
      </c>
      <c r="D148" s="71"/>
      <c r="E148" s="6" t="s">
        <v>679</v>
      </c>
      <c r="F148" s="6" t="s">
        <v>400</v>
      </c>
      <c r="G148" s="6" t="s">
        <v>561</v>
      </c>
      <c r="H148" s="11" t="s">
        <v>680</v>
      </c>
      <c r="I148" s="10" t="s">
        <v>680</v>
      </c>
      <c r="J148" s="8" t="s">
        <v>36</v>
      </c>
      <c r="K148" s="23" t="s">
        <v>681</v>
      </c>
      <c r="L148" s="23" t="s">
        <v>74</v>
      </c>
      <c r="M148" s="23">
        <v>2</v>
      </c>
      <c r="N148" s="23">
        <v>93.3</v>
      </c>
      <c r="O148" s="23" t="s">
        <v>39</v>
      </c>
      <c r="P148" s="23">
        <v>3.2</v>
      </c>
      <c r="Q148" s="23">
        <v>20</v>
      </c>
      <c r="T148" s="23" t="s">
        <v>41</v>
      </c>
      <c r="U148" s="23" t="s">
        <v>66</v>
      </c>
      <c r="V148" s="23" t="s">
        <v>43</v>
      </c>
      <c r="W148" s="23">
        <v>3</v>
      </c>
      <c r="X148" s="23">
        <v>2017</v>
      </c>
      <c r="Y148" s="23">
        <v>2017</v>
      </c>
      <c r="Z148" s="23" t="s">
        <v>44</v>
      </c>
      <c r="AA148" s="29" t="s">
        <v>45</v>
      </c>
      <c r="AC148" s="23">
        <v>12</v>
      </c>
      <c r="AD148" s="23">
        <v>2</v>
      </c>
    </row>
    <row r="149" spans="2:30" ht="96" customHeight="1">
      <c r="B149" s="32">
        <f t="shared" ref="B149" si="30">B148+1</f>
        <v>114</v>
      </c>
      <c r="C149" s="71" t="s">
        <v>682</v>
      </c>
      <c r="D149" s="71"/>
      <c r="E149" s="6" t="s">
        <v>683</v>
      </c>
      <c r="F149" s="6" t="s">
        <v>684</v>
      </c>
      <c r="G149" s="6" t="s">
        <v>561</v>
      </c>
      <c r="H149" s="11" t="s">
        <v>685</v>
      </c>
      <c r="I149" s="11" t="s">
        <v>685</v>
      </c>
      <c r="J149" s="8" t="s">
        <v>36</v>
      </c>
      <c r="K149" s="23" t="s">
        <v>686</v>
      </c>
      <c r="L149" s="23" t="s">
        <v>74</v>
      </c>
      <c r="M149" s="23">
        <v>4</v>
      </c>
      <c r="N149" s="23">
        <v>162</v>
      </c>
      <c r="O149" s="23" t="s">
        <v>56</v>
      </c>
      <c r="P149" s="23">
        <v>3.5</v>
      </c>
      <c r="Q149" s="23">
        <v>20</v>
      </c>
      <c r="R149" s="23" t="s">
        <v>65</v>
      </c>
      <c r="S149" s="23" t="s">
        <v>65</v>
      </c>
      <c r="T149" s="23" t="s">
        <v>41</v>
      </c>
      <c r="U149" s="23" t="s">
        <v>66</v>
      </c>
      <c r="V149" s="23" t="s">
        <v>43</v>
      </c>
      <c r="W149" s="23">
        <v>2</v>
      </c>
      <c r="X149" s="23">
        <v>2004</v>
      </c>
      <c r="Y149" s="23">
        <v>2004</v>
      </c>
      <c r="Z149" s="23" t="s">
        <v>44</v>
      </c>
      <c r="AA149" s="29" t="s">
        <v>45</v>
      </c>
      <c r="AC149" s="23">
        <v>2267</v>
      </c>
      <c r="AD149" s="23">
        <v>242</v>
      </c>
    </row>
    <row r="150" spans="2:30">
      <c r="C150" s="70"/>
      <c r="D150" s="70"/>
      <c r="E150" s="70"/>
      <c r="F150" s="70"/>
      <c r="G150" s="70"/>
      <c r="H150" s="70"/>
      <c r="I150" s="70"/>
      <c r="J150" s="8"/>
    </row>
  </sheetData>
  <protectedRanges>
    <protectedRange sqref="C4:F6 C31:C32 C16 C30:I30 G5:I8 C20:I20 C35:I35 C7:D8 F7:F8 C12:I13 C11:E11 C10:I10 C41:D43 F41:I43 G16:I16 C23:I23 G31:I32" name="Rozstęp3"/>
    <protectedRange sqref="G3:G4 H5:I8 H10:I10 H12:I13 H20:I20 G51 G65 H41:I43 H35:I35 H16:I16 H23:I23 H30:I32" name="Rozstęp1"/>
    <protectedRange sqref="G3:G4 H5:I8 H10:I10 H12:I13 H20:I20 G51 G65 H41:I43 H35:I35 H16:I16 H23:I23 H30:I32" name="Rozstęp2"/>
    <protectedRange sqref="C44:I44" name="Rozstęp3_1"/>
    <protectedRange sqref="H44:I44" name="Rozstęp1_1"/>
    <protectedRange sqref="H44:I44" name="Rozstęp2_1"/>
    <protectedRange sqref="F45:I46" name="Rozstęp3_3"/>
    <protectedRange sqref="H45:I46" name="Rozstęp1_3"/>
    <protectedRange sqref="H45:I46" name="Rozstęp2_3"/>
    <protectedRange sqref="C45:D49 F47:I49" name="Rozstęp3_4"/>
    <protectedRange sqref="H47:I49" name="Rozstęp1_4"/>
    <protectedRange sqref="H47:I49" name="Rozstęp2_4"/>
    <protectedRange sqref="C40:I40 C102:I103 G132:H132 C130:I130 C138:I138 E132 F137:I137 C137:D137 F39:I39 C39:D39 C80:I80 AF86:AJ93 C86:I94 C100:I100 C96:I98 C131:H131 I131:I132 C133:I136" name="Rozstęp3_5"/>
    <protectedRange sqref="G66 H39:I40 H102:I103 H80:I80 AF86:AJ93 H86:I94 H100:I100 H96:I98 H130:I138" name="Rozstęp1_5"/>
    <protectedRange sqref="G66 H39:I40 H102:I103 H80:I80 AF86:AJ93 H86:I94 H100:I100 H96:I98 H130:I138" name="Rozstęp2_5"/>
    <protectedRange sqref="C70:I70 C74:I74" name="Rozstęp3_3_1"/>
    <protectedRange sqref="H70:I70 H74:I74" name="Rozstęp1_2_1"/>
    <protectedRange sqref="H70:I70 H74:I74" name="Rozstęp2_2_1"/>
    <protectedRange sqref="C132:D132 F132" name="Rozstęp3_2_2"/>
    <protectedRange sqref="C85:I85" name="Rozstęp3_9"/>
    <protectedRange sqref="H85:I85" name="Rozstęp1_7"/>
    <protectedRange sqref="H85:I85" name="Rozstęp2_7"/>
    <protectedRange sqref="C9 C121 G9:I9 C106:I106 G118:I121 C118:F120" name="Rozstęp3_12"/>
    <protectedRange sqref="H106:I106 H9:I9 H118:I121" name="Rozstęp1_10"/>
    <protectedRange sqref="H106:I106 H9:I9 H118:I121" name="Rozstęp2_10"/>
    <protectedRange sqref="E137" name="Rozstęp3_5_5"/>
    <protectedRange sqref="E7" name="Rozstęp3_8"/>
    <protectedRange sqref="E8" name="Rozstęp3_10"/>
    <protectedRange sqref="F11:I11" name="Rozstęp3_11"/>
    <protectedRange sqref="H11:I11" name="Rozstęp1_6"/>
    <protectedRange sqref="H11:I11" name="Rozstęp2_6"/>
    <protectedRange sqref="E39" name="Rozstęp3_5_6"/>
    <protectedRange sqref="E45:E49" name="Rozstęp3_4_2"/>
    <protectedRange sqref="E41:E43" name="Rozstęp3_7"/>
    <protectedRange sqref="C19 G19:I19" name="Rozstęp3_15"/>
    <protectedRange sqref="H19:I19" name="Rozstęp1_8"/>
    <protectedRange sqref="H19:I19" name="Rozstęp2_8"/>
    <protectedRange sqref="C33 G33:I33 C34:I34" name="Rozstęp3_16"/>
    <protectedRange sqref="H33:I34" name="Rozstęp1_9"/>
    <protectedRange sqref="H33:I34" name="Rozstęp2_9"/>
    <protectedRange sqref="C57:H63 F56:H56 C56:D56 C52:I53 C54:H55 I54:I63" name="Rozstęp3_2_3"/>
    <protectedRange sqref="H52:I63" name="Rozstęp1_2_2"/>
    <protectedRange sqref="H52:I63" name="Rozstęp2_2_2"/>
    <protectedRange sqref="E56" name="Rozstęp3_2_1_1"/>
    <protectedRange sqref="C67:I68 I69" name="Rozstęp3_3_1_1"/>
    <protectedRange sqref="H67:I68 I69" name="Rozstęp1_2_1_1"/>
    <protectedRange sqref="H67:I68 I69" name="Rozstęp2_2_1_1"/>
    <protectedRange sqref="C69:H69" name="Rozstęp3_12_1"/>
    <protectedRange sqref="H69" name="Rozstęp1_10_1"/>
    <protectedRange sqref="H69" name="Rozstęp2_10_1"/>
    <protectedRange sqref="C77:C79 G77:I79" name="Rozstęp3_17"/>
    <protectedRange sqref="H77:I79" name="Rozstęp1_11"/>
    <protectedRange sqref="H77:I79" name="Rozstęp2_11"/>
    <protectedRange sqref="C75:I76" name="Rozstęp3_3_1_2"/>
    <protectedRange sqref="H75:I76" name="Rozstęp1_2_1_2"/>
    <protectedRange sqref="H75:I76" name="Rozstęp2_2_1_2"/>
    <protectedRange sqref="C99:I99" name="Rozstęp3_5_1"/>
    <protectedRange sqref="H99:I99" name="Rozstęp1_5_1"/>
    <protectedRange sqref="H99:I99" name="Rozstęp2_5_1"/>
    <protectedRange sqref="C17:D17 F17:I17" name="Rozstęp3_2"/>
    <protectedRange sqref="H17:I17" name="Rozstęp1_2"/>
    <protectedRange sqref="H17:I17" name="Rozstęp2_2"/>
    <protectedRange sqref="C18:I18" name="Rozstęp3_3_1_3"/>
    <protectedRange sqref="H18:I18" name="Rozstęp1_2_1_3"/>
    <protectedRange sqref="H18:I18" name="Rozstęp2_2_1_3"/>
    <protectedRange sqref="E17" name="Rozstęp3_13_1"/>
    <protectedRange sqref="F36:H36 C36:D36 C37:H38 I36:I38" name="Rozstęp3_18"/>
    <protectedRange sqref="H36:I38" name="Rozstęp1_12"/>
    <protectedRange sqref="H36:I38" name="Rozstęp2_12"/>
    <protectedRange sqref="E36" name="Rozstęp3_6_1"/>
    <protectedRange sqref="G71:H71 F72:H73 C72:D73 I71:I73" name="Rozstęp3_3_1_4"/>
    <protectedRange sqref="H71:I73" name="Rozstęp1_2_1_4"/>
    <protectedRange sqref="H71:I73" name="Rozstęp2_2_1_4"/>
    <protectedRange sqref="C71:F71 E72:E73" name="Rozstęp3_21_1"/>
    <protectedRange sqref="G101" name="Rozstęp3_5_4"/>
    <protectedRange sqref="C101:F101" name="Rozstęp3_5_2_1"/>
    <protectedRange sqref="H101:I101" name="Rozstęp3_5_3_1"/>
    <protectedRange sqref="H101:I101" name="Rozstęp1_5_2_1"/>
    <protectedRange sqref="H101:I101" name="Rozstęp2_5_2_1"/>
    <protectedRange sqref="C107:I117" name="Rozstęp3_12_2"/>
    <protectedRange sqref="H107:I117" name="Rozstęp1_10_2"/>
    <protectedRange sqref="H107:I117" name="Rozstęp2_10_2"/>
    <protectedRange sqref="C125:H125 C124:E124 G124:H124 I124:I125" name="Rozstęp3_5_7"/>
    <protectedRange sqref="H124:I125" name="Rozstęp1_5_3"/>
    <protectedRange sqref="H124:I125" name="Rozstęp2_5_3"/>
    <protectedRange sqref="C123 G123:I123" name="Rozstęp3_12_3"/>
    <protectedRange sqref="H123:I123" name="Rozstęp1_10_3"/>
    <protectedRange sqref="H123:I123" name="Rozstęp2_10_3"/>
    <protectedRange sqref="C95:I95" name="Rozstęp3_5_8"/>
    <protectedRange sqref="H95:I95" name="Rozstęp1_5_4"/>
    <protectedRange sqref="H95:I95" name="Rozstęp2_5_4"/>
    <protectedRange sqref="G14:I15 C14:C15" name="Rozstęp3_6"/>
    <protectedRange sqref="H14:I15" name="Rozstęp1_13"/>
    <protectedRange sqref="H14:I15" name="Rozstęp2_13"/>
    <protectedRange sqref="C21:I22" name="Rozstęp3_13"/>
    <protectedRange sqref="H21:I22" name="Rozstęp1_14"/>
    <protectedRange sqref="H21:I22" name="Rozstęp2_14"/>
    <protectedRange sqref="C27:D27 F27:I27 C24:I26 C28:I28" name="Rozstęp3_19"/>
    <protectedRange sqref="H24:I28" name="Rozstęp1_15"/>
    <protectedRange sqref="H24:I28" name="Rozstęp2_15"/>
    <protectedRange sqref="C29 F29:I29" name="Rozstęp3_5_2"/>
    <protectedRange sqref="H29:I29" name="Rozstęp1_5_2"/>
    <protectedRange sqref="H29:I29" name="Rozstęp2_5_2"/>
    <protectedRange sqref="E27" name="Rozstęp3_14_1"/>
    <protectedRange sqref="C81:I84" name="Rozstęp3_5_3"/>
    <protectedRange sqref="H81:I84" name="Rozstęp1_5_5"/>
    <protectedRange sqref="H81:I84" name="Rozstęp2_5_5"/>
    <protectedRange sqref="C104:I105" name="Rozstęp3_12_4"/>
    <protectedRange sqref="H104:I105" name="Rozstęp1_10_4"/>
    <protectedRange sqref="H104:I105" name="Rozstęp2_10_4"/>
    <protectedRange sqref="C122 G122:I122" name="Rozstęp3_12_5"/>
    <protectedRange sqref="H122:I122" name="Rozstęp1_10_5"/>
    <protectedRange sqref="H122:I122" name="Rozstęp2_10_5"/>
    <protectedRange sqref="C126:I129" name="Rozstęp3_5_9"/>
    <protectedRange sqref="H126:I129" name="Rozstęp1_5_6"/>
    <protectedRange sqref="H126:I129" name="Rozstęp2_5_6"/>
  </protectedRanges>
  <mergeCells count="153">
    <mergeCell ref="B1:AD1"/>
    <mergeCell ref="C85:AD85"/>
    <mergeCell ref="C94:AD94"/>
    <mergeCell ref="C96:AD96"/>
    <mergeCell ref="C100:AD100"/>
    <mergeCell ref="C103:AD103"/>
    <mergeCell ref="C106:AD106"/>
    <mergeCell ref="C3:D3"/>
    <mergeCell ref="C36:D36"/>
    <mergeCell ref="C39:D39"/>
    <mergeCell ref="C40:D40"/>
    <mergeCell ref="C26:D26"/>
    <mergeCell ref="C38:D38"/>
    <mergeCell ref="C37:D37"/>
    <mergeCell ref="C45:D45"/>
    <mergeCell ref="H75:H76"/>
    <mergeCell ref="C47:D47"/>
    <mergeCell ref="C46:D46"/>
    <mergeCell ref="C62:D62"/>
    <mergeCell ref="N45:N47"/>
    <mergeCell ref="AC45:AC47"/>
    <mergeCell ref="AD45:AD47"/>
    <mergeCell ref="C11:D11"/>
    <mergeCell ref="C12:D12"/>
    <mergeCell ref="C19:D19"/>
    <mergeCell ref="C10:D10"/>
    <mergeCell ref="C25:D25"/>
    <mergeCell ref="C27:D27"/>
    <mergeCell ref="C9:D9"/>
    <mergeCell ref="C41:D41"/>
    <mergeCell ref="C24:D24"/>
    <mergeCell ref="C31:D31"/>
    <mergeCell ref="C32:D32"/>
    <mergeCell ref="C118:AD118"/>
    <mergeCell ref="C121:AD121"/>
    <mergeCell ref="C18:D18"/>
    <mergeCell ref="C107:D107"/>
    <mergeCell ref="C99:D99"/>
    <mergeCell ref="G75:G76"/>
    <mergeCell ref="C14:D14"/>
    <mergeCell ref="C34:D34"/>
    <mergeCell ref="C15:D15"/>
    <mergeCell ref="C17:D17"/>
    <mergeCell ref="C42:D42"/>
    <mergeCell ref="C43:D43"/>
    <mergeCell ref="C63:D63"/>
    <mergeCell ref="C65:D65"/>
    <mergeCell ref="C66:D66"/>
    <mergeCell ref="C68:D68"/>
    <mergeCell ref="C69:D69"/>
    <mergeCell ref="C51:D51"/>
    <mergeCell ref="C60:D60"/>
    <mergeCell ref="C61:D61"/>
    <mergeCell ref="C54:D54"/>
    <mergeCell ref="C71:D71"/>
    <mergeCell ref="AC104:AC105"/>
    <mergeCell ref="AD104:AD105"/>
    <mergeCell ref="C143:AD143"/>
    <mergeCell ref="J45:J47"/>
    <mergeCell ref="B50:AD50"/>
    <mergeCell ref="B64:AD64"/>
    <mergeCell ref="B2:AD2"/>
    <mergeCell ref="C4:AD4"/>
    <mergeCell ref="C13:AD13"/>
    <mergeCell ref="C16:AD16"/>
    <mergeCell ref="C20:AD20"/>
    <mergeCell ref="C23:AD23"/>
    <mergeCell ref="C30:AD30"/>
    <mergeCell ref="C35:AD35"/>
    <mergeCell ref="C44:AD44"/>
    <mergeCell ref="C21:D21"/>
    <mergeCell ref="C29:D29"/>
    <mergeCell ref="C141:D141"/>
    <mergeCell ref="C86:D86"/>
    <mergeCell ref="C82:D82"/>
    <mergeCell ref="C78:D78"/>
    <mergeCell ref="C142:D142"/>
    <mergeCell ref="C139:D139"/>
    <mergeCell ref="C137:D137"/>
    <mergeCell ref="C131:D131"/>
    <mergeCell ref="C108:D108"/>
    <mergeCell ref="C136:D136"/>
    <mergeCell ref="C92:D92"/>
    <mergeCell ref="C93:D93"/>
    <mergeCell ref="C128:D128"/>
    <mergeCell ref="C122:D122"/>
    <mergeCell ref="C133:D133"/>
    <mergeCell ref="C132:D132"/>
    <mergeCell ref="C22:D22"/>
    <mergeCell ref="C33:D33"/>
    <mergeCell ref="C28:D28"/>
    <mergeCell ref="C80:D80"/>
    <mergeCell ref="C81:D81"/>
    <mergeCell ref="C101:D101"/>
    <mergeCell ref="C97:D97"/>
    <mergeCell ref="C98:D98"/>
    <mergeCell ref="C102:D102"/>
    <mergeCell ref="C130:D130"/>
    <mergeCell ref="C76:D76"/>
    <mergeCell ref="C72:D72"/>
    <mergeCell ref="C84:D84"/>
    <mergeCell ref="C95:D95"/>
    <mergeCell ref="C87:D87"/>
    <mergeCell ref="C88:D88"/>
    <mergeCell ref="C89:D89"/>
    <mergeCell ref="C127:D127"/>
    <mergeCell ref="C129:D129"/>
    <mergeCell ref="C48:D48"/>
    <mergeCell ref="C77:D77"/>
    <mergeCell ref="C73:D73"/>
    <mergeCell ref="C74:D74"/>
    <mergeCell ref="C75:D75"/>
    <mergeCell ref="C79:D79"/>
    <mergeCell ref="C49:D49"/>
    <mergeCell ref="C56:D56"/>
    <mergeCell ref="C52:D52"/>
    <mergeCell ref="C58:D58"/>
    <mergeCell ref="C59:D59"/>
    <mergeCell ref="C57:D57"/>
    <mergeCell ref="C53:D53"/>
    <mergeCell ref="C91:D91"/>
    <mergeCell ref="C90:D90"/>
    <mergeCell ref="C83:D83"/>
    <mergeCell ref="C104:D104"/>
    <mergeCell ref="C105:D105"/>
    <mergeCell ref="C123:D123"/>
    <mergeCell ref="C120:D120"/>
    <mergeCell ref="C55:D55"/>
    <mergeCell ref="C67:D67"/>
    <mergeCell ref="C150:I150"/>
    <mergeCell ref="C138:D138"/>
    <mergeCell ref="C146:D146"/>
    <mergeCell ref="C147:D147"/>
    <mergeCell ref="C148:D148"/>
    <mergeCell ref="C135:D135"/>
    <mergeCell ref="C134:D134"/>
    <mergeCell ref="C109:D109"/>
    <mergeCell ref="C110:D110"/>
    <mergeCell ref="C111:D111"/>
    <mergeCell ref="C112:D112"/>
    <mergeCell ref="C115:D115"/>
    <mergeCell ref="C119:D119"/>
    <mergeCell ref="C113:D113"/>
    <mergeCell ref="C126:D126"/>
    <mergeCell ref="C124:D124"/>
    <mergeCell ref="C149:D149"/>
    <mergeCell ref="C140:D140"/>
    <mergeCell ref="C125:D125"/>
    <mergeCell ref="C114:D114"/>
    <mergeCell ref="C116:D116"/>
    <mergeCell ref="C117:D117"/>
    <mergeCell ref="C144:D144"/>
    <mergeCell ref="C145:D145"/>
  </mergeCells>
  <phoneticPr fontId="0" type="noConversion"/>
  <pageMargins left="0.19685039370078741" right="0.11811023622047245" top="0.35433070866141736" bottom="0.35433070866141736" header="0.31496062992125984" footer="0.31496062992125984"/>
  <pageSetup paperSize="8" scale="59" fitToWidth="5" fitToHeight="5" orientation="landscape" r:id="rId1"/>
  <ignoredErrors>
    <ignoredError sqref="F8:F12 F39 F130:H138 F45:F49 H5 H31:H32 E5 F93:H93 F92 H92 E80 H11:H12 H102 E45:E49 F80:H80 F70:H70 F97:H98 E97:E98 E7:E12 H7:H10 E31:E32 H39:H40 E39:E40 E86:E93 F86:H91 E102 F119:H120 E119:E120 F74:H74 E130:E138 F140:H140 E140" numberStoredAsText="1"/>
    <ignoredError sqref="H45:H49" numberStoredAsText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 errorTitle="Nieprawidłowy wpis" error="Wybierz dane z listy" xr:uid="{2659DD0E-2A9D-4F9E-BCE9-86E897CB1A35}">
          <x14:formula1>
            <xm:f>Sheet1!$B$5:$B$10</xm:f>
          </x14:formula1>
          <xm:sqref>R70 R31:R32 R5:R12 R74 R86:R93 R66 R102 R97:R98 R39:R43 R119:R120 R140 R80 R130:R138</xm:sqref>
        </x14:dataValidation>
        <x14:dataValidation type="list" showErrorMessage="1" errorTitle="Niepoprawne dane" error="Wybierz dane z listy" xr:uid="{EFF95606-2D6C-433E-960D-6F935D5D015A}">
          <x14:formula1>
            <xm:f>Sheet1!$D$5:$D$7</xm:f>
          </x14:formula1>
          <xm:sqref>O70 O130:O138 O140 O74 O5:O12 O66 O102 O97:O98 O39:O43 O119:O120 O86:O93 O80</xm:sqref>
        </x14:dataValidation>
        <x14:dataValidation type="list" allowBlank="1" showErrorMessage="1" errorTitle="Niepoprawne dane" error="Wybierz dane z listy" xr:uid="{752C3DF4-D49B-4101-9C58-2336FC467D21}">
          <x14:formula1>
            <xm:f>Sheet1!$F$5:$F$25</xm:f>
          </x14:formula1>
          <xm:sqref>L70 L130:L138 L140 L74 L86:L93 L66 L102 L97:L98 L39:L43 L119:L120 L5:L12 L80</xm:sqref>
        </x14:dataValidation>
        <x14:dataValidation type="list" allowBlank="1" showErrorMessage="1" errorTitle="Niepoprawne dane" error="Wybierz dane z listy" xr:uid="{DCAA0D8B-9BAC-420A-8312-E0F4BB5B7C0F}">
          <x14:formula1>
            <xm:f>Sheet1!$B$5:$B$10</xm:f>
          </x14:formula1>
          <xm:sqref>S70 S31:S32 S5:S12 S104:S105 S86:S93 S66 S102 S97:S98 S39:S43 S119:S120 S140 S74 S80 S130:S138</xm:sqref>
        </x14:dataValidation>
        <x14:dataValidation type="list" allowBlank="1" showErrorMessage="1" errorTitle="Niepoprawne dane" error="Wybierz dane z listy" xr:uid="{EA379EFC-B932-4C33-8812-5B722096F7D3}">
          <x14:formula1>
            <xm:f>Sheet1!$H$5:$H$7</xm:f>
          </x14:formula1>
          <xm:sqref>T70 T31:T32 T5:T12 T74 T86:T93 T66 T102 T97:T98 T39:T43 T119:T120 T140 T80 T130:T138</xm:sqref>
        </x14:dataValidation>
        <x14:dataValidation type="list" allowBlank="1" showErrorMessage="1" errorTitle="Niepoprawne dane" error="Wybierz dane z listy" xr:uid="{E37F05E0-6212-49F6-A04D-5A5A7C6496F6}">
          <x14:formula1>
            <xm:f>Sheet1!$B$13:$B$14</xm:f>
          </x14:formula1>
          <xm:sqref>U70 U31:U32 U5:U12 U74 U86:U93 U66 U102 U97:U98 U39:U43 U119:U120 U140 U80 U130:U138</xm:sqref>
        </x14:dataValidation>
        <x14:dataValidation type="list" allowBlank="1" showErrorMessage="1" errorTitle="Niepoprawne dane" error="Wybierz dane z listy" xr:uid="{F62721D7-9664-42B7-8F82-20728744E58B}">
          <x14:formula1>
            <xm:f>Sheet1!$B$17:$B$18</xm:f>
          </x14:formula1>
          <xm:sqref>V70 V31:V32 V86:V93 V80 V5:V12 V14:V15 V66 V97:V98 V39:V43 V119:V120 V130:V142 V74 V102 V144:V149</xm:sqref>
        </x14:dataValidation>
        <x14:dataValidation type="list" allowBlank="1" showErrorMessage="1" errorTitle="Niepoprawne dane" error="Wybierz dane z listy" xr:uid="{A1B1B06A-C26A-4EDA-95B8-D09DC42C4C5F}">
          <x14:formula1>
            <xm:f>Sheet1!$B$20:$B$23</xm:f>
          </x14:formula1>
          <xm:sqref>W70 W31:W32 W5:W12 W74 W86:W93 W66 W102 W97:W98 W39:W43 W119:W120 W140 W80 W130:W138</xm:sqref>
        </x14:dataValidation>
        <x14:dataValidation type="list" allowBlank="1" xr:uid="{A548D2F8-4077-4ACB-A90B-41EEFC4AED57}">
          <x14:formula1>
            <xm:f>Sheet1!$B$26:$B$27</xm:f>
          </x14:formula1>
          <xm:sqref>X70:Y70 X80:Y80 X140:Y140 X74:Y74 X86:Y93 X66:Y66 X102:Y102 X97:Y98 X5:Y12 X119:Y120 X39:Y43 X130:Y138</xm:sqref>
        </x14:dataValidation>
        <x14:dataValidation type="list" allowBlank="1" showErrorMessage="1" xr:uid="{09C070C1-6140-4FEF-B474-6D93E597120B}">
          <x14:formula1>
            <xm:f>Sheet1!$B$29:$B$30</xm:f>
          </x14:formula1>
          <xm:sqref>Z70 Z80 Z140 Z74 Z86:Z93 Z66 Z102 Z97:Z98 Z39:Z43 Z119:Z120 Z5:Z12 Z130:Z138</xm:sqref>
        </x14:dataValidation>
        <x14:dataValidation type="list" allowBlank="1" xr:uid="{73EBB640-A716-41BB-829F-2D17DC4330FD}">
          <x14:formula1>
            <xm:f>Sheet1!$F$30:$F$36</xm:f>
          </x14:formula1>
          <xm:sqref>AA70:AB70 AA28:AA29 AA107:AA117 AA74:AB74 AA140:AB140 AA52:AA63 AA97:AA99 AA95 AA119:AB120 AA75:AA79 AA80:AB80 AA5:AB12 AA17:AA19 AA21:AA22 AB31:AB32 AA31:AA34 AB39:AB43 AA36:AA43 AA45:AA49 AA66:AB66 AA67:AA69 AA71:AA73 AA86:AB93 AB97:AB98 AA102:AB102 AA101 AA104:AA105 AB130:AB137 AA26 AA144:AA149 AA14:AA15 AA24 AA122:AA139 AA142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H36"/>
  <sheetViews>
    <sheetView workbookViewId="0">
      <selection activeCell="H17" sqref="H17"/>
    </sheetView>
  </sheetViews>
  <sheetFormatPr defaultRowHeight="15"/>
  <cols>
    <col min="2" max="2" width="15.140625" customWidth="1"/>
    <col min="4" max="4" width="28.28515625" customWidth="1"/>
    <col min="6" max="6" width="39" customWidth="1"/>
  </cols>
  <sheetData>
    <row r="5" spans="2:8">
      <c r="B5" t="s">
        <v>42</v>
      </c>
      <c r="D5" t="s">
        <v>75</v>
      </c>
      <c r="F5" s="1" t="s">
        <v>74</v>
      </c>
      <c r="H5" t="s">
        <v>115</v>
      </c>
    </row>
    <row r="6" spans="2:8">
      <c r="B6" t="s">
        <v>57</v>
      </c>
      <c r="D6" t="s">
        <v>56</v>
      </c>
      <c r="F6" s="1" t="s">
        <v>687</v>
      </c>
      <c r="H6" t="s">
        <v>58</v>
      </c>
    </row>
    <row r="7" spans="2:8">
      <c r="B7" t="s">
        <v>40</v>
      </c>
      <c r="D7" t="s">
        <v>39</v>
      </c>
      <c r="F7" s="1" t="s">
        <v>273</v>
      </c>
      <c r="H7" t="s">
        <v>41</v>
      </c>
    </row>
    <row r="8" spans="2:8">
      <c r="B8" t="s">
        <v>65</v>
      </c>
      <c r="F8" s="1" t="s">
        <v>688</v>
      </c>
    </row>
    <row r="9" spans="2:8">
      <c r="B9" t="s">
        <v>154</v>
      </c>
      <c r="F9" s="1" t="s">
        <v>689</v>
      </c>
    </row>
    <row r="10" spans="2:8">
      <c r="B10" t="s">
        <v>66</v>
      </c>
      <c r="F10" s="1" t="s">
        <v>138</v>
      </c>
    </row>
    <row r="11" spans="2:8">
      <c r="F11" s="1" t="s">
        <v>173</v>
      </c>
    </row>
    <row r="12" spans="2:8">
      <c r="F12" s="1" t="s">
        <v>412</v>
      </c>
    </row>
    <row r="13" spans="2:8">
      <c r="B13" t="s">
        <v>42</v>
      </c>
      <c r="F13" s="1" t="s">
        <v>603</v>
      </c>
    </row>
    <row r="14" spans="2:8">
      <c r="B14" t="s">
        <v>66</v>
      </c>
      <c r="F14" s="1" t="s">
        <v>90</v>
      </c>
    </row>
    <row r="15" spans="2:8">
      <c r="F15" s="1" t="s">
        <v>244</v>
      </c>
    </row>
    <row r="16" spans="2:8">
      <c r="F16" s="1" t="s">
        <v>98</v>
      </c>
    </row>
    <row r="17" spans="2:6">
      <c r="B17" t="s">
        <v>201</v>
      </c>
      <c r="F17" s="1" t="s">
        <v>420</v>
      </c>
    </row>
    <row r="18" spans="2:6">
      <c r="B18" t="s">
        <v>43</v>
      </c>
      <c r="F18" s="1" t="s">
        <v>114</v>
      </c>
    </row>
    <row r="19" spans="2:6">
      <c r="F19" s="1" t="s">
        <v>690</v>
      </c>
    </row>
    <row r="20" spans="2:6">
      <c r="B20">
        <v>1</v>
      </c>
      <c r="F20" s="1" t="s">
        <v>691</v>
      </c>
    </row>
    <row r="21" spans="2:6">
      <c r="B21">
        <v>2</v>
      </c>
      <c r="F21" s="1" t="s">
        <v>162</v>
      </c>
    </row>
    <row r="22" spans="2:6">
      <c r="B22">
        <v>3</v>
      </c>
      <c r="F22" s="1" t="s">
        <v>692</v>
      </c>
    </row>
    <row r="23" spans="2:6">
      <c r="B23" t="s">
        <v>66</v>
      </c>
      <c r="F23" s="1" t="s">
        <v>693</v>
      </c>
    </row>
    <row r="24" spans="2:6">
      <c r="F24" s="1" t="s">
        <v>694</v>
      </c>
    </row>
    <row r="25" spans="2:6">
      <c r="F25" s="1" t="s">
        <v>38</v>
      </c>
    </row>
    <row r="26" spans="2:6">
      <c r="B26" t="s">
        <v>44</v>
      </c>
    </row>
    <row r="27" spans="2:6">
      <c r="B27" t="s">
        <v>261</v>
      </c>
    </row>
    <row r="29" spans="2:6">
      <c r="B29" t="s">
        <v>36</v>
      </c>
    </row>
    <row r="30" spans="2:6" ht="75">
      <c r="B30" t="s">
        <v>44</v>
      </c>
      <c r="F30" s="2" t="s">
        <v>695</v>
      </c>
    </row>
    <row r="31" spans="2:6" ht="45">
      <c r="F31" s="2" t="s">
        <v>696</v>
      </c>
    </row>
    <row r="32" spans="2:6" ht="30">
      <c r="F32" s="2" t="s">
        <v>697</v>
      </c>
    </row>
    <row r="33" spans="6:6" ht="30">
      <c r="F33" s="2" t="s">
        <v>330</v>
      </c>
    </row>
    <row r="34" spans="6:6" ht="60">
      <c r="F34" s="2" t="s">
        <v>698</v>
      </c>
    </row>
    <row r="35" spans="6:6" ht="30">
      <c r="F35" s="2" t="s">
        <v>699</v>
      </c>
    </row>
    <row r="36" spans="6:6" ht="150">
      <c r="F36" s="2" t="s">
        <v>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64E5D-9269-4994-BC77-F2658C185C9B}">
  <dimension ref="B4:P6"/>
  <sheetViews>
    <sheetView workbookViewId="0">
      <selection activeCell="P6" sqref="B4:P6"/>
    </sheetView>
  </sheetViews>
  <sheetFormatPr defaultRowHeight="15"/>
  <cols>
    <col min="3" max="3" width="6.42578125" customWidth="1"/>
    <col min="5" max="5" width="16.42578125" customWidth="1"/>
    <col min="6" max="6" width="14.5703125" customWidth="1"/>
    <col min="7" max="7" width="12.7109375" customWidth="1"/>
    <col min="8" max="8" width="13.28515625" customWidth="1"/>
    <col min="9" max="9" width="12.42578125" customWidth="1"/>
    <col min="10" max="10" width="12.7109375" customWidth="1"/>
    <col min="11" max="11" width="7.85546875" customWidth="1"/>
    <col min="12" max="12" width="11.28515625" customWidth="1"/>
    <col min="13" max="13" width="13.140625" customWidth="1"/>
    <col min="14" max="14" width="6.140625" customWidth="1"/>
    <col min="15" max="17" width="12.5703125" customWidth="1"/>
  </cols>
  <sheetData>
    <row r="4" spans="2:16" ht="72">
      <c r="B4" s="109" t="s">
        <v>701</v>
      </c>
      <c r="C4" s="109"/>
      <c r="D4" s="38" t="s">
        <v>3</v>
      </c>
      <c r="E4" s="38" t="s">
        <v>4</v>
      </c>
      <c r="F4" s="39" t="s">
        <v>702</v>
      </c>
      <c r="G4" s="40" t="s">
        <v>703</v>
      </c>
      <c r="H4" s="38" t="s">
        <v>7</v>
      </c>
      <c r="I4" s="38" t="s">
        <v>8</v>
      </c>
      <c r="J4" s="38" t="s">
        <v>704</v>
      </c>
      <c r="K4" s="38" t="s">
        <v>11</v>
      </c>
      <c r="L4" s="38" t="s">
        <v>14</v>
      </c>
      <c r="M4" s="38" t="s">
        <v>15</v>
      </c>
      <c r="N4" s="38" t="s">
        <v>21</v>
      </c>
      <c r="O4" s="38" t="s">
        <v>705</v>
      </c>
      <c r="P4" s="38" t="s">
        <v>706</v>
      </c>
    </row>
    <row r="5" spans="2:16" ht="86.25" customHeight="1">
      <c r="B5" s="71" t="s">
        <v>552</v>
      </c>
      <c r="C5" s="71"/>
      <c r="D5" s="6" t="s">
        <v>553</v>
      </c>
      <c r="E5" s="6" t="s">
        <v>197</v>
      </c>
      <c r="F5" s="6" t="s">
        <v>119</v>
      </c>
      <c r="G5" s="11" t="s">
        <v>554</v>
      </c>
      <c r="H5" s="10"/>
      <c r="I5" s="8"/>
      <c r="J5" s="41"/>
      <c r="K5" s="41"/>
      <c r="L5" s="41"/>
      <c r="M5" s="41"/>
      <c r="N5" s="41"/>
      <c r="O5" s="41"/>
      <c r="P5" s="41"/>
    </row>
    <row r="6" spans="2:16" ht="58.5" customHeight="1">
      <c r="B6" s="71" t="s">
        <v>555</v>
      </c>
      <c r="C6" s="71"/>
      <c r="D6" s="6" t="s">
        <v>553</v>
      </c>
      <c r="E6" s="6" t="s">
        <v>275</v>
      </c>
      <c r="F6" s="6" t="s">
        <v>119</v>
      </c>
      <c r="G6" s="11" t="s">
        <v>556</v>
      </c>
      <c r="H6" s="10"/>
      <c r="I6" s="8"/>
      <c r="J6" s="42"/>
      <c r="K6" s="42"/>
      <c r="L6" s="42"/>
      <c r="M6" s="42"/>
      <c r="N6" s="42"/>
      <c r="O6" s="42"/>
      <c r="P6" s="42"/>
    </row>
  </sheetData>
  <protectedRanges>
    <protectedRange sqref="B5:H6" name="Rozstęp3_12"/>
    <protectedRange sqref="G5:H6" name="Rozstęp1_10"/>
    <protectedRange sqref="G5:H6" name="Rozstęp2_10"/>
  </protectedRanges>
  <mergeCells count="3">
    <mergeCell ref="B6:C6"/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2024-03-22T10:58:40Z</dcterms:modified>
  <cp:category/>
  <cp:contentStatus/>
</cp:coreProperties>
</file>